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\"/>
    </mc:Choice>
  </mc:AlternateContent>
  <xr:revisionPtr revIDLastSave="0" documentId="13_ncr:1_{74B67AC1-ACBD-4BB0-A99A-AC205210D25E}" xr6:coauthVersionLast="47" xr6:coauthVersionMax="47" xr10:uidLastSave="{00000000-0000-0000-0000-000000000000}"/>
  <bookViews>
    <workbookView xWindow="20370" yWindow="-120" windowWidth="29040" windowHeight="15840" firstSheet="1" activeTab="1" xr2:uid="{00000000-000D-0000-FFFF-FFFF00000000}"/>
  </bookViews>
  <sheets>
    <sheet name="T energie vecteurs" sheetId="13" r:id="rId1"/>
    <sheet name="T energie usages" sheetId="16" r:id="rId2"/>
    <sheet name="T transport" sheetId="32" r:id="rId3"/>
    <sheet name="Résultats" sheetId="2" r:id="rId4"/>
    <sheet name="T CO2" sheetId="31" r:id="rId5"/>
    <sheet name="T logement" sheetId="14" r:id="rId6"/>
    <sheet name="G energie" sheetId="27" r:id="rId7"/>
    <sheet name="G mix energie" sheetId="30" r:id="rId8"/>
    <sheet name="G mix élec" sheetId="22" r:id="rId9"/>
    <sheet name="G mix carb" sheetId="23" r:id="rId10"/>
    <sheet name="G mix gaz" sheetId="24" r:id="rId11"/>
    <sheet name="G CO2" sheetId="26" r:id="rId12"/>
    <sheet name="T parc auto" sheetId="25" r:id="rId13"/>
    <sheet name="G parc auto total" sheetId="28" r:id="rId14"/>
    <sheet name="G parc elec" sheetId="29" r:id="rId15"/>
    <sheet name="G parc auto" sheetId="19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2">'T parc auto'!$C$26:$AM$107</definedName>
    <definedName name="_xlnm.Print_Area" localSheetId="2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0" i="32" l="1"/>
  <c r="AA20" i="32"/>
  <c r="Q20" i="32"/>
  <c r="AU17" i="32"/>
  <c r="AA17" i="32"/>
  <c r="Q17" i="32"/>
  <c r="BB10" i="32"/>
  <c r="BB9" i="32"/>
  <c r="BB8" i="32"/>
  <c r="BB7" i="32"/>
  <c r="BD10" i="32" l="1"/>
  <c r="BD9" i="32"/>
  <c r="BD8" i="32"/>
  <c r="BD7" i="32"/>
  <c r="BC10" i="32"/>
  <c r="BC9" i="32"/>
  <c r="BC8" i="32"/>
  <c r="BC7" i="32"/>
  <c r="AU6" i="32"/>
  <c r="AA6" i="32"/>
  <c r="Q6" i="32"/>
  <c r="AU9" i="32"/>
  <c r="AA9" i="32"/>
  <c r="Q9" i="32"/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A4" i="32" s="1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U4" i="32" s="1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Q7" i="32" s="1"/>
  <c r="R8" i="32"/>
  <c r="S8" i="32"/>
  <c r="T8" i="32"/>
  <c r="U8" i="32"/>
  <c r="V8" i="32"/>
  <c r="W8" i="32"/>
  <c r="X8" i="32"/>
  <c r="Y8" i="32"/>
  <c r="Z8" i="32"/>
  <c r="AA8" i="32"/>
  <c r="AA7" i="32" s="1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U7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23" i="32"/>
  <c r="H29" i="31"/>
  <c r="T2" i="14"/>
  <c r="X2" i="25"/>
  <c r="T2" i="25"/>
  <c r="AJ7" i="32" l="1"/>
  <c r="AO4" i="32"/>
  <c r="AI7" i="32"/>
  <c r="AN4" i="32"/>
  <c r="AB4" i="32"/>
  <c r="AT7" i="32"/>
  <c r="AH7" i="32"/>
  <c r="V7" i="32"/>
  <c r="AM4" i="32"/>
  <c r="Z4" i="32"/>
  <c r="AS7" i="32"/>
  <c r="AG7" i="32"/>
  <c r="AL4" i="32"/>
  <c r="AR7" i="32"/>
  <c r="AF7" i="32"/>
  <c r="T7" i="32"/>
  <c r="AK4" i="32"/>
  <c r="Y4" i="32"/>
  <c r="X4" i="32"/>
  <c r="S7" i="32"/>
  <c r="X7" i="32"/>
  <c r="AC4" i="32"/>
  <c r="W7" i="32"/>
  <c r="AQ7" i="32"/>
  <c r="AE7" i="32"/>
  <c r="AJ4" i="32"/>
  <c r="AP7" i="32"/>
  <c r="AD7" i="32"/>
  <c r="AI4" i="32"/>
  <c r="W4" i="32"/>
  <c r="V4" i="32"/>
  <c r="Q4" i="32"/>
  <c r="AX3" i="32" s="1"/>
  <c r="Q10" i="32"/>
  <c r="U7" i="32"/>
  <c r="R7" i="32"/>
  <c r="AO7" i="32"/>
  <c r="AC7" i="32"/>
  <c r="AT4" i="32"/>
  <c r="AH4" i="32"/>
  <c r="AN7" i="32"/>
  <c r="AN2" i="32" s="1"/>
  <c r="AN40" i="32" s="1"/>
  <c r="AB7" i="32"/>
  <c r="AS4" i="32"/>
  <c r="AG4" i="32"/>
  <c r="U4" i="32"/>
  <c r="AM7" i="32"/>
  <c r="AR4" i="32"/>
  <c r="AF4" i="32"/>
  <c r="T4" i="32"/>
  <c r="AL7" i="32"/>
  <c r="Z7" i="32"/>
  <c r="AQ4" i="32"/>
  <c r="AE4" i="32"/>
  <c r="S4" i="32"/>
  <c r="AK7" i="32"/>
  <c r="Y7" i="32"/>
  <c r="AP4" i="32"/>
  <c r="AD4" i="32"/>
  <c r="R4" i="32"/>
  <c r="AP31" i="32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H27" i="32"/>
  <c r="AJ28" i="32"/>
  <c r="U30" i="32"/>
  <c r="AA28" i="32"/>
  <c r="AJ21" i="32"/>
  <c r="AF21" i="32"/>
  <c r="AO25" i="32"/>
  <c r="Q25" i="32"/>
  <c r="E25" i="32"/>
  <c r="AU2" i="32"/>
  <c r="AI25" i="32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E10" i="32"/>
  <c r="AY3" i="32"/>
  <c r="AK25" i="32"/>
  <c r="Y25" i="32"/>
  <c r="M2" i="32"/>
  <c r="M55" i="32" s="1"/>
  <c r="M25" i="32"/>
  <c r="L27" i="32"/>
  <c r="AK10" i="32"/>
  <c r="M10" i="32"/>
  <c r="AN10" i="32"/>
  <c r="AB10" i="32"/>
  <c r="P10" i="32"/>
  <c r="D10" i="32"/>
  <c r="AJ25" i="32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N25" i="32"/>
  <c r="AB25" i="32"/>
  <c r="P25" i="32"/>
  <c r="D25" i="32"/>
  <c r="AA2" i="32"/>
  <c r="O2" i="32"/>
  <c r="O44" i="32" s="1"/>
  <c r="C2" i="32"/>
  <c r="C40" i="32" s="1"/>
  <c r="AQ31" i="32"/>
  <c r="G31" i="32"/>
  <c r="AM13" i="32"/>
  <c r="AA13" i="32"/>
  <c r="O13" i="32"/>
  <c r="C13" i="32"/>
  <c r="N2" i="32"/>
  <c r="I2" i="32"/>
  <c r="I42" i="32" s="1"/>
  <c r="AJ10" i="32"/>
  <c r="X10" i="32"/>
  <c r="L10" i="32"/>
  <c r="H2" i="32"/>
  <c r="H50" i="32" s="1"/>
  <c r="G2" i="32"/>
  <c r="G41" i="32" s="1"/>
  <c r="F2" i="32"/>
  <c r="F41" i="32" s="1"/>
  <c r="E2" i="32"/>
  <c r="E54" i="32" s="1"/>
  <c r="P2" i="32"/>
  <c r="P55" i="32" s="1"/>
  <c r="D2" i="32"/>
  <c r="D42" i="32" s="1"/>
  <c r="AO13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AK30" i="32"/>
  <c r="Y30" i="32"/>
  <c r="M30" i="32"/>
  <c r="AN27" i="32"/>
  <c r="AB27" i="32"/>
  <c r="P27" i="32"/>
  <c r="D27" i="32"/>
  <c r="AT25" i="32"/>
  <c r="AH25" i="32"/>
  <c r="Q21" i="32"/>
  <c r="AU10" i="32"/>
  <c r="AZ4" i="32" s="1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B2" i="32" l="1"/>
  <c r="AB50" i="32" s="1"/>
  <c r="AZ7" i="32"/>
  <c r="AZ8" i="32"/>
  <c r="AE2" i="32"/>
  <c r="AE40" i="32" s="1"/>
  <c r="AL2" i="32"/>
  <c r="AL39" i="32" s="1"/>
  <c r="AT2" i="32"/>
  <c r="AT50" i="32" s="1"/>
  <c r="AM2" i="32"/>
  <c r="AM50" i="32" s="1"/>
  <c r="T2" i="32"/>
  <c r="T50" i="32" s="1"/>
  <c r="AO2" i="32"/>
  <c r="AO43" i="32" s="1"/>
  <c r="AJ2" i="32"/>
  <c r="AJ51" i="32" s="1"/>
  <c r="AK2" i="32"/>
  <c r="AK41" i="32" s="1"/>
  <c r="AS2" i="32"/>
  <c r="AS54" i="32" s="1"/>
  <c r="W2" i="32"/>
  <c r="W41" i="32" s="1"/>
  <c r="AH2" i="32"/>
  <c r="AH43" i="32" s="1"/>
  <c r="Z2" i="32"/>
  <c r="Z43" i="32" s="1"/>
  <c r="AI2" i="32"/>
  <c r="AI24" i="32" s="1"/>
  <c r="AF2" i="32"/>
  <c r="AF54" i="32" s="1"/>
  <c r="AR2" i="32"/>
  <c r="AR53" i="32" s="1"/>
  <c r="AC2" i="32"/>
  <c r="AC52" i="32" s="1"/>
  <c r="Y2" i="32"/>
  <c r="Y43" i="32" s="1"/>
  <c r="AG2" i="32"/>
  <c r="AG50" i="32" s="1"/>
  <c r="V2" i="32"/>
  <c r="V54" i="32" s="1"/>
  <c r="X2" i="32"/>
  <c r="X39" i="32" s="1"/>
  <c r="S2" i="32"/>
  <c r="S41" i="32" s="1"/>
  <c r="AQ2" i="32"/>
  <c r="AQ40" i="32" s="1"/>
  <c r="AP2" i="32"/>
  <c r="AP53" i="32" s="1"/>
  <c r="AD2" i="32"/>
  <c r="AD41" i="32" s="1"/>
  <c r="AX4" i="32"/>
  <c r="U2" i="32"/>
  <c r="U50" i="32" s="1"/>
  <c r="R2" i="32"/>
  <c r="R41" i="32" s="1"/>
  <c r="Q2" i="32"/>
  <c r="AX8" i="32" s="1"/>
  <c r="R26" i="32"/>
  <c r="AA42" i="32"/>
  <c r="AY9" i="32"/>
  <c r="AY8" i="32"/>
  <c r="AU44" i="32"/>
  <c r="AZ9" i="32"/>
  <c r="AY7" i="32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H29" i="32"/>
  <c r="AK26" i="32"/>
  <c r="AU24" i="32"/>
  <c r="L41" i="32"/>
  <c r="K39" i="32"/>
  <c r="J26" i="32"/>
  <c r="AC29" i="32"/>
  <c r="AO29" i="32"/>
  <c r="R32" i="32"/>
  <c r="K45" i="32"/>
  <c r="AI29" i="32"/>
  <c r="AH26" i="32"/>
  <c r="AL26" i="32"/>
  <c r="Q29" i="32"/>
  <c r="D29" i="32"/>
  <c r="AN29" i="32"/>
  <c r="AT26" i="32"/>
  <c r="K42" i="32"/>
  <c r="E24" i="32"/>
  <c r="U29" i="32"/>
  <c r="K40" i="32"/>
  <c r="AF26" i="32"/>
  <c r="V26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J26" i="32"/>
  <c r="H45" i="32"/>
  <c r="AF29" i="32"/>
  <c r="O26" i="32"/>
  <c r="G32" i="32"/>
  <c r="N26" i="32"/>
  <c r="W29" i="32"/>
  <c r="I26" i="32"/>
  <c r="AU29" i="32"/>
  <c r="AI32" i="32"/>
  <c r="AH29" i="32"/>
  <c r="S26" i="32"/>
  <c r="D51" i="32"/>
  <c r="P51" i="32"/>
  <c r="AT29" i="32"/>
  <c r="AH32" i="32"/>
  <c r="P29" i="32"/>
  <c r="T26" i="32"/>
  <c r="AJ29" i="32"/>
  <c r="AQ32" i="32"/>
  <c r="AF32" i="32"/>
  <c r="D56" i="32"/>
  <c r="AQ26" i="32"/>
  <c r="E50" i="32"/>
  <c r="K41" i="32"/>
  <c r="K55" i="32"/>
  <c r="M26" i="32"/>
  <c r="AN51" i="32"/>
  <c r="AN62" i="32" s="1"/>
  <c r="J56" i="32"/>
  <c r="AN56" i="32"/>
  <c r="J32" i="32"/>
  <c r="AA26" i="32"/>
  <c r="P50" i="32"/>
  <c r="K52" i="32"/>
  <c r="K43" i="32"/>
  <c r="K65" i="32" s="1"/>
  <c r="K50" i="32"/>
  <c r="AN55" i="32"/>
  <c r="G29" i="32"/>
  <c r="L24" i="32"/>
  <c r="AN50" i="32"/>
  <c r="K24" i="32"/>
  <c r="L43" i="32"/>
  <c r="K53" i="32"/>
  <c r="K56" i="32"/>
  <c r="K44" i="32"/>
  <c r="G26" i="32"/>
  <c r="AE29" i="32"/>
  <c r="K51" i="32"/>
  <c r="F55" i="32"/>
  <c r="P24" i="32"/>
  <c r="AU41" i="32"/>
  <c r="AU54" i="32"/>
  <c r="J42" i="32"/>
  <c r="AU42" i="32"/>
  <c r="AU55" i="32"/>
  <c r="AX55" i="32" s="1"/>
  <c r="W32" i="32"/>
  <c r="I44" i="32"/>
  <c r="M54" i="32"/>
  <c r="AU40" i="32"/>
  <c r="AN42" i="32"/>
  <c r="E44" i="32"/>
  <c r="M56" i="32"/>
  <c r="M53" i="32"/>
  <c r="E29" i="32"/>
  <c r="AU50" i="32"/>
  <c r="C54" i="32"/>
  <c r="M51" i="32"/>
  <c r="AU39" i="32"/>
  <c r="AI26" i="32"/>
  <c r="AU52" i="32"/>
  <c r="D52" i="32"/>
  <c r="AU43" i="32"/>
  <c r="D45" i="32"/>
  <c r="P44" i="32"/>
  <c r="C50" i="32"/>
  <c r="AU51" i="32"/>
  <c r="AE32" i="32"/>
  <c r="AB29" i="32"/>
  <c r="AU53" i="32"/>
  <c r="I43" i="32"/>
  <c r="AN52" i="32"/>
  <c r="AJ32" i="32"/>
  <c r="P40" i="32"/>
  <c r="AN44" i="32"/>
  <c r="C52" i="32"/>
  <c r="K26" i="32"/>
  <c r="C24" i="32"/>
  <c r="V32" i="32"/>
  <c r="AR29" i="32"/>
  <c r="C42" i="32"/>
  <c r="M41" i="32"/>
  <c r="E55" i="32"/>
  <c r="P42" i="32"/>
  <c r="F51" i="32"/>
  <c r="E51" i="32"/>
  <c r="F56" i="32"/>
  <c r="O32" i="32"/>
  <c r="E56" i="32"/>
  <c r="L29" i="32"/>
  <c r="AN45" i="32"/>
  <c r="E53" i="32"/>
  <c r="F53" i="32"/>
  <c r="M50" i="32"/>
  <c r="D50" i="32"/>
  <c r="AA32" i="32"/>
  <c r="AY4" i="32"/>
  <c r="AA45" i="32"/>
  <c r="H41" i="32"/>
  <c r="H39" i="32"/>
  <c r="H61" i="32" s="1"/>
  <c r="N41" i="32"/>
  <c r="D54" i="32"/>
  <c r="H42" i="32"/>
  <c r="D40" i="32"/>
  <c r="L26" i="32"/>
  <c r="L32" i="32"/>
  <c r="N39" i="32"/>
  <c r="D53" i="32"/>
  <c r="AA40" i="32"/>
  <c r="AU45" i="32"/>
  <c r="S32" i="32"/>
  <c r="P43" i="32"/>
  <c r="P39" i="32"/>
  <c r="P41" i="32"/>
  <c r="I40" i="32"/>
  <c r="P56" i="32"/>
  <c r="P54" i="32"/>
  <c r="E39" i="32"/>
  <c r="N42" i="32"/>
  <c r="J29" i="32"/>
  <c r="P52" i="32"/>
  <c r="AA41" i="32"/>
  <c r="N44" i="32"/>
  <c r="P45" i="32"/>
  <c r="P53" i="32"/>
  <c r="J50" i="32"/>
  <c r="AX15" i="32"/>
  <c r="AT32" i="32"/>
  <c r="U26" i="32"/>
  <c r="U32" i="32"/>
  <c r="J53" i="32"/>
  <c r="H52" i="32"/>
  <c r="N54" i="32"/>
  <c r="I52" i="32"/>
  <c r="L52" i="32"/>
  <c r="L42" i="32"/>
  <c r="L64" i="32" s="1"/>
  <c r="L54" i="32"/>
  <c r="L50" i="32"/>
  <c r="L48" i="32" s="1"/>
  <c r="L40" i="32"/>
  <c r="L44" i="32"/>
  <c r="AM26" i="32"/>
  <c r="O42" i="32"/>
  <c r="G43" i="32"/>
  <c r="J45" i="32"/>
  <c r="H32" i="32"/>
  <c r="AN43" i="32"/>
  <c r="AN39" i="32"/>
  <c r="AN41" i="32"/>
  <c r="L45" i="32"/>
  <c r="F43" i="32"/>
  <c r="N56" i="32"/>
  <c r="C56" i="32"/>
  <c r="I45" i="32"/>
  <c r="G51" i="32"/>
  <c r="AN54" i="32"/>
  <c r="H51" i="32"/>
  <c r="X26" i="32"/>
  <c r="X32" i="32"/>
  <c r="F42" i="32"/>
  <c r="M45" i="32"/>
  <c r="I54" i="32"/>
  <c r="E45" i="32"/>
  <c r="G50" i="32"/>
  <c r="AN53" i="32"/>
  <c r="AA53" i="32"/>
  <c r="AA43" i="32"/>
  <c r="AA39" i="32"/>
  <c r="AA51" i="32"/>
  <c r="AA55" i="32"/>
  <c r="AW55" i="32" s="1"/>
  <c r="AA52" i="32"/>
  <c r="AA24" i="32"/>
  <c r="D43" i="32"/>
  <c r="D39" i="32"/>
  <c r="D41" i="32"/>
  <c r="D55" i="32"/>
  <c r="D24" i="32"/>
  <c r="F24" i="32"/>
  <c r="E52" i="32"/>
  <c r="E41" i="32"/>
  <c r="F45" i="32"/>
  <c r="AA54" i="32"/>
  <c r="G55" i="32"/>
  <c r="E43" i="32"/>
  <c r="E65" i="32" s="1"/>
  <c r="H54" i="32"/>
  <c r="G53" i="32"/>
  <c r="M43" i="32"/>
  <c r="E40" i="32"/>
  <c r="G54" i="32"/>
  <c r="X29" i="32"/>
  <c r="J24" i="32"/>
  <c r="J41" i="32"/>
  <c r="J43" i="32"/>
  <c r="J39" i="32"/>
  <c r="G24" i="32"/>
  <c r="T32" i="32"/>
  <c r="AY15" i="32"/>
  <c r="AA56" i="32"/>
  <c r="J52" i="32"/>
  <c r="H40" i="32"/>
  <c r="G56" i="32"/>
  <c r="C44" i="32"/>
  <c r="J51" i="32"/>
  <c r="J62" i="32" s="1"/>
  <c r="H56" i="32"/>
  <c r="J54" i="32"/>
  <c r="G45" i="32"/>
  <c r="I24" i="32"/>
  <c r="I55" i="32"/>
  <c r="I51" i="32"/>
  <c r="I41" i="32"/>
  <c r="I39" i="32"/>
  <c r="I53" i="32"/>
  <c r="I64" i="32" s="1"/>
  <c r="I50" i="32"/>
  <c r="G52" i="32"/>
  <c r="G63" i="32" s="1"/>
  <c r="E42" i="32"/>
  <c r="I29" i="32"/>
  <c r="I32" i="32"/>
  <c r="AQ29" i="32"/>
  <c r="O52" i="32"/>
  <c r="M24" i="32"/>
  <c r="M42" i="32"/>
  <c r="M40" i="32"/>
  <c r="M44" i="32"/>
  <c r="M66" i="32" s="1"/>
  <c r="J55" i="32"/>
  <c r="AA44" i="32"/>
  <c r="O45" i="32"/>
  <c r="N55" i="32"/>
  <c r="N51" i="32"/>
  <c r="N40" i="32"/>
  <c r="F54" i="32"/>
  <c r="F50" i="32"/>
  <c r="F44" i="32"/>
  <c r="F40" i="32"/>
  <c r="F52" i="32"/>
  <c r="F63" i="32" s="1"/>
  <c r="H43" i="32"/>
  <c r="J44" i="32"/>
  <c r="O54" i="32"/>
  <c r="H55" i="32"/>
  <c r="G39" i="32"/>
  <c r="AZ15" i="32"/>
  <c r="AU56" i="32"/>
  <c r="I56" i="32"/>
  <c r="H53" i="32"/>
  <c r="H48" i="32" s="1"/>
  <c r="N45" i="32"/>
  <c r="N43" i="32"/>
  <c r="L39" i="32"/>
  <c r="O53" i="32"/>
  <c r="O43" i="32"/>
  <c r="O39" i="32"/>
  <c r="O55" i="32"/>
  <c r="O66" i="32" s="1"/>
  <c r="O51" i="32"/>
  <c r="O41" i="32"/>
  <c r="O50" i="32"/>
  <c r="O56" i="32"/>
  <c r="H44" i="32"/>
  <c r="M39" i="32"/>
  <c r="D44" i="32"/>
  <c r="L51" i="32"/>
  <c r="C45" i="32"/>
  <c r="G40" i="32"/>
  <c r="G42" i="32"/>
  <c r="G44" i="32"/>
  <c r="AS29" i="32"/>
  <c r="AS32" i="32"/>
  <c r="N50" i="32"/>
  <c r="N52" i="32"/>
  <c r="AG29" i="32"/>
  <c r="AG32" i="32"/>
  <c r="O24" i="32"/>
  <c r="H24" i="32"/>
  <c r="N53" i="32"/>
  <c r="O40" i="32"/>
  <c r="C53" i="32"/>
  <c r="C43" i="32"/>
  <c r="C39" i="32"/>
  <c r="C55" i="32"/>
  <c r="C51" i="32"/>
  <c r="C62" i="32" s="1"/>
  <c r="C41" i="32"/>
  <c r="F39" i="32"/>
  <c r="AA50" i="32"/>
  <c r="Y26" i="32"/>
  <c r="M52" i="32"/>
  <c r="L56" i="32"/>
  <c r="C26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39" i="32" l="1"/>
  <c r="AI52" i="32"/>
  <c r="AB24" i="32"/>
  <c r="AB52" i="32"/>
  <c r="AE50" i="32"/>
  <c r="AE43" i="32"/>
  <c r="AE42" i="32"/>
  <c r="AE53" i="32"/>
  <c r="AB40" i="32"/>
  <c r="AL55" i="32"/>
  <c r="AE55" i="32"/>
  <c r="T42" i="32"/>
  <c r="T51" i="32"/>
  <c r="AL50" i="32"/>
  <c r="AL61" i="32" s="1"/>
  <c r="AT45" i="32"/>
  <c r="AE24" i="32"/>
  <c r="AB54" i="32"/>
  <c r="T40" i="32"/>
  <c r="AB45" i="32"/>
  <c r="AL45" i="32"/>
  <c r="AB42" i="32"/>
  <c r="AB44" i="32"/>
  <c r="AB53" i="32"/>
  <c r="AB48" i="32" s="1"/>
  <c r="AB55" i="32"/>
  <c r="AB41" i="32"/>
  <c r="Y42" i="32"/>
  <c r="AB39" i="32"/>
  <c r="AB61" i="32" s="1"/>
  <c r="AB56" i="32"/>
  <c r="AB51" i="32"/>
  <c r="Y24" i="32"/>
  <c r="T52" i="32"/>
  <c r="AB43" i="32"/>
  <c r="AE44" i="32"/>
  <c r="AE54" i="32"/>
  <c r="AE41" i="32"/>
  <c r="AE51" i="32"/>
  <c r="AE62" i="32" s="1"/>
  <c r="AK45" i="32"/>
  <c r="AM42" i="32"/>
  <c r="AT44" i="32"/>
  <c r="AM55" i="32"/>
  <c r="AR56" i="32"/>
  <c r="AE52" i="32"/>
  <c r="AE45" i="32"/>
  <c r="AM39" i="32"/>
  <c r="AM61" i="32" s="1"/>
  <c r="AM53" i="32"/>
  <c r="AM48" i="32" s="1"/>
  <c r="AT40" i="32"/>
  <c r="AR54" i="32"/>
  <c r="AT39" i="32"/>
  <c r="AR50" i="32"/>
  <c r="AR48" i="32" s="1"/>
  <c r="AI53" i="32"/>
  <c r="AL44" i="32"/>
  <c r="AT43" i="32"/>
  <c r="AT54" i="32"/>
  <c r="AC55" i="32"/>
  <c r="AL54" i="32"/>
  <c r="AT53" i="32"/>
  <c r="AT48" i="32" s="1"/>
  <c r="AE56" i="32"/>
  <c r="AO56" i="32"/>
  <c r="T55" i="32"/>
  <c r="AL41" i="32"/>
  <c r="AO42" i="32"/>
  <c r="AO45" i="32"/>
  <c r="AG41" i="32"/>
  <c r="T54" i="32"/>
  <c r="Y39" i="32"/>
  <c r="AL24" i="32"/>
  <c r="AJ42" i="32"/>
  <c r="Q54" i="32"/>
  <c r="AT56" i="32"/>
  <c r="AT42" i="32"/>
  <c r="T56" i="32"/>
  <c r="AT55" i="32"/>
  <c r="AT52" i="32"/>
  <c r="AL43" i="32"/>
  <c r="AT41" i="32"/>
  <c r="T53" i="32"/>
  <c r="T48" i="32" s="1"/>
  <c r="AT24" i="32"/>
  <c r="Q43" i="32"/>
  <c r="AM44" i="32"/>
  <c r="AL40" i="32"/>
  <c r="AO50" i="32"/>
  <c r="AL56" i="32"/>
  <c r="AO54" i="32"/>
  <c r="AO65" i="32" s="1"/>
  <c r="AO53" i="32"/>
  <c r="AO41" i="32"/>
  <c r="AO44" i="32"/>
  <c r="AL53" i="32"/>
  <c r="AO40" i="32"/>
  <c r="T45" i="32"/>
  <c r="AO52" i="32"/>
  <c r="AO39" i="32"/>
  <c r="AL42" i="32"/>
  <c r="AL37" i="32" s="1"/>
  <c r="AO51" i="32"/>
  <c r="AG51" i="32"/>
  <c r="AL51" i="32"/>
  <c r="AL52" i="32"/>
  <c r="AM40" i="32"/>
  <c r="AM45" i="32"/>
  <c r="AM41" i="32"/>
  <c r="AC24" i="32"/>
  <c r="AM54" i="32"/>
  <c r="Q51" i="32"/>
  <c r="AC54" i="32"/>
  <c r="AC56" i="32"/>
  <c r="AM52" i="32"/>
  <c r="AM56" i="32"/>
  <c r="AK50" i="32"/>
  <c r="AC40" i="32"/>
  <c r="Q40" i="32"/>
  <c r="Q56" i="32"/>
  <c r="AS53" i="32"/>
  <c r="AK53" i="32"/>
  <c r="AS39" i="32"/>
  <c r="X40" i="32"/>
  <c r="AS45" i="32"/>
  <c r="AT51" i="32"/>
  <c r="AJ24" i="32"/>
  <c r="AJ52" i="32"/>
  <c r="T24" i="32"/>
  <c r="AJ41" i="32"/>
  <c r="AK40" i="32"/>
  <c r="AK51" i="32"/>
  <c r="AK44" i="32"/>
  <c r="AK42" i="32"/>
  <c r="AK64" i="32" s="1"/>
  <c r="AK43" i="32"/>
  <c r="Y53" i="32"/>
  <c r="AK24" i="32"/>
  <c r="AK55" i="32"/>
  <c r="AJ56" i="32"/>
  <c r="AG39" i="32"/>
  <c r="AG61" i="32" s="1"/>
  <c r="AJ53" i="32"/>
  <c r="Q39" i="32"/>
  <c r="AM43" i="32"/>
  <c r="AJ45" i="32"/>
  <c r="Y56" i="32"/>
  <c r="AJ55" i="32"/>
  <c r="AM24" i="32"/>
  <c r="AJ54" i="32"/>
  <c r="AG40" i="32"/>
  <c r="AJ39" i="32"/>
  <c r="AI40" i="32"/>
  <c r="AJ50" i="32"/>
  <c r="AJ43" i="32"/>
  <c r="AJ44" i="32"/>
  <c r="Y55" i="32"/>
  <c r="Y54" i="32"/>
  <c r="Y65" i="32" s="1"/>
  <c r="T44" i="32"/>
  <c r="Y40" i="32"/>
  <c r="AO55" i="32"/>
  <c r="AJ40" i="32"/>
  <c r="AJ62" i="32" s="1"/>
  <c r="AC53" i="32"/>
  <c r="AS52" i="32"/>
  <c r="T41" i="32"/>
  <c r="AM51" i="32"/>
  <c r="AS43" i="32"/>
  <c r="AS65" i="32" s="1"/>
  <c r="X53" i="32"/>
  <c r="AF44" i="32"/>
  <c r="AI43" i="32"/>
  <c r="AF53" i="32"/>
  <c r="U44" i="32"/>
  <c r="AI42" i="32"/>
  <c r="AI44" i="32"/>
  <c r="AP40" i="32"/>
  <c r="AF43" i="32"/>
  <c r="AF65" i="32" s="1"/>
  <c r="U24" i="32"/>
  <c r="AI45" i="32"/>
  <c r="AF56" i="32"/>
  <c r="AF45" i="32"/>
  <c r="AI55" i="32"/>
  <c r="AP51" i="32"/>
  <c r="AQ53" i="32"/>
  <c r="W40" i="32"/>
  <c r="U52" i="32"/>
  <c r="AI54" i="32"/>
  <c r="AI39" i="32"/>
  <c r="AI51" i="32"/>
  <c r="AI56" i="32"/>
  <c r="AH24" i="32"/>
  <c r="AF42" i="32"/>
  <c r="U53" i="32"/>
  <c r="U48" i="32" s="1"/>
  <c r="AI50" i="32"/>
  <c r="Z56" i="32"/>
  <c r="AH39" i="32"/>
  <c r="W43" i="32"/>
  <c r="Q44" i="32"/>
  <c r="AP24" i="32"/>
  <c r="Z40" i="32"/>
  <c r="AH45" i="32"/>
  <c r="AH40" i="32"/>
  <c r="AH50" i="32"/>
  <c r="AS55" i="32"/>
  <c r="Z45" i="32"/>
  <c r="Z41" i="32"/>
  <c r="T39" i="32"/>
  <c r="T61" i="32" s="1"/>
  <c r="AH41" i="32"/>
  <c r="T43" i="32"/>
  <c r="T65" i="32" s="1"/>
  <c r="AR24" i="32"/>
  <c r="AP55" i="32"/>
  <c r="AK54" i="32"/>
  <c r="AO24" i="32"/>
  <c r="AP42" i="32"/>
  <c r="AP64" i="32" s="1"/>
  <c r="AH54" i="32"/>
  <c r="AH65" i="32" s="1"/>
  <c r="AH51" i="32"/>
  <c r="AS41" i="32"/>
  <c r="AH55" i="32"/>
  <c r="R52" i="32"/>
  <c r="R63" i="32" s="1"/>
  <c r="AS51" i="32"/>
  <c r="R40" i="32"/>
  <c r="AH52" i="32"/>
  <c r="R24" i="32"/>
  <c r="AS56" i="32"/>
  <c r="Z51" i="32"/>
  <c r="Z54" i="32"/>
  <c r="Z65" i="32" s="1"/>
  <c r="Z44" i="32"/>
  <c r="AP54" i="32"/>
  <c r="AQ54" i="32"/>
  <c r="AP43" i="32"/>
  <c r="AS24" i="32"/>
  <c r="R50" i="32"/>
  <c r="AR52" i="32"/>
  <c r="R53" i="32"/>
  <c r="W56" i="32"/>
  <c r="R39" i="32"/>
  <c r="Z53" i="32"/>
  <c r="AR40" i="32"/>
  <c r="AD54" i="32"/>
  <c r="AR42" i="32"/>
  <c r="AR64" i="32" s="1"/>
  <c r="Z52" i="32"/>
  <c r="AR41" i="32"/>
  <c r="Z42" i="32"/>
  <c r="Z39" i="32"/>
  <c r="AD45" i="32"/>
  <c r="AH44" i="32"/>
  <c r="AP56" i="32"/>
  <c r="AP50" i="32"/>
  <c r="AP48" i="32" s="1"/>
  <c r="W53" i="32"/>
  <c r="AH42" i="32"/>
  <c r="AS42" i="32"/>
  <c r="AP41" i="32"/>
  <c r="AP39" i="32"/>
  <c r="AQ43" i="32"/>
  <c r="AK56" i="32"/>
  <c r="U43" i="32"/>
  <c r="Z24" i="32"/>
  <c r="AH56" i="32"/>
  <c r="AP52" i="32"/>
  <c r="AF50" i="32"/>
  <c r="AS50" i="32"/>
  <c r="W42" i="32"/>
  <c r="AS44" i="32"/>
  <c r="AK39" i="32"/>
  <c r="W50" i="32"/>
  <c r="AS40" i="32"/>
  <c r="AQ52" i="32"/>
  <c r="AG54" i="32"/>
  <c r="AG43" i="32"/>
  <c r="AQ51" i="32"/>
  <c r="AQ62" i="32" s="1"/>
  <c r="W54" i="32"/>
  <c r="AQ24" i="32"/>
  <c r="AC42" i="32"/>
  <c r="U55" i="32"/>
  <c r="Z50" i="32"/>
  <c r="AH53" i="32"/>
  <c r="AK52" i="32"/>
  <c r="AK63" i="32" s="1"/>
  <c r="U56" i="32"/>
  <c r="AP44" i="32"/>
  <c r="AC41" i="32"/>
  <c r="AC63" i="32" s="1"/>
  <c r="AI41" i="32"/>
  <c r="W45" i="32"/>
  <c r="W44" i="32"/>
  <c r="Z55" i="32"/>
  <c r="AF51" i="32"/>
  <c r="AX40" i="32"/>
  <c r="AQ41" i="32"/>
  <c r="W51" i="32"/>
  <c r="W39" i="32"/>
  <c r="AQ45" i="32"/>
  <c r="W52" i="32"/>
  <c r="W63" i="32" s="1"/>
  <c r="W55" i="32"/>
  <c r="AQ42" i="32"/>
  <c r="W24" i="32"/>
  <c r="AG44" i="32"/>
  <c r="S44" i="32"/>
  <c r="X45" i="32"/>
  <c r="Y50" i="32"/>
  <c r="S42" i="32"/>
  <c r="S50" i="32"/>
  <c r="X51" i="32"/>
  <c r="U41" i="32"/>
  <c r="V50" i="32"/>
  <c r="AR39" i="32"/>
  <c r="AF41" i="32"/>
  <c r="Q24" i="32"/>
  <c r="Y44" i="32"/>
  <c r="AG24" i="32"/>
  <c r="V55" i="32"/>
  <c r="U51" i="32"/>
  <c r="AD55" i="32"/>
  <c r="U54" i="32"/>
  <c r="V45" i="32"/>
  <c r="AF40" i="32"/>
  <c r="S55" i="32"/>
  <c r="S51" i="32"/>
  <c r="S56" i="32"/>
  <c r="AP45" i="32"/>
  <c r="X50" i="32"/>
  <c r="X61" i="32" s="1"/>
  <c r="X54" i="32"/>
  <c r="S54" i="32"/>
  <c r="X42" i="32"/>
  <c r="X37" i="32" s="1"/>
  <c r="S52" i="32"/>
  <c r="S63" i="32" s="1"/>
  <c r="S24" i="32"/>
  <c r="X52" i="32"/>
  <c r="X55" i="32"/>
  <c r="X43" i="32"/>
  <c r="X41" i="32"/>
  <c r="S53" i="32"/>
  <c r="V39" i="32"/>
  <c r="X56" i="32"/>
  <c r="X24" i="32"/>
  <c r="V51" i="32"/>
  <c r="V40" i="32"/>
  <c r="V41" i="32"/>
  <c r="AU61" i="32"/>
  <c r="U45" i="32"/>
  <c r="S40" i="32"/>
  <c r="U42" i="32"/>
  <c r="AD50" i="32"/>
  <c r="AG53" i="32"/>
  <c r="AG48" i="32" s="1"/>
  <c r="U39" i="32"/>
  <c r="U61" i="32" s="1"/>
  <c r="AC43" i="32"/>
  <c r="V24" i="32"/>
  <c r="Q53" i="32"/>
  <c r="X44" i="32"/>
  <c r="Q41" i="32"/>
  <c r="AF55" i="32"/>
  <c r="AR44" i="32"/>
  <c r="S45" i="32"/>
  <c r="AD42" i="32"/>
  <c r="R42" i="32"/>
  <c r="R44" i="32"/>
  <c r="Q45" i="32"/>
  <c r="AC44" i="32"/>
  <c r="AC51" i="32"/>
  <c r="AF39" i="32"/>
  <c r="AR55" i="32"/>
  <c r="AQ50" i="32"/>
  <c r="AF24" i="32"/>
  <c r="AQ56" i="32"/>
  <c r="AD52" i="32"/>
  <c r="AD63" i="32" s="1"/>
  <c r="AG45" i="32"/>
  <c r="V44" i="32"/>
  <c r="Y41" i="32"/>
  <c r="AR43" i="32"/>
  <c r="Q55" i="32"/>
  <c r="AD40" i="32"/>
  <c r="AG56" i="32"/>
  <c r="R54" i="32"/>
  <c r="AC45" i="32"/>
  <c r="AR51" i="32"/>
  <c r="AG52" i="32"/>
  <c r="AC39" i="32"/>
  <c r="V53" i="32"/>
  <c r="Y45" i="32"/>
  <c r="Y67" i="32" s="1"/>
  <c r="AD44" i="32"/>
  <c r="V56" i="32"/>
  <c r="Q52" i="32"/>
  <c r="V52" i="32"/>
  <c r="AG42" i="32"/>
  <c r="V43" i="32"/>
  <c r="V65" i="32" s="1"/>
  <c r="AG55" i="32"/>
  <c r="S39" i="32"/>
  <c r="AR45" i="32"/>
  <c r="S43" i="32"/>
  <c r="AQ55" i="32"/>
  <c r="Y52" i="32"/>
  <c r="AF52" i="32"/>
  <c r="V42" i="32"/>
  <c r="AQ44" i="32"/>
  <c r="AD39" i="32"/>
  <c r="AC50" i="32"/>
  <c r="Y51" i="32"/>
  <c r="Q50" i="32"/>
  <c r="AQ39" i="32"/>
  <c r="AD53" i="32"/>
  <c r="AD24" i="32"/>
  <c r="AD51" i="32"/>
  <c r="R55" i="32"/>
  <c r="R56" i="32"/>
  <c r="R51" i="32"/>
  <c r="AD43" i="32"/>
  <c r="AD56" i="32"/>
  <c r="R45" i="32"/>
  <c r="R43" i="32"/>
  <c r="U40" i="32"/>
  <c r="Q42" i="32"/>
  <c r="AX44" i="32"/>
  <c r="AY10" i="32"/>
  <c r="AW42" i="32"/>
  <c r="AZ10" i="32"/>
  <c r="AX7" i="32"/>
  <c r="AX9" i="32"/>
  <c r="L66" i="32"/>
  <c r="K67" i="32"/>
  <c r="AX51" i="32"/>
  <c r="L63" i="32"/>
  <c r="M62" i="32"/>
  <c r="K62" i="32"/>
  <c r="J64" i="32"/>
  <c r="K37" i="32"/>
  <c r="L65" i="32"/>
  <c r="K61" i="32"/>
  <c r="I63" i="32"/>
  <c r="K64" i="32"/>
  <c r="H67" i="32"/>
  <c r="D48" i="32"/>
  <c r="AW56" i="32"/>
  <c r="P67" i="32"/>
  <c r="D62" i="32"/>
  <c r="C65" i="32"/>
  <c r="D67" i="32"/>
  <c r="C64" i="32"/>
  <c r="AU65" i="32"/>
  <c r="AU63" i="32"/>
  <c r="AX54" i="32"/>
  <c r="P48" i="32"/>
  <c r="AX56" i="32"/>
  <c r="M64" i="32"/>
  <c r="AW51" i="32"/>
  <c r="K63" i="32"/>
  <c r="C63" i="32"/>
  <c r="D63" i="32"/>
  <c r="P62" i="32"/>
  <c r="E48" i="32"/>
  <c r="M67" i="32"/>
  <c r="AN67" i="32"/>
  <c r="AN48" i="32"/>
  <c r="O48" i="32"/>
  <c r="G62" i="32"/>
  <c r="K66" i="32"/>
  <c r="H66" i="32"/>
  <c r="AU48" i="32"/>
  <c r="K48" i="32"/>
  <c r="H62" i="32"/>
  <c r="F67" i="32"/>
  <c r="AN63" i="32"/>
  <c r="E62" i="32"/>
  <c r="O64" i="32"/>
  <c r="M65" i="32"/>
  <c r="AX53" i="32"/>
  <c r="E67" i="32"/>
  <c r="J67" i="32"/>
  <c r="I65" i="32"/>
  <c r="N48" i="32"/>
  <c r="AU37" i="32"/>
  <c r="P66" i="32"/>
  <c r="I48" i="32"/>
  <c r="G48" i="32"/>
  <c r="F62" i="32"/>
  <c r="AN66" i="32"/>
  <c r="F66" i="32"/>
  <c r="F64" i="32"/>
  <c r="O65" i="32"/>
  <c r="F48" i="32"/>
  <c r="E64" i="32"/>
  <c r="AU62" i="32"/>
  <c r="C67" i="32"/>
  <c r="D65" i="32"/>
  <c r="AX50" i="32"/>
  <c r="E66" i="32"/>
  <c r="I66" i="32"/>
  <c r="N65" i="32"/>
  <c r="N62" i="32"/>
  <c r="AX39" i="32"/>
  <c r="M63" i="32"/>
  <c r="P65" i="32"/>
  <c r="C66" i="32"/>
  <c r="G64" i="32"/>
  <c r="D66" i="32"/>
  <c r="AX42" i="32"/>
  <c r="AW53" i="32"/>
  <c r="AA63" i="32"/>
  <c r="P64" i="32"/>
  <c r="N67" i="32"/>
  <c r="AU64" i="32"/>
  <c r="AX43" i="32"/>
  <c r="AU66" i="32"/>
  <c r="H65" i="32"/>
  <c r="AN65" i="32"/>
  <c r="AX52" i="32"/>
  <c r="I62" i="32"/>
  <c r="M48" i="32"/>
  <c r="F37" i="32"/>
  <c r="F61" i="32"/>
  <c r="AA66" i="32"/>
  <c r="AW44" i="32"/>
  <c r="L61" i="32"/>
  <c r="L37" i="32"/>
  <c r="J66" i="32"/>
  <c r="G67" i="32"/>
  <c r="J37" i="32"/>
  <c r="J61" i="32"/>
  <c r="AN64" i="32"/>
  <c r="N66" i="32"/>
  <c r="E61" i="32"/>
  <c r="E37" i="32"/>
  <c r="AU67" i="32"/>
  <c r="AX45" i="32"/>
  <c r="D64" i="32"/>
  <c r="AA48" i="32"/>
  <c r="AW50" i="32"/>
  <c r="G66" i="32"/>
  <c r="J65" i="32"/>
  <c r="H37" i="32"/>
  <c r="H64" i="32"/>
  <c r="C61" i="32"/>
  <c r="C37" i="32"/>
  <c r="J63" i="32"/>
  <c r="AW52" i="32"/>
  <c r="J48" i="32"/>
  <c r="O63" i="32"/>
  <c r="G37" i="32"/>
  <c r="G61" i="32"/>
  <c r="I61" i="32"/>
  <c r="AW39" i="32"/>
  <c r="AA37" i="32"/>
  <c r="AA61" i="32"/>
  <c r="F65" i="32"/>
  <c r="H63" i="32"/>
  <c r="AA64" i="32"/>
  <c r="M61" i="32"/>
  <c r="M37" i="32"/>
  <c r="AA65" i="32"/>
  <c r="AW43" i="32"/>
  <c r="N63" i="32"/>
  <c r="I37" i="32"/>
  <c r="D61" i="32"/>
  <c r="D37" i="32"/>
  <c r="L67" i="32"/>
  <c r="AW54" i="32"/>
  <c r="AW41" i="32"/>
  <c r="P63" i="32"/>
  <c r="AX41" i="32"/>
  <c r="O61" i="32"/>
  <c r="O37" i="32"/>
  <c r="G65" i="32"/>
  <c r="L62" i="32"/>
  <c r="P61" i="32"/>
  <c r="P37" i="32"/>
  <c r="N61" i="32"/>
  <c r="N37" i="32"/>
  <c r="AW45" i="32"/>
  <c r="AA67" i="32"/>
  <c r="AW40" i="32"/>
  <c r="AA62" i="32"/>
  <c r="O62" i="32"/>
  <c r="O67" i="32"/>
  <c r="I67" i="32"/>
  <c r="AN61" i="32"/>
  <c r="AN37" i="32"/>
  <c r="C48" i="32"/>
  <c r="N64" i="32"/>
  <c r="E63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AE37" i="32" l="1"/>
  <c r="AE61" i="32"/>
  <c r="AI63" i="32"/>
  <c r="AE64" i="32"/>
  <c r="AE48" i="32"/>
  <c r="AK67" i="32"/>
  <c r="AE66" i="32"/>
  <c r="AL66" i="32"/>
  <c r="AB63" i="32"/>
  <c r="AG63" i="32"/>
  <c r="AT67" i="32"/>
  <c r="AB37" i="32"/>
  <c r="AE65" i="32"/>
  <c r="T62" i="32"/>
  <c r="AB62" i="32"/>
  <c r="AB67" i="32"/>
  <c r="AJ37" i="32"/>
  <c r="AB65" i="32"/>
  <c r="AT66" i="32"/>
  <c r="AT37" i="32"/>
  <c r="AT64" i="32"/>
  <c r="AL67" i="32"/>
  <c r="AB66" i="32"/>
  <c r="T63" i="32"/>
  <c r="AC65" i="32"/>
  <c r="AT65" i="32"/>
  <c r="AE63" i="32"/>
  <c r="AT61" i="32"/>
  <c r="AB64" i="32"/>
  <c r="AS61" i="32"/>
  <c r="AT62" i="32"/>
  <c r="AC66" i="32"/>
  <c r="AL65" i="32"/>
  <c r="AO67" i="32"/>
  <c r="Y37" i="32"/>
  <c r="AR67" i="32"/>
  <c r="AT63" i="32"/>
  <c r="S61" i="32"/>
  <c r="AL63" i="32"/>
  <c r="AL62" i="32"/>
  <c r="AG62" i="32"/>
  <c r="AM66" i="32"/>
  <c r="AJ64" i="32"/>
  <c r="AE67" i="32"/>
  <c r="AR65" i="32"/>
  <c r="Y64" i="32"/>
  <c r="Q67" i="32"/>
  <c r="AI64" i="32"/>
  <c r="AI48" i="32"/>
  <c r="AJ63" i="32"/>
  <c r="AM37" i="32"/>
  <c r="W64" i="32"/>
  <c r="AO48" i="32"/>
  <c r="AQ67" i="32"/>
  <c r="U67" i="32"/>
  <c r="AM64" i="32"/>
  <c r="Q65" i="32"/>
  <c r="AR61" i="32"/>
  <c r="U64" i="32"/>
  <c r="T66" i="32"/>
  <c r="AO63" i="32"/>
  <c r="AO62" i="32"/>
  <c r="AO61" i="32"/>
  <c r="AK66" i="32"/>
  <c r="AM63" i="32"/>
  <c r="AL64" i="32"/>
  <c r="Q62" i="32"/>
  <c r="AO64" i="32"/>
  <c r="AJ48" i="32"/>
  <c r="T67" i="32"/>
  <c r="Y61" i="32"/>
  <c r="AO37" i="32"/>
  <c r="AO66" i="32"/>
  <c r="AC67" i="32"/>
  <c r="T64" i="32"/>
  <c r="X62" i="32"/>
  <c r="AP61" i="32"/>
  <c r="AF67" i="32"/>
  <c r="AJ66" i="32"/>
  <c r="AL48" i="32"/>
  <c r="AK37" i="32"/>
  <c r="AF64" i="32"/>
  <c r="AJ65" i="32"/>
  <c r="AK48" i="32"/>
  <c r="AS37" i="32"/>
  <c r="AM62" i="32"/>
  <c r="AM67" i="32"/>
  <c r="AC48" i="32"/>
  <c r="X67" i="32"/>
  <c r="V48" i="32"/>
  <c r="AC64" i="32"/>
  <c r="R65" i="32"/>
  <c r="AG67" i="32"/>
  <c r="U66" i="32"/>
  <c r="AH37" i="32"/>
  <c r="AD67" i="32"/>
  <c r="AC62" i="32"/>
  <c r="AS48" i="32"/>
  <c r="AS67" i="32"/>
  <c r="AH63" i="32"/>
  <c r="Z37" i="32"/>
  <c r="AI65" i="32"/>
  <c r="AJ67" i="32"/>
  <c r="AS62" i="32"/>
  <c r="AR63" i="32"/>
  <c r="AP65" i="32"/>
  <c r="AM65" i="32"/>
  <c r="AK62" i="32"/>
  <c r="Z67" i="32"/>
  <c r="AG37" i="32"/>
  <c r="AF37" i="32"/>
  <c r="AH62" i="32"/>
  <c r="AI67" i="32"/>
  <c r="AD37" i="32"/>
  <c r="X65" i="32"/>
  <c r="S66" i="32"/>
  <c r="AJ61" i="32"/>
  <c r="AD65" i="32"/>
  <c r="AQ66" i="32"/>
  <c r="AF48" i="32"/>
  <c r="R61" i="32"/>
  <c r="AK65" i="32"/>
  <c r="R62" i="32"/>
  <c r="V37" i="32"/>
  <c r="W66" i="32"/>
  <c r="W65" i="32"/>
  <c r="AP63" i="32"/>
  <c r="AI66" i="32"/>
  <c r="AK61" i="32"/>
  <c r="Y48" i="32"/>
  <c r="AH61" i="32"/>
  <c r="Z64" i="32"/>
  <c r="AH67" i="32"/>
  <c r="AI62" i="32"/>
  <c r="T37" i="32"/>
  <c r="Q66" i="32"/>
  <c r="Y66" i="32"/>
  <c r="AI61" i="32"/>
  <c r="AP62" i="32"/>
  <c r="W67" i="32"/>
  <c r="V61" i="32"/>
  <c r="R48" i="32"/>
  <c r="AQ37" i="32"/>
  <c r="AF66" i="32"/>
  <c r="AS63" i="32"/>
  <c r="S37" i="32"/>
  <c r="Q61" i="32"/>
  <c r="W62" i="32"/>
  <c r="Y62" i="32"/>
  <c r="U37" i="32"/>
  <c r="AR66" i="32"/>
  <c r="V62" i="32"/>
  <c r="AQ63" i="32"/>
  <c r="Z61" i="32"/>
  <c r="AS66" i="32"/>
  <c r="Z66" i="32"/>
  <c r="AX10" i="32"/>
  <c r="AI37" i="32"/>
  <c r="X48" i="32"/>
  <c r="R64" i="32"/>
  <c r="AR37" i="32"/>
  <c r="AQ64" i="32"/>
  <c r="AG65" i="32"/>
  <c r="Z62" i="32"/>
  <c r="AF61" i="32"/>
  <c r="U63" i="32"/>
  <c r="AP66" i="32"/>
  <c r="AP67" i="32"/>
  <c r="AQ65" i="32"/>
  <c r="AH66" i="32"/>
  <c r="Z63" i="32"/>
  <c r="Q64" i="32"/>
  <c r="AR62" i="32"/>
  <c r="U65" i="32"/>
  <c r="W37" i="32"/>
  <c r="W48" i="32"/>
  <c r="AH64" i="32"/>
  <c r="X64" i="32"/>
  <c r="AF63" i="32"/>
  <c r="Z48" i="32"/>
  <c r="V66" i="32"/>
  <c r="AD61" i="32"/>
  <c r="X63" i="32"/>
  <c r="AS64" i="32"/>
  <c r="AP37" i="32"/>
  <c r="S65" i="32"/>
  <c r="AC61" i="32"/>
  <c r="AF62" i="32"/>
  <c r="AH48" i="32"/>
  <c r="R37" i="32"/>
  <c r="W61" i="32"/>
  <c r="Q63" i="32"/>
  <c r="V64" i="32"/>
  <c r="AD66" i="32"/>
  <c r="Y63" i="32"/>
  <c r="R66" i="32"/>
  <c r="S48" i="32"/>
  <c r="S67" i="32"/>
  <c r="S62" i="32"/>
  <c r="X66" i="32"/>
  <c r="AD48" i="32"/>
  <c r="S64" i="32"/>
  <c r="AD64" i="32"/>
  <c r="U62" i="32"/>
  <c r="AG66" i="32"/>
  <c r="AQ61" i="32"/>
  <c r="V63" i="32"/>
  <c r="AG64" i="32"/>
  <c r="V67" i="32"/>
  <c r="R67" i="32"/>
  <c r="AQ48" i="32"/>
  <c r="Q48" i="32"/>
  <c r="AC37" i="32"/>
  <c r="AD62" i="32"/>
  <c r="Q37" i="32"/>
  <c r="R59" i="16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<sst xmlns="http://schemas.openxmlformats.org/spreadsheetml/2006/main" count="1285" uniqueCount="543">
  <si>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</si>
  <si>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</si>
  <si>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</si>
  <si>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</si>
  <si>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</si>
  <si>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</si>
  <si>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</si>
  <si>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</si>
  <si>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</si>
  <si>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</si>
  <si>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</si>
  <si>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</si>
  <si>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</si>
  <si>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</si>
  <si>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</si>
  <si>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</si>
  <si>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</si>
  <si>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</si>
  <si>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</si>
  <si>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</si>
  <si>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</si>
  <si>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</si>
  <si>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</si>
  <si>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</si>
  <si>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</si>
  <si>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</si>
  <si>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</si>
  <si>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</si>
  <si>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</si>
  <si>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</si>
  <si>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</si>
  <si>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</si>
  <si>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</si>
  <si>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</si>
  <si>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</si>
  <si>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</si>
  <si>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</si>
  <si>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</si>
  <si>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</si>
  <si>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</si>
  <si>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</si>
  <si>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</si>
  <si>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</si>
  <si>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</si>
  <si>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</si>
  <si>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</si>
  <si>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</si>
  <si>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</si>
  <si>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</si>
  <si>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</si>
  <si>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</si>
  <si>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</si>
  <si>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</si>
  <si>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</si>
  <si>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</si>
  <si>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</si>
  <si>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</si>
  <si>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</si>
  <si>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</si>
  <si>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</si>
  <si>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</si>
  <si>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</si>
  <si>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</si>
  <si>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</si>
  <si>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</si>
  <si>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</si>
  <si>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</si>
  <si>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</si>
  <si>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</si>
  <si>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</si>
  <si>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</si>
  <si>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</si>
  <si>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</si>
  <si>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</si>
  <si>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</si>
  <si>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</si>
  <si>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</si>
  <si>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</si>
  <si>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</si>
  <si>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</si>
  <si>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</si>
  <si>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</si>
  <si>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</si>
  <si>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</si>
  <si>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</si>
  <si>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</si>
  <si>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</si>
  <si>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</si>
  <si>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</si>
  <si>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</si>
  <si>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</si>
  <si>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</si>
  <si>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</si>
  <si>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</si>
  <si>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</si>
  <si>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</si>
  <si>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</si>
  <si>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</si>
  <si>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</si>
  <si>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</si>
  <si>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</si>
  <si>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</si>
  <si>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</si>
  <si>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</si>
  <si>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</si>
  <si>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</si>
  <si>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</si>
  <si>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</si>
  <si>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</si>
  <si>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</si>
  <si>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</si>
  <si>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</si>
  <si>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</si>
  <si>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</si>
  <si>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</si>
  <si>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</si>
  <si>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</si>
  <si>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</si>
  <si>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</si>
  <si>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</si>
  <si>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</si>
  <si>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</si>
  <si>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</si>
  <si>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</si>
  <si>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</si>
  <si>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</si>
  <si>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</si>
  <si>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</si>
  <si>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</si>
  <si>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</si>
  <si>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</si>
  <si>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</si>
  <si>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</si>
  <si>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</si>
  <si>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</si>
  <si>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</si>
  <si>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</si>
  <si>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</si>
  <si>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</si>
  <si>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</si>
  <si>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</si>
  <si>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</si>
  <si>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</si>
  <si>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</si>
  <si>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</si>
  <si>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</si>
  <si>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</si>
  <si>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</si>
  <si>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</si>
  <si>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</si>
  <si>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</si>
  <si>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</si>
  <si>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</si>
  <si>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</si>
  <si>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</si>
  <si>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</si>
  <si>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</si>
  <si>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</si>
  <si>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</si>
  <si>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</si>
  <si>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</si>
  <si>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</si>
  <si>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</si>
  <si>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</si>
  <si>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</si>
  <si>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</si>
  <si>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</si>
  <si>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</si>
  <si>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</si>
  <si>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</si>
  <si>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</si>
  <si>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</si>
  <si>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</si>
  <si>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</si>
  <si>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</si>
  <si>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</si>
  <si>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</si>
  <si>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</si>
  <si>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</si>
  <si>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</si>
  <si>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</si>
  <si>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</si>
  <si>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</si>
  <si>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</si>
  <si>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</si>
  <si>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</si>
  <si>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</si>
  <si>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</si>
  <si>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</si>
  <si>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</si>
  <si>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</si>
  <si>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</si>
  <si>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</si>
  <si>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</si>
  <si>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</si>
  <si>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</si>
  <si>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</si>
  <si>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</si>
  <si>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</si>
  <si>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</si>
  <si>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</si>
  <si>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</si>
  <si>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</si>
  <si>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</si>
  <si>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</si>
  <si>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</si>
  <si>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</si>
  <si>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</si>
  <si>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</si>
  <si>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</si>
  <si>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</si>
  <si>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</si>
  <si>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</si>
  <si>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</si>
  <si>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</si>
  <si>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</si>
  <si>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</si>
  <si>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</si>
  <si>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</si>
  <si>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</si>
  <si>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</si>
  <si>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</si>
  <si>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</si>
  <si>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</si>
  <si>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</si>
  <si>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</si>
  <si>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</si>
  <si>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</si>
  <si>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</si>
  <si>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</si>
  <si>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</si>
  <si>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</si>
  <si>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</si>
  <si>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</si>
  <si>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</si>
  <si>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</si>
  <si>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</si>
  <si>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</si>
  <si>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</si>
  <si>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</si>
  <si>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</si>
  <si>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</si>
  <si>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</si>
  <si>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</si>
  <si>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</si>
  <si>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</si>
  <si>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</si>
  <si>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</si>
  <si>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</si>
  <si>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</si>
  <si>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</si>
  <si>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</si>
  <si>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</si>
  <si>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</si>
  <si>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</si>
  <si>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</si>
  <si>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</si>
  <si>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</si>
  <si>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</si>
  <si>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</si>
  <si>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</si>
  <si>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</si>
  <si>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</si>
  <si>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</si>
  <si>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</si>
  <si>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</si>
  <si>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</si>
  <si>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</si>
  <si>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</si>
  <si>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</si>
  <si>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</si>
  <si>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</si>
  <si>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</si>
  <si>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</si>
  <si>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</si>
  <si>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</si>
  <si>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</si>
  <si>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</si>
  <si>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</si>
  <si>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</si>
  <si>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</si>
  <si>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</si>
  <si>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</si>
  <si>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</si>
  <si>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</si>
  <si>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</si>
  <si>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</si>
  <si>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</si>
  <si>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</si>
  <si>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</si>
  <si>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</si>
  <si>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</si>
  <si>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</si>
  <si>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</si>
  <si>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</si>
  <si>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</si>
  <si>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</si>
  <si>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</si>
  <si>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</si>
  <si>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</si>
  <si>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</si>
  <si>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</si>
  <si>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</si>
  <si>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</si>
  <si>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</si>
  <si>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</si>
  <si>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</si>
  <si>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</si>
  <si>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</si>
  <si>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</si>
  <si>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</si>
  <si>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</si>
  <si>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</si>
  <si>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</si>
  <si>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</si>
  <si>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</si>
  <si>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</si>
  <si>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</si>
  <si>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</si>
  <si>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</si>
  <si>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</si>
  <si>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</si>
  <si>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</si>
  <si>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</si>
  <si>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</si>
  <si>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</si>
  <si>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</si>
  <si>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</si>
  <si>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</si>
  <si>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</si>
  <si>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</si>
  <si>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</si>
  <si>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</si>
  <si>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</si>
  <si>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</si>
  <si>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</si>
  <si>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</si>
  <si>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</si>
  <si>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</si>
  <si>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</si>
  <si>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</si>
  <si>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</si>
  <si>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</si>
  <si>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</si>
  <si>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</si>
  <si>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</si>
  <si>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</si>
  <si>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</si>
  <si>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</si>
  <si>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</si>
  <si>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</si>
  <si>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</si>
  <si>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</si>
  <si>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</si>
  <si>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</si>
  <si>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</si>
  <si>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</si>
  <si>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</si>
  <si>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</si>
  <si>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</si>
  <si>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</si>
  <si>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</si>
  <si>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</si>
  <si>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</si>
  <si>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</si>
  <si>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</si>
  <si>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</si>
  <si>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</si>
  <si>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</si>
  <si>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</si>
  <si>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</si>
  <si>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</si>
  <si>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</si>
  <si>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</si>
  <si>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</si>
  <si>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</si>
  <si>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</si>
  <si>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</si>
  <si>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</si>
  <si>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</si>
  <si>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</si>
  <si>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</si>
  <si>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</si>
  <si>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</si>
  <si>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</si>
  <si>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</si>
  <si>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</si>
  <si>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</si>
  <si>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</si>
  <si>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</si>
  <si>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</si>
  <si>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</si>
  <si>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</si>
  <si>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</si>
  <si>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</si>
  <si>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</si>
  <si>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</si>
  <si>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</si>
  <si>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</si>
  <si>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</si>
  <si>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</si>
  <si>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</si>
  <si>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</si>
  <si>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</si>
  <si>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</si>
  <si>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</si>
  <si>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</si>
  <si>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</si>
  <si>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</si>
  <si>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</si>
  <si>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</si>
  <si>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</si>
  <si>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</si>
  <si>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</si>
  <si>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</si>
  <si>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</si>
  <si>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</si>
  <si>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</si>
  <si>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</si>
  <si>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</si>
  <si>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</si>
  <si>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</si>
  <si>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</si>
  <si>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</si>
  <si>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</si>
  <si>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</si>
  <si>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</si>
  <si>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</si>
  <si>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</si>
  <si>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</si>
  <si>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</si>
  <si>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</si>
  <si>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</si>
  <si>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</si>
  <si>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</si>
  <si>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</si>
  <si>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</si>
  <si>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</si>
  <si>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</si>
  <si>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</si>
  <si>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</si>
  <si>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</si>
  <si>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</si>
  <si>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</si>
  <si>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</si>
  <si>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</si>
  <si>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</si>
  <si>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</si>
  <si>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</si>
  <si>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</si>
  <si>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</si>
  <si>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</si>
  <si>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</si>
  <si>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</si>
  <si>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</si>
  <si>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</si>
  <si>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</si>
  <si>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</si>
  <si>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</si>
  <si>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</si>
  <si>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</si>
  <si>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</si>
  <si>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</si>
  <si>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</si>
  <si>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</si>
  <si>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</si>
  <si>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</si>
  <si>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</si>
  <si>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</si>
  <si>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</si>
  <si>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</si>
  <si>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</si>
  <si>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</si>
  <si>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</si>
  <si>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</si>
  <si>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</si>
  <si>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</si>
  <si>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</si>
  <si>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</si>
  <si>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</si>
  <si>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</si>
  <si>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</si>
  <si>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</si>
  <si>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</si>
  <si>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</si>
  <si>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</si>
  <si>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</si>
  <si>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</si>
  <si>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</si>
  <si>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</si>
  <si>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</si>
  <si>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</si>
  <si>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</si>
  <si>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</si>
  <si>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</si>
  <si>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</si>
  <si>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</si>
  <si>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</si>
  <si>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</si>
  <si>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</si>
  <si>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</si>
  <si>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</si>
  <si>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</si>
  <si>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</si>
  <si>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</si>
  <si>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</si>
  <si>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</si>
  <si>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</si>
  <si>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</si>
  <si>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</si>
  <si>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</si>
  <si>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</si>
  <si>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</si>
  <si>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</si>
  <si>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</si>
  <si>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</si>
  <si>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</si>
  <si>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</si>
  <si>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</si>
  <si>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</si>
  <si>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</si>
  <si>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</si>
  <si>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</si>
  <si>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</si>
  <si>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</si>
  <si>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</si>
  <si>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</si>
  <si>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</si>
  <si>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</si>
  <si>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</si>
  <si>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</si>
  <si>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</si>
  <si>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</si>
  <si>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</si>
  <si>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</si>
  <si>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</si>
  <si>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</si>
  <si>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</si>
  <si>
    <t>Avion</t>
  </si>
  <si>
    <t>train</t>
  </si>
  <si>
    <t>bus</t>
  </si>
  <si>
    <t>route</t>
  </si>
  <si>
    <t>Cibles DGEC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</si>
</sst>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165" fontId="0" fillId="0" borderId="0" xfId="1" applyNumberFormat="1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externalLink" Target="externalLinks/externalLink5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7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229.2606627111</c:v>
                </c:pt>
                <c:pt idx="1">
                  <c:v>215.15829155709997</c:v>
                </c:pt>
                <c:pt idx="2">
                  <c:v>156.60882624612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0.14346924551592266</c:v>
                </c:pt>
                <c:pt idx="1">
                  <c:v>7.3132827559413471E-2</c:v>
                </c:pt>
                <c:pt idx="2">
                  <c:v>2.721849846697199E-2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0.76507607847057779</c:v>
                </c:pt>
                <c:pt idx="1">
                  <c:v>0.66439775877521512</c:v>
                </c:pt>
                <c:pt idx="2">
                  <c:v>0.39308494472295585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9.1454675826122586E-2</c:v>
                </c:pt>
                <c:pt idx="1">
                  <c:v>0.26246941353978842</c:v>
                </c:pt>
                <c:pt idx="2">
                  <c:v>0.57988251065078644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2.3657576730000001</c:v>
                </c:pt>
                <c:pt idx="1">
                  <c:v>1.8135964959999999</c:v>
                </c:pt>
                <c:pt idx="2">
                  <c:v>2.4112370670000001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64.582841192999993</c:v>
                </c:pt>
                <c:pt idx="1">
                  <c:v>50.579709393999998</c:v>
                </c:pt>
                <c:pt idx="2">
                  <c:v>30.66238903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9.8888686880999987</c:v>
                </c:pt>
                <c:pt idx="1">
                  <c:v>10.749760071599999</c:v>
                </c:pt>
                <c:pt idx="2">
                  <c:v>11.4829201536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22.5624998766</c:v>
                </c:pt>
                <c:pt idx="1">
                  <c:v>12.550674731000001</c:v>
                </c:pt>
                <c:pt idx="2">
                  <c:v>8.1655806896999987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38.016598060399993</c:v>
                </c:pt>
                <c:pt idx="1">
                  <c:v>42.732206846099999</c:v>
                </c:pt>
                <c:pt idx="2">
                  <c:v>50.551521631439996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8.6413757769188328E-3</c:v>
                </c:pt>
                <c:pt idx="1">
                  <c:v>9.421208748940209E-4</c:v>
                </c:pt>
                <c:pt idx="2">
                  <c:v>3.4818941491670006E-4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0.69408091297589325</c:v>
                </c:pt>
                <c:pt idx="1">
                  <c:v>0.62114143567622582</c:v>
                </c:pt>
                <c:pt idx="2">
                  <c:v>0.32025252687806849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0.10258601324094822</c:v>
                </c:pt>
                <c:pt idx="1">
                  <c:v>0.10094479366664595</c:v>
                </c:pt>
                <c:pt idx="2">
                  <c:v>8.5931446884445817E-2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3.699823429138259E-2</c:v>
                </c:pt>
                <c:pt idx="1">
                  <c:v>8.7555323867891138E-2</c:v>
                </c:pt>
                <c:pt idx="2">
                  <c:v>0.19408802048597215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8.3952357071226585E-2</c:v>
                </c:pt>
                <c:pt idx="1">
                  <c:v>0.12657892136206528</c:v>
                </c:pt>
                <c:pt idx="2">
                  <c:v>0.37324050713174417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7.3741106643630691E-2</c:v>
                </c:pt>
                <c:pt idx="1">
                  <c:v>6.2837404552277792E-2</c:v>
                </c:pt>
                <c:pt idx="2">
                  <c:v>2.6139309204852506E-2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0.95161573824753498</c:v>
                </c:pt>
                <c:pt idx="1">
                  <c:v>0.91402602078777773</c:v>
                </c:pt>
                <c:pt idx="2">
                  <c:v>0.33469665980557156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4.8384261752465144E-2</c:v>
                </c:pt>
                <c:pt idx="1">
                  <c:v>8.5973979212222287E-2</c:v>
                </c:pt>
                <c:pt idx="2">
                  <c:v>0.66530334019442838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0.98439656250302654</c:v>
                </c:pt>
                <c:pt idx="1">
                  <c:v>0.83041305454735392</c:v>
                </c:pt>
                <c:pt idx="2">
                  <c:v>1.4858895687975583E-2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1.5603437496973483E-2</c:v>
                </c:pt>
                <c:pt idx="1">
                  <c:v>0.16958694545264602</c:v>
                </c:pt>
                <c:pt idx="2">
                  <c:v>0.98514110431202451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125.36194081669825</c:v>
                </c:pt>
                <c:pt idx="1">
                  <c:v>100.33464342125112</c:v>
                </c:pt>
                <c:pt idx="2">
                  <c:v>14.109473430269937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43.48504998567654</c:v>
                </c:pt>
                <c:pt idx="1">
                  <c:v>24.800900467994666</c:v>
                </c:pt>
                <c:pt idx="2">
                  <c:v>2.6497878067327334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24.532065865843002</c:v>
                </c:pt>
                <c:pt idx="1">
                  <c:v>15.562777997594374</c:v>
                </c:pt>
                <c:pt idx="2">
                  <c:v>1.7000473629060942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102.48177160471043</c:v>
                </c:pt>
                <c:pt idx="1">
                  <c:v>75.402063975617111</c:v>
                </c:pt>
                <c:pt idx="2">
                  <c:v>51.414178584553213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37.131568359999996</c:v>
                </c:pt>
                <c:pt idx="1">
                  <c:v>36.957761220000002</c:v>
                </c:pt>
                <c:pt idx="2">
                  <c:v>36.576768270000002</c:v>
                </c:pt>
                <c:pt idx="3">
                  <c:v>36.150619630000001</c:v>
                </c:pt>
                <c:pt idx="4">
                  <c:v>36.297542399999998</c:v>
                </c:pt>
                <c:pt idx="5">
                  <c:v>36.615062989999998</c:v>
                </c:pt>
                <c:pt idx="6">
                  <c:v>36.467081989999997</c:v>
                </c:pt>
                <c:pt idx="7">
                  <c:v>36.146340109999997</c:v>
                </c:pt>
                <c:pt idx="8">
                  <c:v>35.753798170000003</c:v>
                </c:pt>
                <c:pt idx="9">
                  <c:v>35.319950819999995</c:v>
                </c:pt>
                <c:pt idx="10">
                  <c:v>34.864817809999998</c:v>
                </c:pt>
                <c:pt idx="11">
                  <c:v>34.39020154</c:v>
                </c:pt>
                <c:pt idx="12">
                  <c:v>33.918064000000001</c:v>
                </c:pt>
                <c:pt idx="13">
                  <c:v>33.45389763</c:v>
                </c:pt>
                <c:pt idx="14">
                  <c:v>32.998258620000001</c:v>
                </c:pt>
                <c:pt idx="15">
                  <c:v>32.549672270000002</c:v>
                </c:pt>
                <c:pt idx="16">
                  <c:v>32.153465359999998</c:v>
                </c:pt>
                <c:pt idx="17">
                  <c:v>31.78661958</c:v>
                </c:pt>
                <c:pt idx="18">
                  <c:v>31.437451249999999</c:v>
                </c:pt>
                <c:pt idx="19">
                  <c:v>31.099880280000001</c:v>
                </c:pt>
                <c:pt idx="20">
                  <c:v>30.770094089999997</c:v>
                </c:pt>
                <c:pt idx="21">
                  <c:v>30.445173669999999</c:v>
                </c:pt>
                <c:pt idx="22">
                  <c:v>30.124397349999999</c:v>
                </c:pt>
                <c:pt idx="23">
                  <c:v>29.809228269999998</c:v>
                </c:pt>
                <c:pt idx="24">
                  <c:v>29.49993237</c:v>
                </c:pt>
                <c:pt idx="25">
                  <c:v>29.127085650000001</c:v>
                </c:pt>
                <c:pt idx="26">
                  <c:v>28.780668860000002</c:v>
                </c:pt>
                <c:pt idx="27">
                  <c:v>28.451788390000001</c:v>
                </c:pt>
                <c:pt idx="28">
                  <c:v>28.135813010000003</c:v>
                </c:pt>
                <c:pt idx="29">
                  <c:v>27.829534080000002</c:v>
                </c:pt>
                <c:pt idx="30">
                  <c:v>27.50683265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1.6569756834262629E-2</c:v>
                </c:pt>
                <c:pt idx="1">
                  <c:v>2.0188972712887721E-2</c:v>
                </c:pt>
                <c:pt idx="2">
                  <c:v>2.4649616867313248E-2</c:v>
                </c:pt>
                <c:pt idx="3">
                  <c:v>3.0270837601131317E-2</c:v>
                </c:pt>
                <c:pt idx="4">
                  <c:v>3.9012286324927606E-2</c:v>
                </c:pt>
                <c:pt idx="5">
                  <c:v>4.9761215227121479E-2</c:v>
                </c:pt>
                <c:pt idx="6">
                  <c:v>6.053013206829385E-2</c:v>
                </c:pt>
                <c:pt idx="7">
                  <c:v>7.3702818926969921E-2</c:v>
                </c:pt>
                <c:pt idx="8">
                  <c:v>9.1141499275292234E-2</c:v>
                </c:pt>
                <c:pt idx="9">
                  <c:v>0.1133078837339106</c:v>
                </c:pt>
                <c:pt idx="10">
                  <c:v>0.14011116810135427</c:v>
                </c:pt>
                <c:pt idx="11">
                  <c:v>0.17058551027031871</c:v>
                </c:pt>
                <c:pt idx="12">
                  <c:v>0.20371128113326281</c:v>
                </c:pt>
                <c:pt idx="13">
                  <c:v>0.23817245721631033</c:v>
                </c:pt>
                <c:pt idx="14">
                  <c:v>0.27284779568771073</c:v>
                </c:pt>
                <c:pt idx="15">
                  <c:v>0.30696750505254783</c:v>
                </c:pt>
                <c:pt idx="16">
                  <c:v>0.34103447598035203</c:v>
                </c:pt>
                <c:pt idx="17">
                  <c:v>0.37430674595816837</c:v>
                </c:pt>
                <c:pt idx="18">
                  <c:v>0.40643386953959892</c:v>
                </c:pt>
                <c:pt idx="19">
                  <c:v>0.43726682378084059</c:v>
                </c:pt>
                <c:pt idx="20">
                  <c:v>0.46674850255552142</c:v>
                </c:pt>
                <c:pt idx="21">
                  <c:v>0.49472394453251944</c:v>
                </c:pt>
                <c:pt idx="22">
                  <c:v>0.52125087873334675</c:v>
                </c:pt>
                <c:pt idx="23">
                  <c:v>0.54642294635962407</c:v>
                </c:pt>
                <c:pt idx="24">
                  <c:v>0.57031096712307483</c:v>
                </c:pt>
                <c:pt idx="25">
                  <c:v>0.59382214334237726</c:v>
                </c:pt>
                <c:pt idx="26">
                  <c:v>0.61633708814368393</c:v>
                </c:pt>
                <c:pt idx="27">
                  <c:v>0.63777513987056611</c:v>
                </c:pt>
                <c:pt idx="28">
                  <c:v>0.65812659664104012</c:v>
                </c:pt>
                <c:pt idx="29">
                  <c:v>0.67740641815301272</c:v>
                </c:pt>
                <c:pt idx="30">
                  <c:v>0.69538035997757819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0.12008720196703268</c:v>
                </c:pt>
                <c:pt idx="1">
                  <c:v>7.3968173189774084E-2</c:v>
                </c:pt>
                <c:pt idx="2">
                  <c:v>2.5479897468311384E-2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0.71572737176997614</c:v>
                </c:pt>
                <c:pt idx="1">
                  <c:v>0.61464478876047801</c:v>
                </c:pt>
                <c:pt idx="2">
                  <c:v>0.21713030169614966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0.14761566940179741</c:v>
                </c:pt>
                <c:pt idx="1">
                  <c:v>0.17127587009180473</c:v>
                </c:pt>
                <c:pt idx="2">
                  <c:v>6.2009441134255779E-2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1.6569756834262629E-2</c:v>
                </c:pt>
                <c:pt idx="1">
                  <c:v>0.14011116810135427</c:v>
                </c:pt>
                <c:pt idx="2">
                  <c:v>0.69538035997757819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/Users/callonnecg/Documents/Github/ThreeME/data/calibrations/Documents%20MTE/AMS-run2/001_Transports/Transports_AMS_run2-vf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">
          <cell r="H23">
            <v>629.84570702567703</v>
          </cell>
          <cell r="J23">
            <v>746.12634327708076</v>
          </cell>
          <cell r="N23">
            <v>684.63084367246472</v>
          </cell>
        </row>
        <row r="25">
          <cell r="H25">
            <v>64.888834107401252</v>
          </cell>
          <cell r="J25">
            <v>140.59793923050162</v>
          </cell>
          <cell r="N25">
            <v>187.05149835225939</v>
          </cell>
        </row>
        <row r="26">
          <cell r="H26">
            <v>37.912440194392154</v>
          </cell>
          <cell r="J26">
            <v>75.079943524557834</v>
          </cell>
          <cell r="N26">
            <v>97.003287033728711</v>
          </cell>
        </row>
        <row r="27">
          <cell r="H27">
            <v>7.2496149479999996</v>
          </cell>
          <cell r="J27">
            <v>14.4</v>
          </cell>
          <cell r="N27">
            <v>6.5</v>
          </cell>
        </row>
        <row r="28">
          <cell r="H28">
            <v>9.5825009382689181</v>
          </cell>
          <cell r="J28">
            <v>11.58776593289357</v>
          </cell>
          <cell r="N28">
            <v>11.683292928212129</v>
          </cell>
        </row>
        <row r="29">
          <cell r="H29">
            <v>5.5</v>
          </cell>
          <cell r="J29">
            <v>19.108172758676037</v>
          </cell>
          <cell r="N29">
            <v>28.331906374785511</v>
          </cell>
        </row>
        <row r="30">
          <cell r="H30">
            <v>754.94948226573945</v>
          </cell>
          <cell r="J30">
            <v>1006.9001647237097</v>
          </cell>
          <cell r="N30">
            <v>1015.2008283614504</v>
          </cell>
        </row>
        <row r="31">
          <cell r="H31">
            <v>749.44948226573945</v>
          </cell>
          <cell r="J31">
            <v>987.79199196503373</v>
          </cell>
          <cell r="N31">
            <v>986.86892198666487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3" t="s">
        <v>0</v>
      </c>
      <c r="C7" s="5" t="s">
        <v>1</v>
      </c>
      <c r="D7" s="2"/>
      <c r="E7" s="6">
        <f>SUM(E8:E9)</f>
        <v>85.497872647099996</v>
      </c>
      <c r="F7" s="6">
        <f>SUM(F8:F9)</f>
        <v>73.709316740000006</v>
      </c>
      <c r="G7" s="84">
        <f t="shared" ref="G7:R7" si="1">SUM(G8:G9)</f>
        <v>69.216619031000008</v>
      </c>
      <c r="H7" s="6">
        <f t="shared" si="1"/>
        <v>67.70951228700001</v>
      </c>
      <c r="I7" s="85">
        <f t="shared" si="1"/>
        <v>65.889646702999997</v>
      </c>
      <c r="J7" s="84">
        <f t="shared" si="1"/>
        <v>65.913056761999997</v>
      </c>
      <c r="K7" s="6">
        <f t="shared" si="1"/>
        <v>65.918531384999994</v>
      </c>
      <c r="L7" s="6">
        <f t="shared" si="1"/>
        <v>66.070381709999992</v>
      </c>
      <c r="M7" s="6">
        <f t="shared" si="1"/>
        <v>65.139723369000009</v>
      </c>
      <c r="N7" s="85">
        <f t="shared" si="1"/>
        <v>63.325428326000001</v>
      </c>
      <c r="O7" s="84">
        <f t="shared" si="1"/>
        <v>61.137234352999997</v>
      </c>
      <c r="P7" s="6">
        <f t="shared" si="1"/>
        <v>58.959362227</v>
      </c>
      <c r="Q7" s="6">
        <f t="shared" si="1"/>
        <v>56.874992695000003</v>
      </c>
      <c r="R7" s="6">
        <f t="shared" si="1"/>
        <v>54.779368957999999</v>
      </c>
      <c r="S7" s="85">
        <f>SUM(S8:S9)</f>
        <v>52.734648413999999</v>
      </c>
      <c r="T7" s="94">
        <f>SUM(T8:T9)</f>
        <v>45.03530624199999</v>
      </c>
      <c r="U7" s="94">
        <f>SUM(U8:U9)</f>
        <v>39.038687639999999</v>
      </c>
      <c r="V7" s="94">
        <f>SUM(V8:V9)</f>
        <v>34.633784590000005</v>
      </c>
      <c r="W7" s="94">
        <f>SUM(W8:W9)</f>
        <v>31.54024884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4"/>
      <c r="C8" s="3" t="s">
        <v>2</v>
      </c>
      <c r="D8" s="15" t="s">
        <v>384</v>
      </c>
      <c r="E8" s="16">
        <f>VLOOKUP($D8,Résultats!$B$2:$AX$476,E$5,FALSE)</f>
        <v>84.830519929999994</v>
      </c>
      <c r="F8" s="16">
        <f>VLOOKUP($D8,Résultats!$B$2:$AX$476,F$5,FALSE)</f>
        <v>70.54429931</v>
      </c>
      <c r="G8" s="22">
        <f>VLOOKUP($D8,Résultats!$B$2:$AX$476,G$5,FALSE)</f>
        <v>66.069886550000007</v>
      </c>
      <c r="H8" s="16">
        <f>VLOOKUP($D8,Résultats!$B$2:$AX$476,H$5,FALSE)</f>
        <v>64.567010980000006</v>
      </c>
      <c r="I8" s="86">
        <f>VLOOKUP($D8,Résultats!$B$2:$AX$476,I$5,FALSE)</f>
        <v>62.764853610000003</v>
      </c>
      <c r="J8" s="22">
        <f>VLOOKUP($D8,Résultats!$B$2:$AX$476,J$5,FALSE)</f>
        <v>62.617087560000002</v>
      </c>
      <c r="K8" s="16">
        <f>VLOOKUP($D8,Résultats!$B$2:$AX$476,K$5,FALSE)</f>
        <v>62.456353849999999</v>
      </c>
      <c r="L8" s="16">
        <f>VLOOKUP($D8,Résultats!$B$2:$AX$476,L$5,FALSE)</f>
        <v>62.437934679999998</v>
      </c>
      <c r="M8" s="16">
        <f>VLOOKUP($D8,Résultats!$B$2:$AX$476,M$5,FALSE)</f>
        <v>61.088236180000003</v>
      </c>
      <c r="N8" s="86">
        <f>VLOOKUP($D8,Résultats!$B$2:$AX$476,N$5,FALSE)</f>
        <v>59.151119350000002</v>
      </c>
      <c r="O8" s="22">
        <f>VLOOKUP($D8,Résultats!$B$2:$AX$476,O$5,FALSE)</f>
        <v>56.938444349999997</v>
      </c>
      <c r="P8" s="16">
        <f>VLOOKUP($D8,Résultats!$B$2:$AX$476,P$5,FALSE)</f>
        <v>54.732648380000001</v>
      </c>
      <c r="Q8" s="16">
        <f>VLOOKUP($D8,Résultats!$B$2:$AX$476,Q$5,FALSE)</f>
        <v>52.610187770000003</v>
      </c>
      <c r="R8" s="16">
        <f>VLOOKUP($D8,Résultats!$B$2:$AX$476,R$5,FALSE)</f>
        <v>50.47717368</v>
      </c>
      <c r="S8" s="86">
        <f>VLOOKUP($D8,Résultats!$B$2:$AX$476,S$5,FALSE)</f>
        <v>48.386109529999999</v>
      </c>
      <c r="T8" s="95">
        <f>VLOOKUP($D8,Résultats!$B$2:$AX$476,T$5,FALSE)</f>
        <v>36.523844269999998</v>
      </c>
      <c r="U8" s="95">
        <f>VLOOKUP($D8,Résultats!$B$2:$AX$476,U$5,FALSE)</f>
        <v>23.449022320000001</v>
      </c>
      <c r="V8" s="95">
        <f>VLOOKUP($D8,Résultats!$B$2:$AX$476,V$5,FALSE)</f>
        <v>14.32393832</v>
      </c>
      <c r="W8" s="95">
        <f>VLOOKUP($D8,Résultats!$B$2:$AX$476,W$5,FALSE)</f>
        <v>11.140459</v>
      </c>
      <c r="X8" s="45">
        <f>W8-'[1]Cibles THREEME'!$H4</f>
        <v>0.73985176880850467</v>
      </c>
      <c r="Y8" s="75"/>
      <c r="Z8" s="198" t="s">
        <v>68</v>
      </c>
      <c r="AA8" s="199">
        <f>I27</f>
        <v>229.2606627111</v>
      </c>
      <c r="AB8" s="199">
        <f>S27</f>
        <v>215.15829155709997</v>
      </c>
      <c r="AC8" s="89">
        <f>W27</f>
        <v>156.60882624612</v>
      </c>
    </row>
    <row r="9" spans="1:29" x14ac:dyDescent="0.25">
      <c r="A9" s="3"/>
      <c r="B9" s="315"/>
      <c r="C9" s="7" t="s">
        <v>3</v>
      </c>
      <c r="D9" s="15" t="s">
        <v>385</v>
      </c>
      <c r="E9" s="16">
        <f>VLOOKUP($D9,Résultats!$B$2:$AX$476,E$5,FALSE)</f>
        <v>0.66735271709999999</v>
      </c>
      <c r="F9" s="16">
        <f>VLOOKUP($D9,Résultats!$B$2:$AX$476,F$5,FALSE)</f>
        <v>3.1650174299999998</v>
      </c>
      <c r="G9" s="22">
        <f>VLOOKUP($D9,Résultats!$B$2:$AX$476,G$5,FALSE)</f>
        <v>3.1467324809999999</v>
      </c>
      <c r="H9" s="16">
        <f>VLOOKUP($D9,Résultats!$B$2:$AX$476,H$5,FALSE)</f>
        <v>3.1425013069999999</v>
      </c>
      <c r="I9" s="86">
        <f>VLOOKUP($D9,Résultats!$B$2:$AX$476,I$5,FALSE)</f>
        <v>3.1247930930000001</v>
      </c>
      <c r="J9" s="22">
        <f>VLOOKUP($D9,Résultats!$B$2:$AX$476,J$5,FALSE)</f>
        <v>3.2959692020000002</v>
      </c>
      <c r="K9" s="16">
        <f>VLOOKUP($D9,Résultats!$B$2:$AX$476,K$5,FALSE)</f>
        <v>3.4621775349999999</v>
      </c>
      <c r="L9" s="16">
        <f>VLOOKUP($D9,Résultats!$B$2:$AX$476,L$5,FALSE)</f>
        <v>3.6324470299999998</v>
      </c>
      <c r="M9" s="16">
        <f>VLOOKUP($D9,Résultats!$B$2:$AX$476,M$5,FALSE)</f>
        <v>4.0514871890000004</v>
      </c>
      <c r="N9" s="86">
        <f>VLOOKUP($D9,Résultats!$B$2:$AX$476,N$5,FALSE)</f>
        <v>4.1743089759999998</v>
      </c>
      <c r="O9" s="22">
        <f>VLOOKUP($D9,Résultats!$B$2:$AX$476,O$5,FALSE)</f>
        <v>4.198790003</v>
      </c>
      <c r="P9" s="16">
        <f>VLOOKUP($D9,Résultats!$B$2:$AX$476,P$5,FALSE)</f>
        <v>4.2267138470000001</v>
      </c>
      <c r="Q9" s="16">
        <f>VLOOKUP($D9,Résultats!$B$2:$AX$476,Q$5,FALSE)</f>
        <v>4.264804925</v>
      </c>
      <c r="R9" s="16">
        <f>VLOOKUP($D9,Résultats!$B$2:$AX$476,R$5,FALSE)</f>
        <v>4.3021952780000001</v>
      </c>
      <c r="S9" s="86">
        <f>VLOOKUP($D9,Résultats!$B$2:$AX$476,S$5,FALSE)</f>
        <v>4.3485388839999999</v>
      </c>
      <c r="T9" s="95">
        <f>VLOOKUP($D9,Résultats!$B$2:$AX$476,T$5,FALSE)</f>
        <v>8.5114619719999904</v>
      </c>
      <c r="U9" s="95">
        <f>VLOOKUP($D9,Résultats!$B$2:$AX$476,U$5,FALSE)</f>
        <v>15.58966532</v>
      </c>
      <c r="V9" s="95">
        <f>VLOOKUP($D9,Résultats!$B$2:$AX$476,V$5,FALSE)</f>
        <v>20.309846270000001</v>
      </c>
      <c r="W9" s="95">
        <f>VLOOKUP($D9,Résultats!$B$2:$AX$476,W$5,FALSE)</f>
        <v>20.39978984</v>
      </c>
      <c r="X9" s="45">
        <f>W9-'[1]Cibles THREEME'!$H5</f>
        <v>16.902948624422919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3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1">
        <f t="shared" ref="G10:R10" si="2">SUM(G11:G18)</f>
        <v>136.11783243639999</v>
      </c>
      <c r="H10" s="8">
        <f t="shared" si="2"/>
        <v>131.57499488839997</v>
      </c>
      <c r="I10" s="87">
        <f t="shared" si="2"/>
        <v>127.8410048404</v>
      </c>
      <c r="J10" s="21">
        <f t="shared" si="2"/>
        <v>124.38520919710001</v>
      </c>
      <c r="K10" s="8">
        <f t="shared" si="2"/>
        <v>120.4022593112</v>
      </c>
      <c r="L10" s="8">
        <f t="shared" si="2"/>
        <v>116.07969424869998</v>
      </c>
      <c r="M10" s="8">
        <f t="shared" si="2"/>
        <v>127.52316164380002</v>
      </c>
      <c r="N10" s="87">
        <f t="shared" si="2"/>
        <v>136.76872398060002</v>
      </c>
      <c r="O10" s="21">
        <f t="shared" si="2"/>
        <v>138.37356561459998</v>
      </c>
      <c r="P10" s="8">
        <f t="shared" si="2"/>
        <v>138.77865084370001</v>
      </c>
      <c r="Q10" s="8">
        <f t="shared" si="2"/>
        <v>138.41622679720001</v>
      </c>
      <c r="R10" s="8">
        <f t="shared" si="2"/>
        <v>137.7632929838</v>
      </c>
      <c r="S10" s="87">
        <f>SUM(S11:S18)</f>
        <v>136.95584034079999</v>
      </c>
      <c r="T10" s="96">
        <f>SUM(T11:T18)</f>
        <v>121.42987839576</v>
      </c>
      <c r="U10" s="96">
        <f>SUM(U11:U18)</f>
        <v>122.36445352554999</v>
      </c>
      <c r="V10" s="96">
        <f>SUM(V11:V18)</f>
        <v>112.63658845637998</v>
      </c>
      <c r="W10" s="96">
        <f>SUM(W11:W18)</f>
        <v>102.97596360552001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4"/>
      <c r="C11" s="3" t="s">
        <v>5</v>
      </c>
      <c r="D11" s="3" t="s">
        <v>386</v>
      </c>
      <c r="E11" s="16">
        <f>VLOOKUP($D11,Résultats!$B$2:$AX$476,E$5,FALSE)</f>
        <v>118.4711975</v>
      </c>
      <c r="F11" s="16">
        <f>VLOOKUP($D11,Résultats!$B$2:$AX$476,F$5,FALSE)</f>
        <v>126.81522339999999</v>
      </c>
      <c r="G11" s="22">
        <f>VLOOKUP($D11,Résultats!$B$2:$AX$476,G$5,FALSE)</f>
        <v>116.0100509</v>
      </c>
      <c r="H11" s="16">
        <f>VLOOKUP($D11,Résultats!$B$2:$AX$476,H$5,FALSE)</f>
        <v>111.33601729999999</v>
      </c>
      <c r="I11" s="86">
        <f>VLOOKUP($D11,Résultats!$B$2:$AX$476,I$5,FALSE)</f>
        <v>107.3326363</v>
      </c>
      <c r="J11" s="22">
        <f>VLOOKUP($D11,Résultats!$B$2:$AX$476,J$5,FALSE)</f>
        <v>104.4845502</v>
      </c>
      <c r="K11" s="16">
        <f>VLOOKUP($D11,Résultats!$B$2:$AX$476,K$5,FALSE)</f>
        <v>101.23228210000001</v>
      </c>
      <c r="L11" s="16">
        <f>VLOOKUP($D11,Résultats!$B$2:$AX$476,L$5,FALSE)</f>
        <v>97.726934119999996</v>
      </c>
      <c r="M11" s="16">
        <f>VLOOKUP($D11,Résultats!$B$2:$AX$476,M$5,FALSE)</f>
        <v>106.2314322</v>
      </c>
      <c r="N11" s="86">
        <f>VLOOKUP($D11,Résultats!$B$2:$AX$476,N$5,FALSE)</f>
        <v>113.7230617</v>
      </c>
      <c r="O11" s="22">
        <f>VLOOKUP($D11,Résultats!$B$2:$AX$476,O$5,FALSE)</f>
        <v>114.5757476</v>
      </c>
      <c r="P11" s="16">
        <f>VLOOKUP($D11,Résultats!$B$2:$AX$476,P$5,FALSE)</f>
        <v>114.4395514</v>
      </c>
      <c r="Q11" s="16">
        <f>VLOOKUP($D11,Résultats!$B$2:$AX$476,Q$5,FALSE)</f>
        <v>113.6816711</v>
      </c>
      <c r="R11" s="16">
        <f>VLOOKUP($D11,Résultats!$B$2:$AX$476,R$5,FALSE)</f>
        <v>112.6570177</v>
      </c>
      <c r="S11" s="86">
        <f>VLOOKUP($D11,Résultats!$B$2:$AX$476,S$5,FALSE)</f>
        <v>111.5081502</v>
      </c>
      <c r="T11" s="95">
        <f>VLOOKUP($D11,Résultats!$B$2:$AX$476,T$5,FALSE)</f>
        <v>94.158241459999999</v>
      </c>
      <c r="U11" s="95">
        <f>VLOOKUP($D11,Résultats!$B$2:$AX$476,U$5,FALSE)</f>
        <v>93.719896829999996</v>
      </c>
      <c r="V11" s="95">
        <f>VLOOKUP($D11,Résultats!$B$2:$AX$476,V$5,FALSE)</f>
        <v>77.678023109999998</v>
      </c>
      <c r="W11" s="95">
        <f>VLOOKUP($D11,Résultats!$B$2:$AX$476,W$5,FALSE)</f>
        <v>61.756126770000002</v>
      </c>
      <c r="X11" s="45">
        <f>W11-'[1]Cibles THREEME'!$H10</f>
        <v>59.098423338435865</v>
      </c>
      <c r="Y11" s="75"/>
      <c r="Z11" s="75"/>
      <c r="AA11" s="75"/>
      <c r="AB11" s="75"/>
      <c r="AC11" s="75"/>
    </row>
    <row r="12" spans="1:29" x14ac:dyDescent="0.25">
      <c r="A12" s="3"/>
      <c r="B12" s="314"/>
      <c r="C12" s="3" t="s">
        <v>6</v>
      </c>
      <c r="D12" s="3" t="s">
        <v>387</v>
      </c>
      <c r="E12" s="16">
        <f>VLOOKUP($D12,Résultats!$B$2:$AX$476,E$5,FALSE)</f>
        <v>1.3210217209999999</v>
      </c>
      <c r="F12" s="16">
        <f>VLOOKUP($D12,Résultats!$B$2:$AX$476,F$5,FALSE)</f>
        <v>0.77019649680000002</v>
      </c>
      <c r="G12" s="22">
        <f>VLOOKUP($D12,Résultats!$B$2:$AX$476,G$5,FALSE)</f>
        <v>0.51746652839999996</v>
      </c>
      <c r="H12" s="16">
        <f>VLOOKUP($D12,Résultats!$B$2:$AX$476,H$5,FALSE)</f>
        <v>0.42763078640000002</v>
      </c>
      <c r="I12" s="86">
        <f>VLOOKUP($D12,Résultats!$B$2:$AX$476,I$5,FALSE)</f>
        <v>0.3403557606</v>
      </c>
      <c r="J12" s="22">
        <f>VLOOKUP($D12,Résultats!$B$2:$AX$476,J$5,FALSE)</f>
        <v>0.53925524970000005</v>
      </c>
      <c r="K12" s="16">
        <f>VLOOKUP($D12,Résultats!$B$2:$AX$476,K$5,FALSE)</f>
        <v>0.71494152980000003</v>
      </c>
      <c r="L12" s="16">
        <f>VLOOKUP($D12,Résultats!$B$2:$AX$476,L$5,FALSE)</f>
        <v>0.86779326879999996</v>
      </c>
      <c r="M12" s="16">
        <f>VLOOKUP($D12,Résultats!$B$2:$AX$476,M$5,FALSE)</f>
        <v>0.35297745609999998</v>
      </c>
      <c r="N12" s="86">
        <f>VLOOKUP($D12,Résultats!$B$2:$AX$476,N$5,FALSE)</f>
        <v>0.17935724459999999</v>
      </c>
      <c r="O12" s="22">
        <f>VLOOKUP($D12,Résultats!$B$2:$AX$476,O$5,FALSE)</f>
        <v>0.17022757450000001</v>
      </c>
      <c r="P12" s="16">
        <f>VLOOKUP($D12,Résultats!$B$2:$AX$476,P$5,FALSE)</f>
        <v>0.141191963</v>
      </c>
      <c r="Q12" s="16">
        <f>VLOOKUP($D12,Résultats!$B$2:$AX$476,Q$5,FALSE)</f>
        <v>9.3153850199999999E-2</v>
      </c>
      <c r="R12" s="16">
        <f>VLOOKUP($D12,Résultats!$B$2:$AX$476,R$5,FALSE)</f>
        <v>8.3664643600000005E-2</v>
      </c>
      <c r="S12" s="86">
        <f>VLOOKUP($D12,Résultats!$B$2:$AX$476,S$5,FALSE)</f>
        <v>7.4069884399999994E-2</v>
      </c>
      <c r="T12" s="95">
        <f>VLOOKUP($D12,Résultats!$B$2:$AX$476,T$5,FALSE)</f>
        <v>6.4969101000000001E-2</v>
      </c>
      <c r="U12" s="95">
        <f>VLOOKUP($D12,Résultats!$B$2:$AX$476,U$5,FALSE)</f>
        <v>1.3802571600000001E-2</v>
      </c>
      <c r="V12" s="95">
        <f>VLOOKUP($D12,Résultats!$B$2:$AX$476,V$5,FALSE)</f>
        <v>8.65977689E-3</v>
      </c>
      <c r="W12" s="95">
        <f>VLOOKUP($D12,Résultats!$B$2:$AX$476,W$5,FALSE)</f>
        <v>8.8007827600000005E-3</v>
      </c>
      <c r="X12" s="45">
        <f>W12-'[1]Cibles THREEME'!$H11</f>
        <v>8.8007827600000005E-3</v>
      </c>
      <c r="Y12" s="75"/>
      <c r="Z12" s="200"/>
      <c r="AA12" s="188"/>
      <c r="AB12" s="188"/>
      <c r="AC12" s="188"/>
    </row>
    <row r="13" spans="1:29" x14ac:dyDescent="0.25">
      <c r="A13" s="3"/>
      <c r="B13" s="314"/>
      <c r="C13" s="3" t="s">
        <v>7</v>
      </c>
      <c r="D13" s="3" t="s">
        <v>388</v>
      </c>
      <c r="E13" s="16">
        <f>VLOOKUP($D13,Résultats!$B$2:$AX$476,E$5,FALSE)</f>
        <v>3.5861365699999999</v>
      </c>
      <c r="F13" s="16">
        <f>VLOOKUP($D13,Résultats!$B$2:$AX$476,F$5,FALSE)</f>
        <v>4.1875134269999998</v>
      </c>
      <c r="G13" s="22">
        <f>VLOOKUP($D13,Résultats!$B$2:$AX$476,G$5,FALSE)</f>
        <v>5.2838182070000004</v>
      </c>
      <c r="H13" s="16">
        <f>VLOOKUP($D13,Résultats!$B$2:$AX$476,H$5,FALSE)</f>
        <v>5.6124853449999996</v>
      </c>
      <c r="I13" s="86">
        <f>VLOOKUP($D13,Résultats!$B$2:$AX$476,I$5,FALSE)</f>
        <v>5.9780390890000001</v>
      </c>
      <c r="J13" s="22">
        <f>VLOOKUP($D13,Résultats!$B$2:$AX$476,J$5,FALSE)</f>
        <v>4.4228157599999998</v>
      </c>
      <c r="K13" s="16">
        <f>VLOOKUP($D13,Résultats!$B$2:$AX$476,K$5,FALSE)</f>
        <v>2.9883083250000002</v>
      </c>
      <c r="L13" s="16">
        <f>VLOOKUP($D13,Résultats!$B$2:$AX$476,L$5,FALSE)</f>
        <v>1.6841935240000001</v>
      </c>
      <c r="M13" s="16">
        <f>VLOOKUP($D13,Résultats!$B$2:$AX$476,M$5,FALSE)</f>
        <v>5.6740664560000003</v>
      </c>
      <c r="N13" s="86">
        <f>VLOOKUP($D13,Résultats!$B$2:$AX$476,N$5,FALSE)</f>
        <v>6.2553576040000003</v>
      </c>
      <c r="O13" s="22">
        <f>VLOOKUP($D13,Résultats!$B$2:$AX$476,O$5,FALSE)</f>
        <v>6.1465926450000001</v>
      </c>
      <c r="P13" s="16">
        <f>VLOOKUP($D13,Résultats!$B$2:$AX$476,P$5,FALSE)</f>
        <v>5.9833746540000003</v>
      </c>
      <c r="Q13" s="16">
        <f>VLOOKUP($D13,Résultats!$B$2:$AX$476,Q$5,FALSE)</f>
        <v>5.788441078</v>
      </c>
      <c r="R13" s="16">
        <f>VLOOKUP($D13,Résultats!$B$2:$AX$476,R$5,FALSE)</f>
        <v>5.5868236490000003</v>
      </c>
      <c r="S13" s="86">
        <f>VLOOKUP($D13,Résultats!$B$2:$AX$476,S$5,FALSE)</f>
        <v>5.3814116209999998</v>
      </c>
      <c r="T13" s="95">
        <f>VLOOKUP($D13,Résultats!$B$2:$AX$476,T$5,FALSE)</f>
        <v>3.5912967519999999</v>
      </c>
      <c r="U13" s="95">
        <f>VLOOKUP($D13,Résultats!$B$2:$AX$476,U$5,FALSE)</f>
        <v>0.40313399680000001</v>
      </c>
      <c r="V13" s="95">
        <f>VLOOKUP($D13,Résultats!$B$2:$AX$476,V$5,FALSE)</f>
        <v>0.52467522359999996</v>
      </c>
      <c r="W13" s="95">
        <f>VLOOKUP($D13,Résultats!$B$2:$AX$476,W$5,FALSE)</f>
        <v>0.62719655500000004</v>
      </c>
      <c r="X13" s="45">
        <f>W13-'[1]Cibles THREEME'!$H12</f>
        <v>-1.6657240526239605</v>
      </c>
      <c r="Y13" s="75"/>
    </row>
    <row r="14" spans="1:29" x14ac:dyDescent="0.25">
      <c r="A14" s="3"/>
      <c r="B14" s="314"/>
      <c r="C14" s="3" t="s">
        <v>8</v>
      </c>
      <c r="D14" s="3" t="s">
        <v>389</v>
      </c>
      <c r="E14" s="16">
        <f>VLOOKUP($D14,Résultats!$B$2:$AX$476,E$5,FALSE)</f>
        <v>5.2639186139999996</v>
      </c>
      <c r="F14" s="16">
        <f>VLOOKUP($D14,Résultats!$B$2:$AX$476,F$5,FALSE)</f>
        <v>3.339069903</v>
      </c>
      <c r="G14" s="22">
        <f>VLOOKUP($D14,Résultats!$B$2:$AX$476,G$5,FALSE)</f>
        <v>1.9181784319999999</v>
      </c>
      <c r="H14" s="16">
        <f>VLOOKUP($D14,Résultats!$B$2:$AX$476,H$5,FALSE)</f>
        <v>1.423466197</v>
      </c>
      <c r="I14" s="86">
        <f>VLOOKUP($D14,Résultats!$B$2:$AX$476,I$5,FALSE)</f>
        <v>0.93803647680000002</v>
      </c>
      <c r="J14" s="22">
        <f>VLOOKUP($D14,Résultats!$B$2:$AX$476,J$5,FALSE)</f>
        <v>0.74399619939999995</v>
      </c>
      <c r="K14" s="16">
        <f>VLOOKUP($D14,Résultats!$B$2:$AX$476,K$5,FALSE)</f>
        <v>0.5645434734</v>
      </c>
      <c r="L14" s="16">
        <f>VLOOKUP($D14,Résultats!$B$2:$AX$476,L$5,FALSE)</f>
        <v>0.40104053589999999</v>
      </c>
      <c r="M14" s="16">
        <f>VLOOKUP($D14,Résultats!$B$2:$AX$476,M$5,FALSE)</f>
        <v>0.34742690869999998</v>
      </c>
      <c r="N14" s="86">
        <f>VLOOKUP($D14,Résultats!$B$2:$AX$476,N$5,FALSE)</f>
        <v>6.0102487000000003E-2</v>
      </c>
      <c r="O14" s="22">
        <f>VLOOKUP($D14,Résultats!$B$2:$AX$476,O$5,FALSE)</f>
        <v>4.72777001E-2</v>
      </c>
      <c r="P14" s="16">
        <f>VLOOKUP($D14,Résultats!$B$2:$AX$476,P$5,FALSE)</f>
        <v>3.3859487700000003E-2</v>
      </c>
      <c r="Q14" s="16">
        <f>VLOOKUP($D14,Résultats!$B$2:$AX$476,Q$5,FALSE)</f>
        <v>2.0259046999999999E-2</v>
      </c>
      <c r="R14" s="16">
        <f>VLOOKUP($D14,Résultats!$B$2:$AX$476,R$5,FALSE)</f>
        <v>2.0157826199999999E-2</v>
      </c>
      <c r="S14" s="86">
        <f>VLOOKUP($D14,Résultats!$B$2:$AX$476,S$5,FALSE)</f>
        <v>2.0033336400000001E-2</v>
      </c>
      <c r="T14" s="95">
        <f>VLOOKUP($D14,Résultats!$B$2:$AX$476,T$5,FALSE)</f>
        <v>8.8092787600000007E-3</v>
      </c>
      <c r="U14" s="95">
        <f>VLOOKUP($D14,Résultats!$B$2:$AX$476,U$5,FALSE)</f>
        <v>8.6337361499999998E-3</v>
      </c>
      <c r="V14" s="95">
        <f>VLOOKUP($D14,Résultats!$B$2:$AX$476,V$5,FALSE)</f>
        <v>8.65977689E-3</v>
      </c>
      <c r="W14" s="95">
        <f>VLOOKUP($D14,Résultats!$B$2:$AX$476,W$5,FALSE)</f>
        <v>8.8007827600000005E-3</v>
      </c>
      <c r="X14" s="45">
        <f>W14-'[1]Cibles THREEME'!$H13</f>
        <v>8.8007827600000005E-3</v>
      </c>
      <c r="Y14" s="75"/>
    </row>
    <row r="15" spans="1:29" x14ac:dyDescent="0.25">
      <c r="A15" s="3"/>
      <c r="B15" s="314"/>
      <c r="C15" s="3" t="s">
        <v>9</v>
      </c>
      <c r="D15" s="3" t="s">
        <v>390</v>
      </c>
      <c r="E15" s="16">
        <f>VLOOKUP($D15,Résultats!$B$2:$AX$476,E$5,FALSE)</f>
        <v>0.36837600240000001</v>
      </c>
      <c r="F15" s="16">
        <f>VLOOKUP($D15,Résultats!$B$2:$AX$476,F$5,FALSE)</f>
        <v>2.556830658</v>
      </c>
      <c r="G15" s="22">
        <f>VLOOKUP($D15,Résultats!$B$2:$AX$476,G$5,FALSE)</f>
        <v>3.3226621430000001</v>
      </c>
      <c r="H15" s="16">
        <f>VLOOKUP($D15,Résultats!$B$2:$AX$476,H$5,FALSE)</f>
        <v>3.5585626160000001</v>
      </c>
      <c r="I15" s="86">
        <f>VLOOKUP($D15,Résultats!$B$2:$AX$476,I$5,FALSE)</f>
        <v>3.8196016020000001</v>
      </c>
      <c r="J15" s="22">
        <f>VLOOKUP($D15,Résultats!$B$2:$AX$476,J$5,FALSE)</f>
        <v>3.9341551770000001</v>
      </c>
      <c r="K15" s="16">
        <f>VLOOKUP($D15,Résultats!$B$2:$AX$476,K$5,FALSE)</f>
        <v>4.016108869</v>
      </c>
      <c r="L15" s="16">
        <f>VLOOKUP($D15,Résultats!$B$2:$AX$476,L$5,FALSE)</f>
        <v>4.0700809160000002</v>
      </c>
      <c r="M15" s="16">
        <f>VLOOKUP($D15,Résultats!$B$2:$AX$476,M$5,FALSE)</f>
        <v>4.3173660150000002</v>
      </c>
      <c r="N15" s="86">
        <f>VLOOKUP($D15,Résultats!$B$2:$AX$476,N$5,FALSE)</f>
        <v>4.9159690080000003</v>
      </c>
      <c r="O15" s="22">
        <f>VLOOKUP($D15,Résultats!$B$2:$AX$476,O$5,FALSE)</f>
        <v>5.3236453050000003</v>
      </c>
      <c r="P15" s="16">
        <f>VLOOKUP($D15,Résultats!$B$2:$AX$476,P$5,FALSE)</f>
        <v>5.691041566</v>
      </c>
      <c r="Q15" s="16">
        <f>VLOOKUP($D15,Résultats!$B$2:$AX$476,Q$5,FALSE)</f>
        <v>6.0279616789999997</v>
      </c>
      <c r="R15" s="16">
        <f>VLOOKUP($D15,Résultats!$B$2:$AX$476,R$5,FALSE)</f>
        <v>6.3361635730000003</v>
      </c>
      <c r="S15" s="86">
        <f>VLOOKUP($D15,Résultats!$B$2:$AX$476,S$5,FALSE)</f>
        <v>6.6337786650000004</v>
      </c>
      <c r="T15" s="95">
        <f>VLOOKUP($D15,Résultats!$B$2:$AX$476,T$5,FALSE)</f>
        <v>9.4729264709999903</v>
      </c>
      <c r="U15" s="95">
        <f>VLOOKUP($D15,Résultats!$B$2:$AX$476,U$5,FALSE)</f>
        <v>12.79516153</v>
      </c>
      <c r="V15" s="95">
        <f>VLOOKUP($D15,Résultats!$B$2:$AX$476,V$5,FALSE)</f>
        <v>16.891998529999999</v>
      </c>
      <c r="W15" s="95">
        <f>VLOOKUP($D15,Résultats!$B$2:$AX$476,W$5,FALSE)</f>
        <v>21.313115410000002</v>
      </c>
      <c r="X15" s="45">
        <f>W15-'[1]Cibles THREEME'!$H14</f>
        <v>3.5401145501547759</v>
      </c>
      <c r="Y15" s="75"/>
    </row>
    <row r="16" spans="1:29" x14ac:dyDescent="0.25">
      <c r="A16" s="3"/>
      <c r="B16" s="314"/>
      <c r="C16" s="3" t="s">
        <v>10</v>
      </c>
      <c r="D16" s="3" t="s">
        <v>391</v>
      </c>
      <c r="E16" s="16">
        <f>VLOOKUP($D16,Résultats!$B$2:$AX$476,E$5,FALSE)</f>
        <v>8.2884600500000002E-2</v>
      </c>
      <c r="F16" s="16">
        <f>VLOOKUP($D16,Résultats!$B$2:$AX$476,F$5,FALSE)</f>
        <v>1.126808383</v>
      </c>
      <c r="G16" s="22">
        <f>VLOOKUP($D16,Résultats!$B$2:$AX$476,G$5,FALSE)</f>
        <v>1.464314246</v>
      </c>
      <c r="H16" s="16">
        <f>VLOOKUP($D16,Résultats!$B$2:$AX$476,H$5,FALSE)</f>
        <v>1.568276794</v>
      </c>
      <c r="I16" s="86">
        <f>VLOOKUP($D16,Résultats!$B$2:$AX$476,I$5,FALSE)</f>
        <v>1.6833180139999999</v>
      </c>
      <c r="J16" s="22">
        <f>VLOOKUP($D16,Résultats!$B$2:$AX$476,J$5,FALSE)</f>
        <v>1.733802362</v>
      </c>
      <c r="K16" s="16">
        <f>VLOOKUP($D16,Résultats!$B$2:$AX$476,K$5,FALSE)</f>
        <v>1.7699197739999999</v>
      </c>
      <c r="L16" s="16">
        <f>VLOOKUP($D16,Résultats!$B$2:$AX$476,L$5,FALSE)</f>
        <v>1.7937055319999999</v>
      </c>
      <c r="M16" s="16">
        <f>VLOOKUP($D16,Résultats!$B$2:$AX$476,M$5,FALSE)</f>
        <v>1.9765262400000001</v>
      </c>
      <c r="N16" s="86">
        <f>VLOOKUP($D16,Résultats!$B$2:$AX$476,N$5,FALSE)</f>
        <v>2.3937833479999999</v>
      </c>
      <c r="O16" s="22">
        <f>VLOOKUP($D16,Résultats!$B$2:$AX$476,O$5,FALSE)</f>
        <v>2.8692678159999998</v>
      </c>
      <c r="P16" s="16">
        <f>VLOOKUP($D16,Résultats!$B$2:$AX$476,P$5,FALSE)</f>
        <v>3.327023091</v>
      </c>
      <c r="Q16" s="16">
        <f>VLOOKUP($D16,Résultats!$B$2:$AX$476,Q$5,FALSE)</f>
        <v>3.7672895340000001</v>
      </c>
      <c r="R16" s="16">
        <f>VLOOKUP($D16,Résultats!$B$2:$AX$476,R$5,FALSE)</f>
        <v>4.1824657959999998</v>
      </c>
      <c r="S16" s="86">
        <f>VLOOKUP($D16,Résultats!$B$2:$AX$476,S$5,FALSE)</f>
        <v>4.5886205479999997</v>
      </c>
      <c r="T16" s="95">
        <f>VLOOKUP($D16,Résultats!$B$2:$AX$476,T$5,FALSE)</f>
        <v>6.112075559</v>
      </c>
      <c r="U16" s="95">
        <f>VLOOKUP($D16,Résultats!$B$2:$AX$476,U$5,FALSE)</f>
        <v>7.5245186029999998</v>
      </c>
      <c r="V16" s="95">
        <f>VLOOKUP($D16,Résultats!$B$2:$AX$476,V$5,FALSE)</f>
        <v>9.4298509199999998</v>
      </c>
      <c r="W16" s="95">
        <f>VLOOKUP($D16,Résultats!$B$2:$AX$476,W$5,FALSE)</f>
        <v>11.08298886</v>
      </c>
      <c r="X16" s="45">
        <f>W16-'[1]Cibles THREEME'!$H17</f>
        <v>0.59287708012037932</v>
      </c>
      <c r="Y16" s="75"/>
    </row>
    <row r="17" spans="1:39" x14ac:dyDescent="0.25">
      <c r="A17" s="3"/>
      <c r="B17" s="314"/>
      <c r="C17" s="3" t="s">
        <v>11</v>
      </c>
      <c r="D17" s="3" t="s">
        <v>392</v>
      </c>
      <c r="E17" s="16">
        <f>VLOOKUP($D17,Résultats!$B$2:$AX$476,E$5,FALSE)</f>
        <v>4.6466607959999999</v>
      </c>
      <c r="F17" s="16">
        <f>VLOOKUP($D17,Résultats!$B$2:$AX$476,F$5,FALSE)</f>
        <v>3.3357014660000002</v>
      </c>
      <c r="G17" s="22">
        <f>VLOOKUP($D17,Résultats!$B$2:$AX$476,G$5,FALSE)</f>
        <v>4.3521443639999999</v>
      </c>
      <c r="H17" s="16">
        <f>VLOOKUP($D17,Résultats!$B$2:$AX$476,H$5,FALSE)</f>
        <v>4.6672865889999997</v>
      </c>
      <c r="I17" s="86">
        <f>VLOOKUP($D17,Résultats!$B$2:$AX$476,I$5,FALSE)</f>
        <v>5.01624129</v>
      </c>
      <c r="J17" s="22">
        <f>VLOOKUP($D17,Résultats!$B$2:$AX$476,J$5,FALSE)</f>
        <v>5.1633086830000003</v>
      </c>
      <c r="K17" s="16">
        <f>VLOOKUP($D17,Résultats!$B$2:$AX$476,K$5,FALSE)</f>
        <v>5.2674277150000002</v>
      </c>
      <c r="L17" s="16">
        <f>VLOOKUP($D17,Résultats!$B$2:$AX$476,L$5,FALSE)</f>
        <v>5.3347356719999999</v>
      </c>
      <c r="M17" s="16">
        <f>VLOOKUP($D17,Résultats!$B$2:$AX$476,M$5,FALSE)</f>
        <v>5.2825858029999999</v>
      </c>
      <c r="N17" s="86">
        <f>VLOOKUP($D17,Résultats!$B$2:$AX$476,N$5,FALSE)</f>
        <v>5.7014181820000003</v>
      </c>
      <c r="O17" s="22">
        <f>VLOOKUP($D17,Résultats!$B$2:$AX$476,O$5,FALSE)</f>
        <v>5.8007718070000003</v>
      </c>
      <c r="P17" s="16">
        <f>VLOOKUP($D17,Résultats!$B$2:$AX$476,P$5,FALSE)</f>
        <v>5.8508975430000003</v>
      </c>
      <c r="Q17" s="16">
        <f>VLOOKUP($D17,Résultats!$B$2:$AX$476,Q$5,FALSE)</f>
        <v>5.8692783579999999</v>
      </c>
      <c r="R17" s="16">
        <f>VLOOKUP($D17,Résultats!$B$2:$AX$476,R$5,FALSE)</f>
        <v>5.8688879150000002</v>
      </c>
      <c r="S17" s="86">
        <f>VLOOKUP($D17,Résultats!$B$2:$AX$476,S$5,FALSE)</f>
        <v>5.8614277960000001</v>
      </c>
      <c r="T17" s="95">
        <f>VLOOKUP($D17,Résultats!$B$2:$AX$476,T$5,FALSE)</f>
        <v>5.4244420270000004</v>
      </c>
      <c r="U17" s="95">
        <f>VLOOKUP($D17,Résultats!$B$2:$AX$476,U$5,FALSE)</f>
        <v>5.1754788439999997</v>
      </c>
      <c r="V17" s="95">
        <f>VLOOKUP($D17,Résultats!$B$2:$AX$476,V$5,FALSE)</f>
        <v>5.3502563260000002</v>
      </c>
      <c r="W17" s="95">
        <f>VLOOKUP($D17,Résultats!$B$2:$AX$476,W$5,FALSE)</f>
        <v>5.4017899409999997</v>
      </c>
      <c r="X17" s="45">
        <f>W17-'[1]Cibles THREEME'!$H18</f>
        <v>-5.8227255904556685E-2</v>
      </c>
      <c r="Y17" s="75"/>
    </row>
    <row r="18" spans="1:39" x14ac:dyDescent="0.25">
      <c r="A18" s="3"/>
      <c r="B18" s="315"/>
      <c r="C18" s="7" t="s">
        <v>12</v>
      </c>
      <c r="D18" s="3" t="s">
        <v>393</v>
      </c>
      <c r="E18" s="17">
        <f>VLOOKUP($D18,Résultats!$B$2:$AX$476,E$5,FALSE)</f>
        <v>1.4697057</v>
      </c>
      <c r="F18" s="17">
        <f>VLOOKUP($D18,Résultats!$B$2:$AX$476,F$5,FALSE)</f>
        <v>3.9667985350000001</v>
      </c>
      <c r="G18" s="88">
        <f>VLOOKUP($D18,Résultats!$B$2:$AX$476,G$5,FALSE)</f>
        <v>3.249197616</v>
      </c>
      <c r="H18" s="17">
        <f>VLOOKUP($D18,Résultats!$B$2:$AX$476,H$5,FALSE)</f>
        <v>2.981269261</v>
      </c>
      <c r="I18" s="89">
        <f>VLOOKUP($D18,Résultats!$B$2:$AX$476,I$5,FALSE)</f>
        <v>2.732776308</v>
      </c>
      <c r="J18" s="88">
        <f>VLOOKUP($D18,Résultats!$B$2:$AX$476,J$5,FALSE)</f>
        <v>3.3633255659999999</v>
      </c>
      <c r="K18" s="17">
        <f>VLOOKUP($D18,Résultats!$B$2:$AX$476,K$5,FALSE)</f>
        <v>3.8487275250000001</v>
      </c>
      <c r="L18" s="17">
        <f>VLOOKUP($D18,Résultats!$B$2:$AX$476,L$5,FALSE)</f>
        <v>4.20121068</v>
      </c>
      <c r="M18" s="17">
        <f>VLOOKUP($D18,Résultats!$B$2:$AX$476,M$5,FALSE)</f>
        <v>3.3407805650000002</v>
      </c>
      <c r="N18" s="89">
        <f>VLOOKUP($D18,Résultats!$B$2:$AX$476,N$5,FALSE)</f>
        <v>3.5396744070000001</v>
      </c>
      <c r="O18" s="88">
        <f>VLOOKUP($D18,Résultats!$B$2:$AX$476,O$5,FALSE)</f>
        <v>3.440035167</v>
      </c>
      <c r="P18" s="17">
        <f>VLOOKUP($D18,Résultats!$B$2:$AX$476,P$5,FALSE)</f>
        <v>3.3117111389999998</v>
      </c>
      <c r="Q18" s="17">
        <f>VLOOKUP($D18,Résultats!$B$2:$AX$476,Q$5,FALSE)</f>
        <v>3.1681721509999998</v>
      </c>
      <c r="R18" s="17">
        <f>VLOOKUP($D18,Résultats!$B$2:$AX$476,R$5,FALSE)</f>
        <v>3.0281118810000001</v>
      </c>
      <c r="S18" s="89">
        <f>VLOOKUP($D18,Résultats!$B$2:$AX$476,S$5,FALSE)</f>
        <v>2.8883482900000002</v>
      </c>
      <c r="T18" s="97">
        <f>VLOOKUP($D18,Résultats!$B$2:$AX$476,T$5,FALSE)</f>
        <v>2.597117747</v>
      </c>
      <c r="U18" s="97">
        <f>VLOOKUP($D18,Résultats!$B$2:$AX$476,U$5,FALSE)</f>
        <v>2.7238274140000001</v>
      </c>
      <c r="V18" s="97">
        <f>VLOOKUP($D18,Résultats!$B$2:$AX$476,V$5,FALSE)</f>
        <v>2.7444647930000001</v>
      </c>
      <c r="W18" s="97">
        <f>VLOOKUP($D18,Résultats!$B$2:$AX$476,W$5,FALSE)</f>
        <v>2.7771445039999998</v>
      </c>
      <c r="X18" s="45">
        <f>W18-'[1]Cibles THREEME'!$H19</f>
        <v>1.6150174903695176</v>
      </c>
      <c r="Y18" s="75"/>
    </row>
    <row r="19" spans="1:39" ht="15" customHeight="1" x14ac:dyDescent="0.25">
      <c r="A19" s="3"/>
      <c r="B19" s="313" t="s">
        <v>53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84">
        <f t="shared" ref="G19:R19" si="3">SUM(G20:G25)</f>
        <v>35.260220935500001</v>
      </c>
      <c r="H19" s="6">
        <f t="shared" si="3"/>
        <v>34.140222400200003</v>
      </c>
      <c r="I19" s="85">
        <f t="shared" si="3"/>
        <v>33.164253494700006</v>
      </c>
      <c r="J19" s="84">
        <f t="shared" si="3"/>
        <v>32.612763514100003</v>
      </c>
      <c r="K19" s="6">
        <f t="shared" si="3"/>
        <v>32.423527199799999</v>
      </c>
      <c r="L19" s="6">
        <f t="shared" si="3"/>
        <v>32.372992974800006</v>
      </c>
      <c r="M19" s="6">
        <f t="shared" si="3"/>
        <v>30.6572004529</v>
      </c>
      <c r="N19" s="85">
        <f t="shared" si="3"/>
        <v>28.778615727199998</v>
      </c>
      <c r="O19" s="84">
        <f t="shared" si="3"/>
        <v>27.3462947947</v>
      </c>
      <c r="P19" s="6">
        <f t="shared" si="3"/>
        <v>26.2289969618</v>
      </c>
      <c r="Q19" s="6">
        <f t="shared" si="3"/>
        <v>25.3084294493</v>
      </c>
      <c r="R19" s="6">
        <f t="shared" si="3"/>
        <v>24.464508579</v>
      </c>
      <c r="S19" s="85">
        <f>SUM(S20:S25)</f>
        <v>23.654206306299997</v>
      </c>
      <c r="T19" s="94">
        <f>SUM(T20:T25)</f>
        <v>21.7082114424</v>
      </c>
      <c r="U19" s="94">
        <f>SUM(U20:U25)</f>
        <v>20.917100272799999</v>
      </c>
      <c r="V19" s="94">
        <f>SUM(V20:V25)</f>
        <v>20.306751477999999</v>
      </c>
      <c r="W19" s="94">
        <f>SUM(W20:W25)</f>
        <v>19.681376733600001</v>
      </c>
      <c r="X19" s="3"/>
      <c r="Y19" s="75"/>
    </row>
    <row r="20" spans="1:39" x14ac:dyDescent="0.25">
      <c r="A20" s="3"/>
      <c r="B20" s="314"/>
      <c r="C20" s="3" t="s">
        <v>13</v>
      </c>
      <c r="D20" s="3" t="s">
        <v>394</v>
      </c>
      <c r="E20" s="16">
        <f>VLOOKUP($D20,Résultats!$B$2:$AX$476,E$5,FALSE)</f>
        <v>35.359228389999998</v>
      </c>
      <c r="F20" s="16">
        <f>VLOOKUP($D20,Résultats!$B$2:$AX$476,F$5,FALSE)</f>
        <v>25.390204600000001</v>
      </c>
      <c r="G20" s="22">
        <f>VLOOKUP($D20,Résultats!$B$2:$AX$476,G$5,FALSE)</f>
        <v>24.39734722</v>
      </c>
      <c r="H20" s="16">
        <f>VLOOKUP($D20,Résultats!$B$2:$AX$476,H$5,FALSE)</f>
        <v>23.514950290000002</v>
      </c>
      <c r="I20" s="86">
        <f>VLOOKUP($D20,Résultats!$B$2:$AX$476,I$5,FALSE)</f>
        <v>22.750621410000001</v>
      </c>
      <c r="J20" s="22">
        <f>VLOOKUP($D20,Résultats!$B$2:$AX$476,J$5,FALSE)</f>
        <v>22.279099779999999</v>
      </c>
      <c r="K20" s="16">
        <f>VLOOKUP($D20,Résultats!$B$2:$AX$476,K$5,FALSE)</f>
        <v>22.058272509999998</v>
      </c>
      <c r="L20" s="16">
        <f>VLOOKUP($D20,Résultats!$B$2:$AX$476,L$5,FALSE)</f>
        <v>21.933563370000002</v>
      </c>
      <c r="M20" s="16">
        <f>VLOOKUP($D20,Résultats!$B$2:$AX$476,M$5,FALSE)</f>
        <v>18.387178429999999</v>
      </c>
      <c r="N20" s="86">
        <f>VLOOKUP($D20,Résultats!$B$2:$AX$476,N$5,FALSE)</f>
        <v>16.671097809999999</v>
      </c>
      <c r="O20" s="22">
        <f>VLOOKUP($D20,Résultats!$B$2:$AX$476,O$5,FALSE)</f>
        <v>15.14392565</v>
      </c>
      <c r="P20" s="16">
        <f>VLOOKUP($D20,Résultats!$B$2:$AX$476,P$5,FALSE)</f>
        <v>13.8496489</v>
      </c>
      <c r="Q20" s="16">
        <f>VLOOKUP($D20,Résultats!$B$2:$AX$476,Q$5,FALSE)</f>
        <v>12.705212380000001</v>
      </c>
      <c r="R20" s="16">
        <f>VLOOKUP($D20,Résultats!$B$2:$AX$476,R$5,FALSE)</f>
        <v>11.67367739</v>
      </c>
      <c r="S20" s="86">
        <f>VLOOKUP($D20,Résultats!$B$2:$AX$476,S$5,FALSE)</f>
        <v>10.69287974</v>
      </c>
      <c r="T20" s="95">
        <f>VLOOKUP($D20,Résultats!$B$2:$AX$476,T$5,FALSE)</f>
        <v>7.1684990080000004</v>
      </c>
      <c r="U20" s="95">
        <f>VLOOKUP($D20,Résultats!$B$2:$AX$476,U$5,FALSE)</f>
        <v>4.383646218</v>
      </c>
      <c r="V20" s="95">
        <f>VLOOKUP($D20,Résultats!$B$2:$AX$476,V$5,FALSE)</f>
        <v>2.458947395</v>
      </c>
      <c r="W20" s="95">
        <f>VLOOKUP($D20,Résultats!$B$2:$AX$476,W$5,FALSE)</f>
        <v>0.1214528433</v>
      </c>
      <c r="X20" s="45">
        <f>W20-'[1]Cibles THREEME'!$H28</f>
        <v>-5.3173298862594578</v>
      </c>
      <c r="Y20" s="75"/>
    </row>
    <row r="21" spans="1:39" x14ac:dyDescent="0.25">
      <c r="A21" s="3"/>
      <c r="B21" s="314"/>
      <c r="C21" s="3" t="s">
        <v>14</v>
      </c>
      <c r="D21" s="3" t="s">
        <v>395</v>
      </c>
      <c r="E21" s="16">
        <f>VLOOKUP($D21,Résultats!$B$2:$AX$476,E$5,FALSE)</f>
        <v>1.608608627</v>
      </c>
      <c r="F21" s="16">
        <f>VLOOKUP($D21,Résultats!$B$2:$AX$476,F$5,FALSE)</f>
        <v>6.4227475160000003</v>
      </c>
      <c r="G21" s="22">
        <f>VLOOKUP($D21,Résultats!$B$2:$AX$476,G$5,FALSE)</f>
        <v>6.5152727759999998</v>
      </c>
      <c r="H21" s="16">
        <f>VLOOKUP($D21,Résultats!$B$2:$AX$476,H$5,FALSE)</f>
        <v>6.3924324969999997</v>
      </c>
      <c r="I21" s="86">
        <f>VLOOKUP($D21,Résultats!$B$2:$AX$476,I$5,FALSE)</f>
        <v>6.2949680949999998</v>
      </c>
      <c r="J21" s="22">
        <f>VLOOKUP($D21,Résultats!$B$2:$AX$476,J$5,FALSE)</f>
        <v>6.4014483689999997</v>
      </c>
      <c r="K21" s="16">
        <f>VLOOKUP($D21,Résultats!$B$2:$AX$476,K$5,FALSE)</f>
        <v>6.5705880069999996</v>
      </c>
      <c r="L21" s="16">
        <f>VLOOKUP($D21,Résultats!$B$2:$AX$476,L$5,FALSE)</f>
        <v>6.7627533</v>
      </c>
      <c r="M21" s="16">
        <f>VLOOKUP($D21,Résultats!$B$2:$AX$476,M$5,FALSE)</f>
        <v>6.1890647120000004</v>
      </c>
      <c r="N21" s="86">
        <f>VLOOKUP($D21,Résultats!$B$2:$AX$476,N$5,FALSE)</f>
        <v>5.8047831529999998</v>
      </c>
      <c r="O21" s="22">
        <f>VLOOKUP($D21,Résultats!$B$2:$AX$476,O$5,FALSE)</f>
        <v>5.532760358</v>
      </c>
      <c r="P21" s="16">
        <f>VLOOKUP($D21,Résultats!$B$2:$AX$476,P$5,FALSE)</f>
        <v>5.3232686249999999</v>
      </c>
      <c r="Q21" s="16">
        <f>VLOOKUP($D21,Résultats!$B$2:$AX$476,Q$5,FALSE)</f>
        <v>5.1527802899999999</v>
      </c>
      <c r="R21" s="16">
        <f>VLOOKUP($D21,Résultats!$B$2:$AX$476,R$5,FALSE)</f>
        <v>5.0022756729999998</v>
      </c>
      <c r="S21" s="86">
        <f>VLOOKUP($D21,Résultats!$B$2:$AX$476,S$5,FALSE)</f>
        <v>4.8576224349999997</v>
      </c>
      <c r="T21" s="95">
        <f>VLOOKUP($D21,Résultats!$B$2:$AX$476,T$5,FALSE)</f>
        <v>4.2258120530000003</v>
      </c>
      <c r="U21" s="95">
        <f>VLOOKUP($D21,Résultats!$B$2:$AX$476,U$5,FALSE)</f>
        <v>3.9005732389999999</v>
      </c>
      <c r="V21" s="95">
        <f>VLOOKUP($D21,Résultats!$B$2:$AX$476,V$5,FALSE)</f>
        <v>3.6477742360000001</v>
      </c>
      <c r="W21" s="95">
        <f>VLOOKUP($D21,Résultats!$B$2:$AX$476,W$5,FALSE)</f>
        <v>3.4965889190000001</v>
      </c>
      <c r="X21" s="45">
        <f>W21-'[1]Cibles THREEME'!$H29</f>
        <v>-8.4145969166686676</v>
      </c>
      <c r="Y21" s="75"/>
    </row>
    <row r="22" spans="1:39" x14ac:dyDescent="0.25">
      <c r="A22" s="3"/>
      <c r="B22" s="314"/>
      <c r="C22" s="3" t="s">
        <v>15</v>
      </c>
      <c r="D22" s="3" t="s">
        <v>396</v>
      </c>
      <c r="E22" s="16">
        <f>VLOOKUP($D22,Résultats!$B$2:$AX$476,E$5,FALSE)</f>
        <v>0.2010760784</v>
      </c>
      <c r="F22" s="16">
        <f>VLOOKUP($D22,Résultats!$B$2:$AX$476,F$5,FALSE)</f>
        <v>0.1085503308</v>
      </c>
      <c r="G22" s="22">
        <f>VLOOKUP($D22,Résultats!$B$2:$AX$476,G$5,FALSE)</f>
        <v>0.26634426890000001</v>
      </c>
      <c r="H22" s="16">
        <f>VLOOKUP($D22,Résultats!$B$2:$AX$476,H$5,FALSE)</f>
        <v>0.30998524620000001</v>
      </c>
      <c r="I22" s="86">
        <f>VLOOKUP($D22,Résultats!$B$2:$AX$476,I$5,FALSE)</f>
        <v>0.35205255660000001</v>
      </c>
      <c r="J22" s="22">
        <f>VLOOKUP($D22,Résultats!$B$2:$AX$476,J$5,FALSE)</f>
        <v>0.32437278069999997</v>
      </c>
      <c r="K22" s="16">
        <f>VLOOKUP($D22,Résultats!$B$2:$AX$476,K$5,FALSE)</f>
        <v>0.30116083669999999</v>
      </c>
      <c r="L22" s="16">
        <f>VLOOKUP($D22,Résultats!$B$2:$AX$476,L$5,FALSE)</f>
        <v>0.27975456949999999</v>
      </c>
      <c r="M22" s="16">
        <f>VLOOKUP($D22,Résultats!$B$2:$AX$476,M$5,FALSE)</f>
        <v>0.89273740170000004</v>
      </c>
      <c r="N22" s="86">
        <f>VLOOKUP($D22,Résultats!$B$2:$AX$476,N$5,FALSE)</f>
        <v>1.0143541330000001</v>
      </c>
      <c r="O22" s="22">
        <f>VLOOKUP($D22,Résultats!$B$2:$AX$476,O$5,FALSE)</f>
        <v>1.274583874</v>
      </c>
      <c r="P22" s="16">
        <f>VLOOKUP($D22,Résultats!$B$2:$AX$476,P$5,FALSE)</f>
        <v>1.523374542</v>
      </c>
      <c r="Q22" s="16">
        <f>VLOOKUP($D22,Résultats!$B$2:$AX$476,Q$5,FALSE)</f>
        <v>1.763037593</v>
      </c>
      <c r="R22" s="16">
        <f>VLOOKUP($D22,Résultats!$B$2:$AX$476,R$5,FALSE)</f>
        <v>1.951498119</v>
      </c>
      <c r="S22" s="86">
        <f>VLOOKUP($D22,Résultats!$B$2:$AX$476,S$5,FALSE)</f>
        <v>2.1284305909999999</v>
      </c>
      <c r="T22" s="95">
        <f>VLOOKUP($D22,Résultats!$B$2:$AX$476,T$5,FALSE)</f>
        <v>3.645497438</v>
      </c>
      <c r="U22" s="95">
        <f>VLOOKUP($D22,Résultats!$B$2:$AX$476,U$5,FALSE)</f>
        <v>5.2721830570000003</v>
      </c>
      <c r="V22" s="95">
        <f>VLOOKUP($D22,Résultats!$B$2:$AX$476,V$5,FALSE)</f>
        <v>6.4965342220000002</v>
      </c>
      <c r="W22" s="95">
        <f>VLOOKUP($D22,Résultats!$B$2:$AX$476,W$5,FALSE)</f>
        <v>8.0442491779999994</v>
      </c>
      <c r="X22" s="45">
        <f>W22-'[1]Cibles THREEME'!$H30</f>
        <v>-4.2813601345252721</v>
      </c>
      <c r="Y22" s="75"/>
      <c r="Z22" s="75"/>
      <c r="AA22" s="75"/>
    </row>
    <row r="23" spans="1:39" x14ac:dyDescent="0.25">
      <c r="A23" s="3"/>
      <c r="B23" s="314"/>
      <c r="C23" s="3" t="s">
        <v>16</v>
      </c>
      <c r="D23" s="3" t="s">
        <v>397</v>
      </c>
      <c r="E23" s="16">
        <f>VLOOKUP($D23,Résultats!$B$2:$AX$476,E$5,FALSE)</f>
        <v>0.74398149010000003</v>
      </c>
      <c r="F23" s="16">
        <f>VLOOKUP($D23,Résultats!$B$2:$AX$476,F$5,FALSE)</f>
        <v>0.54646401410000001</v>
      </c>
      <c r="G23" s="22">
        <f>VLOOKUP($D23,Résultats!$B$2:$AX$476,G$5,FALSE)</f>
        <v>1.1350633210000001</v>
      </c>
      <c r="H23" s="16">
        <f>VLOOKUP($D23,Résultats!$B$2:$AX$476,H$5,FALSE)</f>
        <v>1.2573357999999999</v>
      </c>
      <c r="I23" s="86">
        <f>VLOOKUP($D23,Résultats!$B$2:$AX$476,I$5,FALSE)</f>
        <v>1.358213391</v>
      </c>
      <c r="J23" s="22">
        <f>VLOOKUP($D23,Résultats!$B$2:$AX$476,J$5,FALSE)</f>
        <v>1.168033594</v>
      </c>
      <c r="K23" s="16">
        <f>VLOOKUP($D23,Résultats!$B$2:$AX$476,K$5,FALSE)</f>
        <v>0.99804579589999998</v>
      </c>
      <c r="L23" s="16">
        <f>VLOOKUP($D23,Résultats!$B$2:$AX$476,L$5,FALSE)</f>
        <v>0.83685758200000004</v>
      </c>
      <c r="M23" s="16">
        <f>VLOOKUP($D23,Résultats!$B$2:$AX$476,M$5,FALSE)</f>
        <v>1.010674219</v>
      </c>
      <c r="N23" s="86">
        <f>VLOOKUP($D23,Résultats!$B$2:$AX$476,N$5,FALSE)</f>
        <v>0.98760913220000002</v>
      </c>
      <c r="O23" s="22">
        <f>VLOOKUP($D23,Résultats!$B$2:$AX$476,O$5,FALSE)</f>
        <v>0.97293148519999995</v>
      </c>
      <c r="P23" s="16">
        <f>VLOOKUP($D23,Résultats!$B$2:$AX$476,P$5,FALSE)</f>
        <v>0.96642356370000004</v>
      </c>
      <c r="Q23" s="16">
        <f>VLOOKUP($D23,Résultats!$B$2:$AX$476,Q$5,FALSE)</f>
        <v>0.96475774790000002</v>
      </c>
      <c r="R23" s="16">
        <f>VLOOKUP($D23,Résultats!$B$2:$AX$476,R$5,FALSE)</f>
        <v>0.95623165499999996</v>
      </c>
      <c r="S23" s="86">
        <f>VLOOKUP($D23,Résultats!$B$2:$AX$476,S$5,FALSE)</f>
        <v>0.94759783490000005</v>
      </c>
      <c r="T23" s="95">
        <f>VLOOKUP($D23,Résultats!$B$2:$AX$476,T$5,FALSE)</f>
        <v>0.84008254029999996</v>
      </c>
      <c r="U23" s="95">
        <f>VLOOKUP($D23,Résultats!$B$2:$AX$476,U$5,FALSE)</f>
        <v>0.82703235320000001</v>
      </c>
      <c r="V23" s="95">
        <f>VLOOKUP($D23,Résultats!$B$2:$AX$476,V$5,FALSE)</f>
        <v>0.77763662190000005</v>
      </c>
      <c r="W23" s="95">
        <f>VLOOKUP($D23,Résultats!$B$2:$AX$476,W$5,FALSE)</f>
        <v>0.76876876120000004</v>
      </c>
      <c r="X23" s="45">
        <f>W23-'[1]Cibles THREEME'!$H31</f>
        <v>-2.2751782807217125E-2</v>
      </c>
      <c r="Y23" s="75"/>
      <c r="Z23" s="75"/>
      <c r="AA23" s="75"/>
    </row>
    <row r="24" spans="1:39" x14ac:dyDescent="0.25">
      <c r="A24" s="3"/>
      <c r="B24" s="314"/>
      <c r="C24" s="3" t="s">
        <v>17</v>
      </c>
      <c r="D24" s="3" t="s">
        <v>398</v>
      </c>
      <c r="E24" s="16">
        <f>VLOOKUP($D24,Résultats!$B$2:$AX$476,E$5,FALSE)</f>
        <v>0.2010760784</v>
      </c>
      <c r="F24" s="16">
        <f>VLOOKUP($D24,Résultats!$B$2:$AX$476,F$5,FALSE)</f>
        <v>0.1845424782</v>
      </c>
      <c r="G24" s="22">
        <f>VLOOKUP($D24,Résultats!$B$2:$AX$476,G$5,FALSE)</f>
        <v>0.26797670959999997</v>
      </c>
      <c r="H24" s="16">
        <f>VLOOKUP($D24,Résultats!$B$2:$AX$476,H$5,FALSE)</f>
        <v>0.28808430600000001</v>
      </c>
      <c r="I24" s="86">
        <f>VLOOKUP($D24,Résultats!$B$2:$AX$476,I$5,FALSE)</f>
        <v>0.30788564309999999</v>
      </c>
      <c r="J24" s="22">
        <f>VLOOKUP($D24,Résultats!$B$2:$AX$476,J$5,FALSE)</f>
        <v>0.29365637039999998</v>
      </c>
      <c r="K24" s="16">
        <f>VLOOKUP($D24,Résultats!$B$2:$AX$476,K$5,FALSE)</f>
        <v>0.28304857620000001</v>
      </c>
      <c r="L24" s="16">
        <f>VLOOKUP($D24,Résultats!$B$2:$AX$476,L$5,FALSE)</f>
        <v>0.27386627629999999</v>
      </c>
      <c r="M24" s="16">
        <f>VLOOKUP($D24,Résultats!$B$2:$AX$476,M$5,FALSE)</f>
        <v>0.41514132819999999</v>
      </c>
      <c r="N24" s="86">
        <f>VLOOKUP($D24,Résultats!$B$2:$AX$476,N$5,FALSE)</f>
        <v>0.42931192899999998</v>
      </c>
      <c r="O24" s="22">
        <f>VLOOKUP($D24,Résultats!$B$2:$AX$476,O$5,FALSE)</f>
        <v>0.44261119650000003</v>
      </c>
      <c r="P24" s="16">
        <f>VLOOKUP($D24,Résultats!$B$2:$AX$476,P$5,FALSE)</f>
        <v>0.45810661009999998</v>
      </c>
      <c r="Q24" s="16">
        <f>VLOOKUP($D24,Résultats!$B$2:$AX$476,Q$5,FALSE)</f>
        <v>0.4747555014</v>
      </c>
      <c r="R24" s="16">
        <f>VLOOKUP($D24,Résultats!$B$2:$AX$476,R$5,FALSE)</f>
        <v>0.49263537600000001</v>
      </c>
      <c r="S24" s="86">
        <f>VLOOKUP($D24,Résultats!$B$2:$AX$476,S$5,FALSE)</f>
        <v>0.50926430639999998</v>
      </c>
      <c r="T24" s="95">
        <f>VLOOKUP($D24,Résultats!$B$2:$AX$476,T$5,FALSE)</f>
        <v>0.65981196109999996</v>
      </c>
      <c r="U24" s="95">
        <f>VLOOKUP($D24,Résultats!$B$2:$AX$476,U$5,FALSE)</f>
        <v>0.71105704260000002</v>
      </c>
      <c r="V24" s="95">
        <f>VLOOKUP($D24,Résultats!$B$2:$AX$476,V$5,FALSE)</f>
        <v>0.76264007710000004</v>
      </c>
      <c r="W24" s="95">
        <f>VLOOKUP($D24,Résultats!$B$2:$AX$476,W$5,FALSE)</f>
        <v>0.81936774909999999</v>
      </c>
      <c r="X24" s="45">
        <f>W24-'[1]Cibles THREEME'!$H32</f>
        <v>0.56141418074230431</v>
      </c>
      <c r="Y24" s="75"/>
      <c r="Z24" s="75"/>
      <c r="AA24" s="75"/>
    </row>
    <row r="25" spans="1:39" x14ac:dyDescent="0.25">
      <c r="A25" s="3"/>
      <c r="B25" s="315"/>
      <c r="C25" s="7" t="s">
        <v>12</v>
      </c>
      <c r="D25" s="3" t="s">
        <v>399</v>
      </c>
      <c r="E25" s="17">
        <f>VLOOKUP($D25,Résultats!$B$2:$AX$476,E$5,FALSE)</f>
        <v>0.40215215679999999</v>
      </c>
      <c r="F25" s="17">
        <f>VLOOKUP($D25,Résultats!$B$2:$AX$476,F$5,FALSE)</f>
        <v>3.4323097169999999</v>
      </c>
      <c r="G25" s="88">
        <f>VLOOKUP($D25,Résultats!$B$2:$AX$476,G$5,FALSE)</f>
        <v>2.67821664</v>
      </c>
      <c r="H25" s="17">
        <f>VLOOKUP($D25,Résultats!$B$2:$AX$476,H$5,FALSE)</f>
        <v>2.3774342609999999</v>
      </c>
      <c r="I25" s="89">
        <f>VLOOKUP($D25,Résultats!$B$2:$AX$476,I$5,FALSE)</f>
        <v>2.1005123989999999</v>
      </c>
      <c r="J25" s="88">
        <f>VLOOKUP($D25,Résultats!$B$2:$AX$476,J$5,FALSE)</f>
        <v>2.1461526200000001</v>
      </c>
      <c r="K25" s="17">
        <f>VLOOKUP($D25,Résultats!$B$2:$AX$476,K$5,FALSE)</f>
        <v>2.212411474</v>
      </c>
      <c r="L25" s="17">
        <f>VLOOKUP($D25,Résultats!$B$2:$AX$476,L$5,FALSE)</f>
        <v>2.2861978770000002</v>
      </c>
      <c r="M25" s="17">
        <f>VLOOKUP($D25,Résultats!$B$2:$AX$476,M$5,FALSE)</f>
        <v>3.7624043619999998</v>
      </c>
      <c r="N25" s="89">
        <f>VLOOKUP($D25,Résultats!$B$2:$AX$476,N$5,FALSE)</f>
        <v>3.8714595699999999</v>
      </c>
      <c r="O25" s="88">
        <f>VLOOKUP($D25,Résultats!$B$2:$AX$476,O$5,FALSE)</f>
        <v>3.979482231</v>
      </c>
      <c r="P25" s="17">
        <f>VLOOKUP($D25,Résultats!$B$2:$AX$476,P$5,FALSE)</f>
        <v>4.1081747210000001</v>
      </c>
      <c r="Q25" s="17">
        <f>VLOOKUP($D25,Résultats!$B$2:$AX$476,Q$5,FALSE)</f>
        <v>4.2478859370000004</v>
      </c>
      <c r="R25" s="17">
        <f>VLOOKUP($D25,Résultats!$B$2:$AX$476,R$5,FALSE)</f>
        <v>4.3881903659999999</v>
      </c>
      <c r="S25" s="89">
        <f>VLOOKUP($D25,Résultats!$B$2:$AX$476,S$5,FALSE)</f>
        <v>4.5184113989999997</v>
      </c>
      <c r="T25" s="97">
        <f>VLOOKUP($D25,Résultats!$B$2:$AX$476,T$5,FALSE)</f>
        <v>5.1685084420000003</v>
      </c>
      <c r="U25" s="97">
        <f>VLOOKUP($D25,Résultats!$B$2:$AX$476,U$5,FALSE)</f>
        <v>5.8226083629999996</v>
      </c>
      <c r="V25" s="97">
        <f>VLOOKUP($D25,Résultats!$B$2:$AX$476,V$5,FALSE)</f>
        <v>6.1632189259999999</v>
      </c>
      <c r="W25" s="97">
        <f>VLOOKUP($D25,Résultats!$B$2:$AX$476,W$5,FALSE)</f>
        <v>6.4309492830000003</v>
      </c>
      <c r="X25" s="45">
        <f>W25-'[1]Cibles THREEME'!$H33</f>
        <v>-1.0502140599693899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84">
        <f>VLOOKUP($D26,Résultats!$B$2:$AX$476,G$5,FALSE)</f>
        <v>2.848168823</v>
      </c>
      <c r="H26" s="6">
        <f>VLOOKUP($D26,Résultats!$B$2:$AX$476,H$5,FALSE)</f>
        <v>2.5598717440000001</v>
      </c>
      <c r="I26" s="85">
        <f>VLOOKUP($D26,Résultats!$B$2:$AX$476,I$5,FALSE)</f>
        <v>2.3657576730000001</v>
      </c>
      <c r="J26" s="84">
        <f>VLOOKUP($D26,Résultats!$B$2:$AX$476,J$5,FALSE)</f>
        <v>2.3165680690000001</v>
      </c>
      <c r="K26" s="6">
        <f>VLOOKUP($D26,Résultats!$B$2:$AX$476,K$5,FALSE)</f>
        <v>2.3350786050000001</v>
      </c>
      <c r="L26" s="6">
        <f>VLOOKUP($D26,Résultats!$B$2:$AX$476,L$5,FALSE)</f>
        <v>2.3902099020000001</v>
      </c>
      <c r="M26" s="6">
        <f>VLOOKUP($D26,Résultats!$B$2:$AX$476,M$5,FALSE)</f>
        <v>2.4051256090000002</v>
      </c>
      <c r="N26" s="85">
        <f>VLOOKUP($D26,Résultats!$B$2:$AX$476,N$5,FALSE)</f>
        <v>2.323907073</v>
      </c>
      <c r="O26" s="84">
        <f>VLOOKUP($D26,Résultats!$B$2:$AX$476,O$5,FALSE)</f>
        <v>2.2197698950000002</v>
      </c>
      <c r="P26" s="6">
        <f>VLOOKUP($D26,Résultats!$B$2:$AX$476,P$5,FALSE)</f>
        <v>2.1086613889999999</v>
      </c>
      <c r="Q26" s="6">
        <f>VLOOKUP($D26,Résultats!$B$2:$AX$476,Q$5,FALSE)</f>
        <v>2.0020211510000001</v>
      </c>
      <c r="R26" s="6">
        <f>VLOOKUP($D26,Résultats!$B$2:$AX$476,R$5,FALSE)</f>
        <v>1.902720972</v>
      </c>
      <c r="S26" s="85">
        <f>VLOOKUP($D26,Résultats!$B$2:$AX$476,S$5,FALSE)</f>
        <v>1.8135964959999999</v>
      </c>
      <c r="T26" s="94">
        <f>VLOOKUP($D26,Résultats!$B$2:$AX$476,T$5,FALSE)</f>
        <v>1.8672572439999999</v>
      </c>
      <c r="U26" s="94">
        <f>VLOOKUP($D26,Résultats!$B$2:$AX$476,U$5,FALSE)</f>
        <v>2.0769864390000001</v>
      </c>
      <c r="V26" s="94">
        <f>VLOOKUP($D26,Résultats!$B$2:$AX$476,V$5,FALSE)</f>
        <v>2.2551123899999999</v>
      </c>
      <c r="W26" s="94">
        <f>VLOOKUP($D26,Résultats!$B$2:$AX$476,W$5,FALSE)</f>
        <v>2.4112370670000001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264.9747867927</v>
      </c>
      <c r="F27" s="9">
        <f>F26+F19+F10+F7</f>
        <v>260.50871821190003</v>
      </c>
      <c r="G27" s="23">
        <f t="shared" ref="G27:R27" si="4">G26+G19+G10+G7</f>
        <v>243.4428412259</v>
      </c>
      <c r="H27" s="9">
        <f t="shared" si="4"/>
        <v>235.98460131959996</v>
      </c>
      <c r="I27" s="90">
        <f t="shared" si="4"/>
        <v>229.2606627111</v>
      </c>
      <c r="J27" s="23">
        <f t="shared" si="4"/>
        <v>225.22759754220002</v>
      </c>
      <c r="K27" s="9">
        <f t="shared" si="4"/>
        <v>221.07939650099999</v>
      </c>
      <c r="L27" s="9">
        <f t="shared" si="4"/>
        <v>216.91327883549997</v>
      </c>
      <c r="M27" s="9">
        <f t="shared" si="4"/>
        <v>225.72521107470004</v>
      </c>
      <c r="N27" s="90">
        <f t="shared" si="4"/>
        <v>231.19667510680003</v>
      </c>
      <c r="O27" s="23">
        <f t="shared" si="4"/>
        <v>229.07686465729998</v>
      </c>
      <c r="P27" s="9">
        <f t="shared" si="4"/>
        <v>226.07567142149998</v>
      </c>
      <c r="Q27" s="9">
        <f t="shared" si="4"/>
        <v>222.6016700925</v>
      </c>
      <c r="R27" s="9">
        <f t="shared" si="4"/>
        <v>218.9098914928</v>
      </c>
      <c r="S27" s="90">
        <f>S26+S19+S10+S7</f>
        <v>215.15829155709997</v>
      </c>
      <c r="T27" s="98">
        <f>T26+T19+T10+T7</f>
        <v>190.04065332415999</v>
      </c>
      <c r="U27" s="98">
        <f>U26+U19+U10+U7</f>
        <v>184.39722787734999</v>
      </c>
      <c r="V27" s="98">
        <f>V26+V19+V10+V7</f>
        <v>169.83223691437999</v>
      </c>
      <c r="W27" s="98">
        <f>W26+W19+W10+W7</f>
        <v>156.60882624612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3" t="s">
        <v>0</v>
      </c>
      <c r="C33" s="5" t="s">
        <v>1</v>
      </c>
      <c r="D33" s="2" t="s">
        <v>401</v>
      </c>
      <c r="E33" s="6">
        <f>SUM(E34:E35)</f>
        <v>80.657586727099996</v>
      </c>
      <c r="F33" s="6">
        <f>SUM(F34:F35)</f>
        <v>71.416564590000007</v>
      </c>
      <c r="G33" s="84">
        <f t="shared" ref="G33:R33" si="5">SUM(G34:G35)</f>
        <v>67.530090810999894</v>
      </c>
      <c r="H33" s="6">
        <f t="shared" si="5"/>
        <v>66.212899966999998</v>
      </c>
      <c r="I33" s="85">
        <f t="shared" si="5"/>
        <v>64.582841192999993</v>
      </c>
      <c r="J33" s="84">
        <f t="shared" si="5"/>
        <v>64.170370591999998</v>
      </c>
      <c r="K33" s="6">
        <f t="shared" si="5"/>
        <v>63.748712615000002</v>
      </c>
      <c r="L33" s="6">
        <f t="shared" si="5"/>
        <v>63.475815090000005</v>
      </c>
      <c r="M33" s="6">
        <f t="shared" si="5"/>
        <v>62.674966828999999</v>
      </c>
      <c r="N33" s="85">
        <f t="shared" si="5"/>
        <v>60.845832205999997</v>
      </c>
      <c r="O33" s="84">
        <f t="shared" si="5"/>
        <v>58.723426183000001</v>
      </c>
      <c r="P33" s="6">
        <f t="shared" si="5"/>
        <v>56.613168627</v>
      </c>
      <c r="Q33" s="6">
        <f t="shared" si="5"/>
        <v>54.594913835</v>
      </c>
      <c r="R33" s="6">
        <f t="shared" si="5"/>
        <v>52.561498438000001</v>
      </c>
      <c r="S33" s="85">
        <f>SUM(S34:S35)</f>
        <v>50.579709393999998</v>
      </c>
      <c r="T33" s="94">
        <f>SUM(T34:T35)</f>
        <v>43.12967034199999</v>
      </c>
      <c r="U33" s="94">
        <f>SUM(U34:U35)</f>
        <v>37.287104569999997</v>
      </c>
      <c r="V33" s="94">
        <f>SUM(V34:V35)</f>
        <v>33.151040680000001</v>
      </c>
      <c r="W33" s="94">
        <f>SUM(W34:W35)</f>
        <v>30.66238903</v>
      </c>
      <c r="X33" s="3"/>
      <c r="Z33" s="197" t="s">
        <v>42</v>
      </c>
      <c r="AA33" s="201">
        <f>(I38+I40)/I36</f>
        <v>8.6413757769188328E-3</v>
      </c>
      <c r="AB33" s="201">
        <f>(S38+S40)/S36</f>
        <v>9.421208748940209E-4</v>
      </c>
      <c r="AC33" s="202">
        <f>(W38+W40)/W36</f>
        <v>3.4818941491670006E-4</v>
      </c>
      <c r="AE33" s="197" t="s">
        <v>96</v>
      </c>
      <c r="AF33" s="201">
        <f>I34/I33</f>
        <v>0.95161573824753498</v>
      </c>
      <c r="AG33" s="201">
        <f>S34/S33</f>
        <v>0.91402602078777773</v>
      </c>
      <c r="AH33" s="202">
        <f>W34/W33</f>
        <v>0.33469665980557156</v>
      </c>
      <c r="AJ33" s="197" t="s">
        <v>66</v>
      </c>
      <c r="AK33" s="201">
        <f>I46/(I46+I48)</f>
        <v>0.98439656250302654</v>
      </c>
      <c r="AL33" s="201">
        <f>S46/(S46+S48)</f>
        <v>0.83041305454735392</v>
      </c>
      <c r="AM33" s="202">
        <f>W46/(W46+W48)</f>
        <v>1.4858895687975583E-2</v>
      </c>
    </row>
    <row r="34" spans="1:39" x14ac:dyDescent="0.25">
      <c r="A34" s="3"/>
      <c r="B34" s="314"/>
      <c r="C34" s="3" t="s">
        <v>2</v>
      </c>
      <c r="D34" s="15" t="s">
        <v>402</v>
      </c>
      <c r="E34" s="16">
        <f>VLOOKUP($D34,Résultats!$B$2:$AX$476,E$5,FALSE)</f>
        <v>79.990234009999995</v>
      </c>
      <c r="F34" s="16">
        <f>VLOOKUP($D34,Résultats!$B$2:$AX$476,F$5,FALSE)</f>
        <v>68.251547160000001</v>
      </c>
      <c r="G34" s="22">
        <f>VLOOKUP($D34,Résultats!$B$2:$AX$476,G$5,FALSE)</f>
        <v>64.383358329999893</v>
      </c>
      <c r="H34" s="16">
        <f>VLOOKUP($D34,Résultats!$B$2:$AX$476,H$5,FALSE)</f>
        <v>63.070398660000002</v>
      </c>
      <c r="I34" s="86">
        <f>VLOOKUP($D34,Résultats!$B$2:$AX$476,I$5,FALSE)</f>
        <v>61.458048099999999</v>
      </c>
      <c r="J34" s="22">
        <f>VLOOKUP($D34,Résultats!$B$2:$AX$476,J$5,FALSE)</f>
        <v>60.874401390000003</v>
      </c>
      <c r="K34" s="16">
        <f>VLOOKUP($D34,Résultats!$B$2:$AX$476,K$5,FALSE)</f>
        <v>60.28653508</v>
      </c>
      <c r="L34" s="16">
        <f>VLOOKUP($D34,Résultats!$B$2:$AX$476,L$5,FALSE)</f>
        <v>59.843368060000003</v>
      </c>
      <c r="M34" s="16">
        <f>VLOOKUP($D34,Résultats!$B$2:$AX$476,M$5,FALSE)</f>
        <v>58.623479639999999</v>
      </c>
      <c r="N34" s="86">
        <f>VLOOKUP($D34,Résultats!$B$2:$AX$476,N$5,FALSE)</f>
        <v>56.671523229999998</v>
      </c>
      <c r="O34" s="22">
        <f>VLOOKUP($D34,Résultats!$B$2:$AX$476,O$5,FALSE)</f>
        <v>54.524636180000002</v>
      </c>
      <c r="P34" s="16">
        <f>VLOOKUP($D34,Résultats!$B$2:$AX$476,P$5,FALSE)</f>
        <v>52.386454780000001</v>
      </c>
      <c r="Q34" s="16">
        <f>VLOOKUP($D34,Résultats!$B$2:$AX$476,Q$5,FALSE)</f>
        <v>50.33010891</v>
      </c>
      <c r="R34" s="16">
        <f>VLOOKUP($D34,Résultats!$B$2:$AX$476,R$5,FALSE)</f>
        <v>48.259303160000002</v>
      </c>
      <c r="S34" s="86">
        <f>VLOOKUP($D34,Résultats!$B$2:$AX$476,S$5,FALSE)</f>
        <v>46.231170509999998</v>
      </c>
      <c r="T34" s="95">
        <f>VLOOKUP($D34,Résultats!$B$2:$AX$476,T$5,FALSE)</f>
        <v>34.618208369999998</v>
      </c>
      <c r="U34" s="95">
        <f>VLOOKUP($D34,Résultats!$B$2:$AX$476,U$5,FALSE)</f>
        <v>21.697439249999999</v>
      </c>
      <c r="V34" s="95">
        <f>VLOOKUP($D34,Résultats!$B$2:$AX$476,V$5,FALSE)</f>
        <v>12.84119441</v>
      </c>
      <c r="W34" s="95">
        <f>VLOOKUP($D34,Résultats!$B$2:$AX$476,W$5,FALSE)</f>
        <v>10.26259919</v>
      </c>
      <c r="X34" s="45">
        <f>W34-'[1]Cibles THREEME'!$AJ4</f>
        <v>0.58049658251403713</v>
      </c>
      <c r="Z34" s="197" t="s">
        <v>61</v>
      </c>
      <c r="AA34" s="201">
        <f>I37/I36</f>
        <v>0.69408091297589325</v>
      </c>
      <c r="AB34" s="201">
        <f>S37/S36</f>
        <v>0.62114143567622582</v>
      </c>
      <c r="AC34" s="202">
        <f>W37/W36</f>
        <v>0.32025252687806849</v>
      </c>
      <c r="AE34" s="198" t="s">
        <v>65</v>
      </c>
      <c r="AF34" s="203">
        <f>I35/I33</f>
        <v>4.8384261752465144E-2</v>
      </c>
      <c r="AG34" s="203">
        <f>S35/S33</f>
        <v>8.5973979212222287E-2</v>
      </c>
      <c r="AH34" s="204">
        <f>W35/W33</f>
        <v>0.66530334019442838</v>
      </c>
      <c r="AJ34" s="198" t="s">
        <v>67</v>
      </c>
      <c r="AK34" s="203">
        <f>I48/(I46+I48)</f>
        <v>1.5603437496973483E-2</v>
      </c>
      <c r="AL34" s="203">
        <f>S48/(S46+S48)</f>
        <v>0.16958694545264602</v>
      </c>
      <c r="AM34" s="204">
        <f>W48/(W46+W48)</f>
        <v>0.98514110431202451</v>
      </c>
    </row>
    <row r="35" spans="1:39" x14ac:dyDescent="0.25">
      <c r="A35" s="3"/>
      <c r="B35" s="315"/>
      <c r="C35" s="7" t="s">
        <v>3</v>
      </c>
      <c r="D35" s="3" t="s">
        <v>403</v>
      </c>
      <c r="E35" s="16">
        <f>VLOOKUP($D35,Résultats!$B$2:$AX$476,E$5,FALSE)</f>
        <v>0.66735271709999999</v>
      </c>
      <c r="F35" s="16">
        <f>VLOOKUP($D35,Résultats!$B$2:$AX$476,F$5,FALSE)</f>
        <v>3.1650174299999998</v>
      </c>
      <c r="G35" s="22">
        <f>VLOOKUP($D35,Résultats!$B$2:$AX$476,G$5,FALSE)</f>
        <v>3.1467324809999999</v>
      </c>
      <c r="H35" s="16">
        <f>VLOOKUP($D35,Résultats!$B$2:$AX$476,H$5,FALSE)</f>
        <v>3.1425013069999999</v>
      </c>
      <c r="I35" s="86">
        <f>VLOOKUP($D35,Résultats!$B$2:$AX$476,I$5,FALSE)</f>
        <v>3.1247930930000001</v>
      </c>
      <c r="J35" s="22">
        <f>VLOOKUP($D35,Résultats!$B$2:$AX$476,J$5,FALSE)</f>
        <v>3.2959692020000002</v>
      </c>
      <c r="K35" s="16">
        <f>VLOOKUP($D35,Résultats!$B$2:$AX$476,K$5,FALSE)</f>
        <v>3.4621775349999999</v>
      </c>
      <c r="L35" s="16">
        <f>VLOOKUP($D35,Résultats!$B$2:$AX$476,L$5,FALSE)</f>
        <v>3.6324470299999998</v>
      </c>
      <c r="M35" s="16">
        <f>VLOOKUP($D35,Résultats!$B$2:$AX$476,M$5,FALSE)</f>
        <v>4.0514871890000004</v>
      </c>
      <c r="N35" s="86">
        <f>VLOOKUP($D35,Résultats!$B$2:$AX$476,N$5,FALSE)</f>
        <v>4.1743089759999998</v>
      </c>
      <c r="O35" s="22">
        <f>VLOOKUP($D35,Résultats!$B$2:$AX$476,O$5,FALSE)</f>
        <v>4.198790003</v>
      </c>
      <c r="P35" s="16">
        <f>VLOOKUP($D35,Résultats!$B$2:$AX$476,P$5,FALSE)</f>
        <v>4.2267138470000001</v>
      </c>
      <c r="Q35" s="16">
        <f>VLOOKUP($D35,Résultats!$B$2:$AX$476,Q$5,FALSE)</f>
        <v>4.264804925</v>
      </c>
      <c r="R35" s="16">
        <f>VLOOKUP($D35,Résultats!$B$2:$AX$476,R$5,FALSE)</f>
        <v>4.3021952780000001</v>
      </c>
      <c r="S35" s="86">
        <f>VLOOKUP($D35,Résultats!$B$2:$AX$476,S$5,FALSE)</f>
        <v>4.3485388839999999</v>
      </c>
      <c r="T35" s="95">
        <f>VLOOKUP($D35,Résultats!$B$2:$AX$476,T$5,FALSE)</f>
        <v>8.5114619719999904</v>
      </c>
      <c r="U35" s="95">
        <f>VLOOKUP($D35,Résultats!$B$2:$AX$476,U$5,FALSE)</f>
        <v>15.58966532</v>
      </c>
      <c r="V35" s="95">
        <f>VLOOKUP($D35,Résultats!$B$2:$AX$476,V$5,FALSE)</f>
        <v>20.309846270000001</v>
      </c>
      <c r="W35" s="95">
        <f>VLOOKUP($D35,Résultats!$B$2:$AX$476,W$5,FALSE)</f>
        <v>20.39978984</v>
      </c>
      <c r="X35" s="45">
        <f>W35-'[1]Cibles THREEME'!$AJ5</f>
        <v>16.902948624422919</v>
      </c>
      <c r="Z35" s="197" t="s">
        <v>93</v>
      </c>
      <c r="AA35" s="201">
        <f>I43/I36</f>
        <v>0.10258601324094822</v>
      </c>
      <c r="AB35" s="201">
        <f>S43/S36</f>
        <v>0.10094479366664595</v>
      </c>
      <c r="AC35" s="202">
        <f>W43/W36</f>
        <v>8.5931446884445817E-2</v>
      </c>
      <c r="AE35" s="189" t="s">
        <v>92</v>
      </c>
      <c r="AF35" s="205">
        <f>SUM(AF33:AF34)</f>
        <v>1.0000000000000002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3" t="s">
        <v>4</v>
      </c>
      <c r="C36" s="5" t="s">
        <v>1</v>
      </c>
      <c r="D36" s="2" t="s">
        <v>404</v>
      </c>
      <c r="E36" s="8">
        <f>SUM(E37:E44)</f>
        <v>37.198910200500002</v>
      </c>
      <c r="F36" s="8">
        <f>SUM(F37:F44)</f>
        <v>38.846415153999999</v>
      </c>
      <c r="G36" s="21">
        <f t="shared" ref="G36:R36" si="9">SUM(G37:G44)</f>
        <v>38.634112817000002</v>
      </c>
      <c r="H36" s="8">
        <f t="shared" si="9"/>
        <v>38.193276576500004</v>
      </c>
      <c r="I36" s="87">
        <f t="shared" si="9"/>
        <v>38.016598060399993</v>
      </c>
      <c r="J36" s="21">
        <f t="shared" si="9"/>
        <v>37.772027497899998</v>
      </c>
      <c r="K36" s="8">
        <f t="shared" si="9"/>
        <v>37.3531976684</v>
      </c>
      <c r="L36" s="8">
        <f t="shared" si="9"/>
        <v>36.817091548599997</v>
      </c>
      <c r="M36" s="8">
        <f t="shared" si="9"/>
        <v>38.239358524400004</v>
      </c>
      <c r="N36" s="87">
        <f t="shared" si="9"/>
        <v>39.782607835500002</v>
      </c>
      <c r="O36" s="21">
        <f t="shared" si="9"/>
        <v>40.889594155899999</v>
      </c>
      <c r="P36" s="8">
        <f t="shared" si="9"/>
        <v>41.609559617500004</v>
      </c>
      <c r="Q36" s="8">
        <f t="shared" si="9"/>
        <v>42.075173310799997</v>
      </c>
      <c r="R36" s="8">
        <f t="shared" si="9"/>
        <v>42.434392530399997</v>
      </c>
      <c r="S36" s="87">
        <f>SUM(S37:S44)</f>
        <v>42.732206846099999</v>
      </c>
      <c r="T36" s="96">
        <f>SUM(T37:T44)</f>
        <v>44.586344876809996</v>
      </c>
      <c r="U36" s="96">
        <f>SUM(U37:U44)</f>
        <v>46.402130575550011</v>
      </c>
      <c r="V36" s="96">
        <f>SUM(V37:V44)</f>
        <v>48.529904610280006</v>
      </c>
      <c r="W36" s="96">
        <f>SUM(W37:W44)</f>
        <v>50.551521631439996</v>
      </c>
      <c r="X36" s="3"/>
      <c r="Z36" s="197" t="s">
        <v>62</v>
      </c>
      <c r="AA36" s="201">
        <f>I42/I36</f>
        <v>3.699823429138259E-2</v>
      </c>
      <c r="AB36" s="201">
        <f>S42/S36</f>
        <v>8.7555323867891138E-2</v>
      </c>
      <c r="AC36" s="202">
        <f>W42/W36</f>
        <v>0.19408802048597215</v>
      </c>
    </row>
    <row r="37" spans="1:39" x14ac:dyDescent="0.25">
      <c r="A37" s="3"/>
      <c r="B37" s="314"/>
      <c r="C37" s="3" t="s">
        <v>5</v>
      </c>
      <c r="D37" s="3" t="s">
        <v>405</v>
      </c>
      <c r="E37" s="16">
        <f>VLOOKUP($D37,Résultats!$B$2:$AX$476,E$5,FALSE)</f>
        <v>29.72058256</v>
      </c>
      <c r="F37" s="16">
        <f>VLOOKUP($D37,Résultats!$B$2:$AX$476,F$5,FALSE)</f>
        <v>30.14656016</v>
      </c>
      <c r="G37" s="22">
        <f>VLOOKUP($D37,Résultats!$B$2:$AX$476,G$5,FALSE)</f>
        <v>28.151735559999999</v>
      </c>
      <c r="H37" s="16">
        <f>VLOOKUP($D37,Résultats!$B$2:$AX$476,H$5,FALSE)</f>
        <v>27.182245810000001</v>
      </c>
      <c r="I37" s="86">
        <f>VLOOKUP($D37,Résultats!$B$2:$AX$476,I$5,FALSE)</f>
        <v>26.38659509</v>
      </c>
      <c r="J37" s="22">
        <f>VLOOKUP($D37,Résultats!$B$2:$AX$476,J$5,FALSE)</f>
        <v>26.178304069999999</v>
      </c>
      <c r="K37" s="16">
        <f>VLOOKUP($D37,Résultats!$B$2:$AX$476,K$5,FALSE)</f>
        <v>25.851500479999999</v>
      </c>
      <c r="L37" s="16">
        <f>VLOOKUP($D37,Résultats!$B$2:$AX$476,L$5,FALSE)</f>
        <v>25.445930730000001</v>
      </c>
      <c r="M37" s="16">
        <f>VLOOKUP($D37,Résultats!$B$2:$AX$476,M$5,FALSE)</f>
        <v>25.72132036</v>
      </c>
      <c r="N37" s="86">
        <f>VLOOKUP($D37,Résultats!$B$2:$AX$476,N$5,FALSE)</f>
        <v>26.41942306</v>
      </c>
      <c r="O37" s="22">
        <f>VLOOKUP($D37,Résultats!$B$2:$AX$476,O$5,FALSE)</f>
        <v>26.787850890000001</v>
      </c>
      <c r="P37" s="16">
        <f>VLOOKUP($D37,Résultats!$B$2:$AX$476,P$5,FALSE)</f>
        <v>26.89576581</v>
      </c>
      <c r="Q37" s="16">
        <f>VLOOKUP($D37,Résultats!$B$2:$AX$476,Q$5,FALSE)</f>
        <v>26.83807616</v>
      </c>
      <c r="R37" s="16">
        <f>VLOOKUP($D37,Résultats!$B$2:$AX$476,R$5,FALSE)</f>
        <v>26.708155090000002</v>
      </c>
      <c r="S37" s="86">
        <f>VLOOKUP($D37,Résultats!$B$2:$AX$476,S$5,FALSE)</f>
        <v>26.54274431</v>
      </c>
      <c r="T37" s="95">
        <f>VLOOKUP($D37,Résultats!$B$2:$AX$476,T$5,FALSE)</f>
        <v>23.73068782</v>
      </c>
      <c r="U37" s="95">
        <f>VLOOKUP($D37,Résultats!$B$2:$AX$476,U$5,FALSE)</f>
        <v>22.796367920000002</v>
      </c>
      <c r="V37" s="95">
        <f>VLOOKUP($D37,Résultats!$B$2:$AX$476,V$5,FALSE)</f>
        <v>19.47756055</v>
      </c>
      <c r="W37" s="95">
        <f>VLOOKUP($D37,Résultats!$B$2:$AX$476,W$5,FALSE)</f>
        <v>16.189252539999998</v>
      </c>
      <c r="X37" s="45">
        <f>W37-'[1]Cibles THREEME'!$AJ8</f>
        <v>15.568193408454301</v>
      </c>
      <c r="Z37" s="197" t="s">
        <v>63</v>
      </c>
      <c r="AA37" s="201">
        <f>I41/I36</f>
        <v>8.3952357071226585E-2</v>
      </c>
      <c r="AB37" s="201">
        <f>S41/S36</f>
        <v>0.12657892136206528</v>
      </c>
      <c r="AC37" s="202">
        <f>W41/W36</f>
        <v>0.37324050713174417</v>
      </c>
    </row>
    <row r="38" spans="1:39" x14ac:dyDescent="0.25">
      <c r="A38" s="3"/>
      <c r="B38" s="314"/>
      <c r="C38" s="3" t="s">
        <v>6</v>
      </c>
      <c r="D38" s="3" t="s">
        <v>406</v>
      </c>
      <c r="E38" s="16">
        <f>VLOOKUP($D38,Résultats!$B$2:$AX$476,E$5,FALSE)</f>
        <v>0.38142825489999999</v>
      </c>
      <c r="F38" s="16">
        <f>VLOOKUP($D38,Résultats!$B$2:$AX$476,F$5,FALSE)</f>
        <v>0.23801782160000001</v>
      </c>
      <c r="G38" s="22">
        <f>VLOOKUP($D38,Résultats!$B$2:$AX$476,G$5,FALSE)</f>
        <v>0.16485347980000001</v>
      </c>
      <c r="H38" s="16">
        <f>VLOOKUP($D38,Résultats!$B$2:$AX$476,H$5,FALSE)</f>
        <v>0.13751627159999999</v>
      </c>
      <c r="I38" s="86">
        <f>VLOOKUP($D38,Résultats!$B$2:$AX$476,I$5,FALSE)</f>
        <v>0.11057403089999999</v>
      </c>
      <c r="J38" s="22">
        <f>VLOOKUP($D38,Résultats!$B$2:$AX$476,J$5,FALSE)</f>
        <v>0.17905134410000001</v>
      </c>
      <c r="K38" s="16">
        <f>VLOOKUP($D38,Résultats!$B$2:$AX$476,K$5,FALSE)</f>
        <v>0.24264589249999999</v>
      </c>
      <c r="L38" s="16">
        <f>VLOOKUP($D38,Résultats!$B$2:$AX$476,L$5,FALSE)</f>
        <v>0.30117222719999998</v>
      </c>
      <c r="M38" s="16">
        <f>VLOOKUP($D38,Résultats!$B$2:$AX$476,M$5,FALSE)</f>
        <v>0.14168262209999999</v>
      </c>
      <c r="N38" s="86">
        <f>VLOOKUP($D38,Résultats!$B$2:$AX$476,N$5,FALSE)</f>
        <v>8.9917835500000001E-2</v>
      </c>
      <c r="O38" s="22">
        <f>VLOOKUP($D38,Résultats!$B$2:$AX$476,O$5,FALSE)</f>
        <v>7.02583866E-2</v>
      </c>
      <c r="P38" s="16">
        <f>VLOOKUP($D38,Résultats!$B$2:$AX$476,P$5,FALSE)</f>
        <v>4.9513008900000002E-2</v>
      </c>
      <c r="Q38" s="16">
        <f>VLOOKUP($D38,Résultats!$B$2:$AX$476,Q$5,FALSE)</f>
        <v>2.8392715499999999E-2</v>
      </c>
      <c r="R38" s="16">
        <f>VLOOKUP($D38,Résultats!$B$2:$AX$476,R$5,FALSE)</f>
        <v>2.53841426E-2</v>
      </c>
      <c r="S38" s="86">
        <f>VLOOKUP($D38,Résultats!$B$2:$AX$476,S$5,FALSE)</f>
        <v>2.2367435099999999E-2</v>
      </c>
      <c r="T38" s="95">
        <f>VLOOKUP($D38,Résultats!$B$2:$AX$476,T$5,FALSE)</f>
        <v>2.0766185900000001E-2</v>
      </c>
      <c r="U38" s="95">
        <f>VLOOKUP($D38,Résultats!$B$2:$AX$476,U$5,FALSE)</f>
        <v>1.02317825E-2</v>
      </c>
      <c r="V38" s="95">
        <f>VLOOKUP($D38,Résultats!$B$2:$AX$476,V$5,FALSE)</f>
        <v>8.6597457400000005E-3</v>
      </c>
      <c r="W38" s="95">
        <f>VLOOKUP($D38,Résultats!$B$2:$AX$476,W$5,FALSE)</f>
        <v>8.8007523699999996E-3</v>
      </c>
      <c r="X38" s="45">
        <f>W38-'[1]Cibles THREEME'!$AJ9</f>
        <v>-1.1992476300000006E-3</v>
      </c>
      <c r="Z38" s="198" t="s">
        <v>64</v>
      </c>
      <c r="AA38" s="203">
        <f>(I39+I44)/I36</f>
        <v>7.3741106643630691E-2</v>
      </c>
      <c r="AB38" s="203">
        <f>(S39+S44)/S36</f>
        <v>6.2837404552277792E-2</v>
      </c>
      <c r="AC38" s="204">
        <f>(W39+W44)/W36</f>
        <v>2.6139309204852506E-2</v>
      </c>
    </row>
    <row r="39" spans="1:39" x14ac:dyDescent="0.25">
      <c r="A39" s="3"/>
      <c r="B39" s="314"/>
      <c r="C39" s="3" t="s">
        <v>7</v>
      </c>
      <c r="D39" s="3" t="s">
        <v>407</v>
      </c>
      <c r="E39" s="16">
        <f>VLOOKUP($D39,Résultats!$B$2:$AX$476,E$5,FALSE)</f>
        <v>1.5232610900000001</v>
      </c>
      <c r="F39" s="16">
        <f>VLOOKUP($D39,Résultats!$B$2:$AX$476,F$5,FALSE)</f>
        <v>1.5654371789999999</v>
      </c>
      <c r="G39" s="22">
        <f>VLOOKUP($D39,Résultats!$B$2:$AX$476,G$5,FALSE)</f>
        <v>2.0313206300000002</v>
      </c>
      <c r="H39" s="16">
        <f>VLOOKUP($D39,Résultats!$B$2:$AX$476,H$5,FALSE)</f>
        <v>2.176202102</v>
      </c>
      <c r="I39" s="86">
        <f>VLOOKUP($D39,Résultats!$B$2:$AX$476,I$5,FALSE)</f>
        <v>2.3398065469999998</v>
      </c>
      <c r="J39" s="22">
        <f>VLOOKUP($D39,Résultats!$B$2:$AX$476,J$5,FALSE)</f>
        <v>1.767075975</v>
      </c>
      <c r="K39" s="16">
        <f>VLOOKUP($D39,Résultats!$B$2:$AX$476,K$5,FALSE)</f>
        <v>1.2188912780000001</v>
      </c>
      <c r="L39" s="16">
        <f>VLOOKUP($D39,Résultats!$B$2:$AX$476,L$5,FALSE)</f>
        <v>0.7015902503</v>
      </c>
      <c r="M39" s="16">
        <f>VLOOKUP($D39,Résultats!$B$2:$AX$476,M$5,FALSE)</f>
        <v>2.2162823899999999</v>
      </c>
      <c r="N39" s="86">
        <f>VLOOKUP($D39,Résultats!$B$2:$AX$476,N$5,FALSE)</f>
        <v>2.3435638600000002</v>
      </c>
      <c r="O39" s="22">
        <f>VLOOKUP($D39,Résultats!$B$2:$AX$476,O$5,FALSE)</f>
        <v>2.315951605</v>
      </c>
      <c r="P39" s="16">
        <f>VLOOKUP($D39,Résultats!$B$2:$AX$476,P$5,FALSE)</f>
        <v>2.2646557359999999</v>
      </c>
      <c r="Q39" s="16">
        <f>VLOOKUP($D39,Résultats!$B$2:$AX$476,Q$5,FALSE)</f>
        <v>2.1992138059999999</v>
      </c>
      <c r="R39" s="16">
        <f>VLOOKUP($D39,Résultats!$B$2:$AX$476,R$5,FALSE)</f>
        <v>2.130058155</v>
      </c>
      <c r="S39" s="86">
        <f>VLOOKUP($D39,Résultats!$B$2:$AX$476,S$5,FALSE)</f>
        <v>2.058593696</v>
      </c>
      <c r="T39" s="95">
        <f>VLOOKUP($D39,Résultats!$B$2:$AX$476,T$5,FALSE)</f>
        <v>1.504221019</v>
      </c>
      <c r="U39" s="95">
        <f>VLOOKUP($D39,Résultats!$B$2:$AX$476,U$5,FALSE)</f>
        <v>0.16833213480000001</v>
      </c>
      <c r="V39" s="95">
        <f>VLOOKUP($D39,Résultats!$B$2:$AX$476,V$5,FALSE)</f>
        <v>0.22948517609999999</v>
      </c>
      <c r="W39" s="95">
        <f>VLOOKUP($D39,Résultats!$B$2:$AX$476,W$5,FALSE)</f>
        <v>0.27962216270000001</v>
      </c>
      <c r="X39" s="45">
        <f>W39-'[1]Cibles THREEME'!$AJ10</f>
        <v>-0.81636454002770131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0.99999999999999989</v>
      </c>
      <c r="AJ39" s="189"/>
      <c r="AK39" s="205"/>
      <c r="AL39" s="205"/>
      <c r="AM39" s="205"/>
    </row>
    <row r="40" spans="1:39" x14ac:dyDescent="0.25">
      <c r="A40" s="3"/>
      <c r="B40" s="314"/>
      <c r="C40" s="3" t="s">
        <v>8</v>
      </c>
      <c r="D40" s="3" t="s">
        <v>408</v>
      </c>
      <c r="E40" s="16">
        <f>VLOOKUP($D40,Résultats!$B$2:$AX$476,E$5,FALSE)</f>
        <v>1.5198896879999999</v>
      </c>
      <c r="F40" s="16">
        <f>VLOOKUP($D40,Résultats!$B$2:$AX$476,F$5,FALSE)</f>
        <v>0.73380929559999997</v>
      </c>
      <c r="G40" s="22">
        <f>VLOOKUP($D40,Résultats!$B$2:$AX$476,G$5,FALSE)</f>
        <v>0.43602827729999999</v>
      </c>
      <c r="H40" s="16">
        <f>VLOOKUP($D40,Résultats!$B$2:$AX$476,H$5,FALSE)</f>
        <v>0.32699091270000002</v>
      </c>
      <c r="I40" s="86">
        <f>VLOOKUP($D40,Résultats!$B$2:$AX$476,I$5,FALSE)</f>
        <v>0.2179416787</v>
      </c>
      <c r="J40" s="22">
        <f>VLOOKUP($D40,Résultats!$B$2:$AX$476,J$5,FALSE)</f>
        <v>0.17696607289999999</v>
      </c>
      <c r="K40" s="16">
        <f>VLOOKUP($D40,Résultats!$B$2:$AX$476,K$5,FALSE)</f>
        <v>0.13749434790000001</v>
      </c>
      <c r="L40" s="16">
        <f>VLOOKUP($D40,Résultats!$B$2:$AX$476,L$5,FALSE)</f>
        <v>0.10005404330000001</v>
      </c>
      <c r="M40" s="16">
        <f>VLOOKUP($D40,Résultats!$B$2:$AX$476,M$5,FALSE)</f>
        <v>0.12979484769999999</v>
      </c>
      <c r="N40" s="86">
        <f>VLOOKUP($D40,Résultats!$B$2:$AX$476,N$5,FALSE)</f>
        <v>5.3193032000000001E-2</v>
      </c>
      <c r="O40" s="22">
        <f>VLOOKUP($D40,Résultats!$B$2:$AX$476,O$5,FALSE)</f>
        <v>4.1980034100000001E-2</v>
      </c>
      <c r="P40" s="16">
        <f>VLOOKUP($D40,Résultats!$B$2:$AX$476,P$5,FALSE)</f>
        <v>3.0128602899999999E-2</v>
      </c>
      <c r="Q40" s="16">
        <f>VLOOKUP($D40,Résultats!$B$2:$AX$476,Q$5,FALSE)</f>
        <v>1.80516184E-2</v>
      </c>
      <c r="R40" s="16">
        <f>VLOOKUP($D40,Résultats!$B$2:$AX$476,R$5,FALSE)</f>
        <v>1.7983578199999999E-2</v>
      </c>
      <c r="S40" s="86">
        <f>VLOOKUP($D40,Résultats!$B$2:$AX$476,S$5,FALSE)</f>
        <v>1.7891469E-2</v>
      </c>
      <c r="T40" s="95">
        <f>VLOOKUP($D40,Résultats!$B$2:$AX$476,T$5,FALSE)</f>
        <v>8.8088540100000005E-3</v>
      </c>
      <c r="U40" s="95">
        <f>VLOOKUP($D40,Résultats!$B$2:$AX$476,U$5,FALSE)</f>
        <v>8.6334086500000004E-3</v>
      </c>
      <c r="V40" s="95">
        <f>VLOOKUP($D40,Résultats!$B$2:$AX$476,V$5,FALSE)</f>
        <v>8.6597457400000005E-3</v>
      </c>
      <c r="W40" s="95">
        <f>VLOOKUP($D40,Résultats!$B$2:$AX$476,W$5,FALSE)</f>
        <v>8.8007523699999996E-3</v>
      </c>
      <c r="X40" s="45">
        <f>W40-'[1]Cibles THREEME'!$AJ11</f>
        <v>-1.1992476300000006E-3</v>
      </c>
    </row>
    <row r="41" spans="1:39" x14ac:dyDescent="0.25">
      <c r="A41" s="3"/>
      <c r="B41" s="314"/>
      <c r="C41" s="3" t="s">
        <v>9</v>
      </c>
      <c r="D41" s="3" t="s">
        <v>409</v>
      </c>
      <c r="E41" s="16">
        <f>VLOOKUP($D41,Résultats!$B$2:$AX$476,E$5,FALSE)</f>
        <v>0.3070657054</v>
      </c>
      <c r="F41" s="16">
        <f>VLOOKUP($D41,Résultats!$B$2:$AX$476,F$5,FALSE)</f>
        <v>2.0763106370000002</v>
      </c>
      <c r="G41" s="22">
        <f>VLOOKUP($D41,Résultats!$B$2:$AX$476,G$5,FALSE)</f>
        <v>2.7460290089999999</v>
      </c>
      <c r="H41" s="16">
        <f>VLOOKUP($D41,Résultats!$B$2:$AX$476,H$5,FALSE)</f>
        <v>2.955948501</v>
      </c>
      <c r="I41" s="86">
        <f>VLOOKUP($D41,Résultats!$B$2:$AX$476,I$5,FALSE)</f>
        <v>3.191583015</v>
      </c>
      <c r="J41" s="22">
        <f>VLOOKUP($D41,Résultats!$B$2:$AX$476,J$5,FALSE)</f>
        <v>3.3299624689999998</v>
      </c>
      <c r="K41" s="16">
        <f>VLOOKUP($D41,Résultats!$B$2:$AX$476,K$5,FALSE)</f>
        <v>3.4436618870000002</v>
      </c>
      <c r="L41" s="16">
        <f>VLOOKUP($D41,Résultats!$B$2:$AX$476,L$5,FALSE)</f>
        <v>3.5366585189999999</v>
      </c>
      <c r="M41" s="16">
        <f>VLOOKUP($D41,Résultats!$B$2:$AX$476,M$5,FALSE)</f>
        <v>3.6166291780000002</v>
      </c>
      <c r="N41" s="86">
        <f>VLOOKUP($D41,Résultats!$B$2:$AX$476,N$5,FALSE)</f>
        <v>3.9873000589999998</v>
      </c>
      <c r="O41" s="22">
        <f>VLOOKUP($D41,Résultats!$B$2:$AX$476,O$5,FALSE)</f>
        <v>4.3289213970000002</v>
      </c>
      <c r="P41" s="16">
        <f>VLOOKUP($D41,Résultats!$B$2:$AX$476,P$5,FALSE)</f>
        <v>4.633950735</v>
      </c>
      <c r="Q41" s="16">
        <f>VLOOKUP($D41,Résultats!$B$2:$AX$476,Q$5,FALSE)</f>
        <v>4.9114056059999998</v>
      </c>
      <c r="R41" s="16">
        <f>VLOOKUP($D41,Résultats!$B$2:$AX$476,R$5,FALSE)</f>
        <v>5.164868437</v>
      </c>
      <c r="S41" s="86">
        <f>VLOOKUP($D41,Résultats!$B$2:$AX$476,S$5,FALSE)</f>
        <v>5.4089966499999997</v>
      </c>
      <c r="T41" s="95">
        <f>VLOOKUP($D41,Résultats!$B$2:$AX$476,T$5,FALSE)</f>
        <v>8.5900040069999903</v>
      </c>
      <c r="U41" s="95">
        <f>VLOOKUP($D41,Résultats!$B$2:$AX$476,U$5,FALSE)</f>
        <v>11.514563300000001</v>
      </c>
      <c r="V41" s="95">
        <f>VLOOKUP($D41,Résultats!$B$2:$AX$476,V$5,FALSE)</f>
        <v>15.080526389999999</v>
      </c>
      <c r="W41" s="95">
        <f>VLOOKUP($D41,Résultats!$B$2:$AX$476,W$5,FALSE)</f>
        <v>18.867875569999999</v>
      </c>
      <c r="X41" s="45">
        <f>W41-'[1]Cibles THREEME'!$AJ12</f>
        <v>6.2822949336768978</v>
      </c>
    </row>
    <row r="42" spans="1:39" x14ac:dyDescent="0.25">
      <c r="A42" s="3"/>
      <c r="B42" s="314"/>
      <c r="C42" s="3" t="s">
        <v>10</v>
      </c>
      <c r="D42" s="3" t="s">
        <v>410</v>
      </c>
      <c r="E42" s="16">
        <f>VLOOKUP($D42,Résultats!$B$2:$AX$476,E$5,FALSE)</f>
        <v>6.9089783700000004E-2</v>
      </c>
      <c r="F42" s="16">
        <f>VLOOKUP($D42,Résultats!$B$2:$AX$476,F$5,FALSE)</f>
        <v>0.91504074550000003</v>
      </c>
      <c r="G42" s="22">
        <f>VLOOKUP($D42,Résultats!$B$2:$AX$476,G$5,FALSE)</f>
        <v>1.210189067</v>
      </c>
      <c r="H42" s="16">
        <f>VLOOKUP($D42,Résultats!$B$2:$AX$476,H$5,FALSE)</f>
        <v>1.3027016629999999</v>
      </c>
      <c r="I42" s="86">
        <f>VLOOKUP($D42,Résultats!$B$2:$AX$476,I$5,FALSE)</f>
        <v>1.4065470019999999</v>
      </c>
      <c r="J42" s="22">
        <f>VLOOKUP($D42,Résultats!$B$2:$AX$476,J$5,FALSE)</f>
        <v>1.4675315369999999</v>
      </c>
      <c r="K42" s="16">
        <f>VLOOKUP($D42,Résultats!$B$2:$AX$476,K$5,FALSE)</f>
        <v>1.5176394529999999</v>
      </c>
      <c r="L42" s="16">
        <f>VLOOKUP($D42,Résultats!$B$2:$AX$476,L$5,FALSE)</f>
        <v>1.558623546</v>
      </c>
      <c r="M42" s="16">
        <f>VLOOKUP($D42,Résultats!$B$2:$AX$476,M$5,FALSE)</f>
        <v>1.6557230599999999</v>
      </c>
      <c r="N42" s="86">
        <f>VLOOKUP($D42,Résultats!$B$2:$AX$476,N$5,FALSE)</f>
        <v>1.941577026</v>
      </c>
      <c r="O42" s="22">
        <f>VLOOKUP($D42,Résultats!$B$2:$AX$476,O$5,FALSE)</f>
        <v>2.3331447029999999</v>
      </c>
      <c r="P42" s="16">
        <f>VLOOKUP($D42,Résultats!$B$2:$AX$476,P$5,FALSE)</f>
        <v>2.7090403260000002</v>
      </c>
      <c r="Q42" s="16">
        <f>VLOOKUP($D42,Résultats!$B$2:$AX$476,Q$5,FALSE)</f>
        <v>3.0694765359999998</v>
      </c>
      <c r="R42" s="16">
        <f>VLOOKUP($D42,Résultats!$B$2:$AX$476,R$5,FALSE)</f>
        <v>3.4093004900000001</v>
      </c>
      <c r="S42" s="86">
        <f>VLOOKUP($D42,Résultats!$B$2:$AX$476,S$5,FALSE)</f>
        <v>3.7414322100000001</v>
      </c>
      <c r="T42" s="95">
        <f>VLOOKUP($D42,Résultats!$B$2:$AX$476,T$5,FALSE)</f>
        <v>5.5424006200000004</v>
      </c>
      <c r="U42" s="95">
        <f>VLOOKUP($D42,Résultats!$B$2:$AX$476,U$5,FALSE)</f>
        <v>6.7714303950000003</v>
      </c>
      <c r="V42" s="95">
        <f>VLOOKUP($D42,Résultats!$B$2:$AX$476,V$5,FALSE)</f>
        <v>8.4186081040000005</v>
      </c>
      <c r="W42" s="95">
        <f>VLOOKUP($D42,Résultats!$B$2:$AX$476,W$5,FALSE)</f>
        <v>9.8114447659999904</v>
      </c>
      <c r="X42" s="45">
        <f>W42-'[1]Cibles THREEME'!$AJ13</f>
        <v>2.3830904475122372</v>
      </c>
      <c r="Z42" s="60" t="s">
        <v>485</v>
      </c>
    </row>
    <row r="43" spans="1:39" x14ac:dyDescent="0.25">
      <c r="A43" s="3"/>
      <c r="B43" s="314"/>
      <c r="C43" s="3" t="s">
        <v>11</v>
      </c>
      <c r="D43" s="3" t="s">
        <v>411</v>
      </c>
      <c r="E43" s="16">
        <f>VLOOKUP($D43,Résultats!$B$2:$AX$476,E$5,FALSE)</f>
        <v>3.4538545680000001</v>
      </c>
      <c r="F43" s="16">
        <f>VLOOKUP($D43,Résultats!$B$2:$AX$476,F$5,FALSE)</f>
        <v>2.5371584309999999</v>
      </c>
      <c r="G43" s="22">
        <f>VLOOKUP($D43,Résultats!$B$2:$AX$476,G$5,FALSE)</f>
        <v>3.3555242299999999</v>
      </c>
      <c r="H43" s="16">
        <f>VLOOKUP($D43,Résultats!$B$2:$AX$476,H$5,FALSE)</f>
        <v>3.6120364290000002</v>
      </c>
      <c r="I43" s="86">
        <f>VLOOKUP($D43,Résultats!$B$2:$AX$476,I$5,FALSE)</f>
        <v>3.899971232</v>
      </c>
      <c r="J43" s="22">
        <f>VLOOKUP($D43,Résultats!$B$2:$AX$476,J$5,FALSE)</f>
        <v>4.0690647159999997</v>
      </c>
      <c r="K43" s="16">
        <f>VLOOKUP($D43,Résultats!$B$2:$AX$476,K$5,FALSE)</f>
        <v>4.2080003020000003</v>
      </c>
      <c r="L43" s="16">
        <f>VLOOKUP($D43,Résultats!$B$2:$AX$476,L$5,FALSE)</f>
        <v>4.3216380140000004</v>
      </c>
      <c r="M43" s="16">
        <f>VLOOKUP($D43,Résultats!$B$2:$AX$476,M$5,FALSE)</f>
        <v>4.0906899320000001</v>
      </c>
      <c r="N43" s="86">
        <f>VLOOKUP($D43,Résultats!$B$2:$AX$476,N$5,FALSE)</f>
        <v>4.2521115949999997</v>
      </c>
      <c r="O43" s="22">
        <f>VLOOKUP($D43,Résultats!$B$2:$AX$476,O$5,FALSE)</f>
        <v>4.3206300850000003</v>
      </c>
      <c r="P43" s="16">
        <f>VLOOKUP($D43,Résultats!$B$2:$AX$476,P$5,FALSE)</f>
        <v>4.3473078230000004</v>
      </c>
      <c r="Q43" s="16">
        <f>VLOOKUP($D43,Résultats!$B$2:$AX$476,Q$5,FALSE)</f>
        <v>4.3472488890000003</v>
      </c>
      <c r="R43" s="16">
        <f>VLOOKUP($D43,Résultats!$B$2:$AX$476,R$5,FALSE)</f>
        <v>4.333332178</v>
      </c>
      <c r="S43" s="86">
        <f>VLOOKUP($D43,Résultats!$B$2:$AX$476,S$5,FALSE)</f>
        <v>4.3135938029999998</v>
      </c>
      <c r="T43" s="95">
        <f>VLOOKUP($D43,Résultats!$B$2:$AX$476,T$5,FALSE)</f>
        <v>4.4358632099999999</v>
      </c>
      <c r="U43" s="95">
        <f>VLOOKUP($D43,Résultats!$B$2:$AX$476,U$5,FALSE)</f>
        <v>4.1981826350000002</v>
      </c>
      <c r="V43" s="95">
        <f>VLOOKUP($D43,Résultats!$B$2:$AX$476,V$5,FALSE)</f>
        <v>4.3254151099999998</v>
      </c>
      <c r="W43" s="95">
        <f>VLOOKUP($D43,Résultats!$B$2:$AX$476,W$5,FALSE)</f>
        <v>4.3439653959999998</v>
      </c>
      <c r="X43" s="45">
        <f>W43-'[1]Cibles THREEME'!$AJ14</f>
        <v>0.47756786137727625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5"/>
      <c r="C44" s="7" t="s">
        <v>12</v>
      </c>
      <c r="D44" s="3" t="s">
        <v>412</v>
      </c>
      <c r="E44" s="17">
        <f>VLOOKUP($D44,Résultats!$B$2:$AX$476,E$5,FALSE)</f>
        <v>0.22373855049999999</v>
      </c>
      <c r="F44" s="17">
        <f>VLOOKUP($D44,Résultats!$B$2:$AX$476,F$5,FALSE)</f>
        <v>0.63408088429999998</v>
      </c>
      <c r="G44" s="88">
        <f>VLOOKUP($D44,Résultats!$B$2:$AX$476,G$5,FALSE)</f>
        <v>0.53843256390000005</v>
      </c>
      <c r="H44" s="17">
        <f>VLOOKUP($D44,Résultats!$B$2:$AX$476,H$5,FALSE)</f>
        <v>0.49963488719999999</v>
      </c>
      <c r="I44" s="89">
        <f>VLOOKUP($D44,Résultats!$B$2:$AX$476,I$5,FALSE)</f>
        <v>0.46357946480000001</v>
      </c>
      <c r="J44" s="88">
        <f>VLOOKUP($D44,Résultats!$B$2:$AX$476,J$5,FALSE)</f>
        <v>0.60407131390000002</v>
      </c>
      <c r="K44" s="17">
        <f>VLOOKUP($D44,Résultats!$B$2:$AX$476,K$5,FALSE)</f>
        <v>0.733364028</v>
      </c>
      <c r="L44" s="17">
        <f>VLOOKUP($D44,Résultats!$B$2:$AX$476,L$5,FALSE)</f>
        <v>0.85142421879999997</v>
      </c>
      <c r="M44" s="17">
        <f>VLOOKUP($D44,Résultats!$B$2:$AX$476,M$5,FALSE)</f>
        <v>0.66723613459999997</v>
      </c>
      <c r="N44" s="89">
        <f>VLOOKUP($D44,Résultats!$B$2:$AX$476,N$5,FALSE)</f>
        <v>0.69552136799999997</v>
      </c>
      <c r="O44" s="88">
        <f>VLOOKUP($D44,Résultats!$B$2:$AX$476,O$5,FALSE)</f>
        <v>0.69085705519999996</v>
      </c>
      <c r="P44" s="17">
        <f>VLOOKUP($D44,Résultats!$B$2:$AX$476,P$5,FALSE)</f>
        <v>0.67919757569999994</v>
      </c>
      <c r="Q44" s="17">
        <f>VLOOKUP($D44,Résultats!$B$2:$AX$476,Q$5,FALSE)</f>
        <v>0.66330797990000001</v>
      </c>
      <c r="R44" s="17">
        <f>VLOOKUP($D44,Résultats!$B$2:$AX$476,R$5,FALSE)</f>
        <v>0.6453104596</v>
      </c>
      <c r="S44" s="89">
        <f>VLOOKUP($D44,Résultats!$B$2:$AX$476,S$5,FALSE)</f>
        <v>0.62658727299999994</v>
      </c>
      <c r="T44" s="97">
        <f>VLOOKUP($D44,Résultats!$B$2:$AX$476,T$5,FALSE)</f>
        <v>0.75359316089999995</v>
      </c>
      <c r="U44" s="97">
        <f>VLOOKUP($D44,Résultats!$B$2:$AX$476,U$5,FALSE)</f>
        <v>0.93438899959999999</v>
      </c>
      <c r="V44" s="97">
        <f>VLOOKUP($D44,Résultats!$B$2:$AX$476,V$5,FALSE)</f>
        <v>0.98098978869999998</v>
      </c>
      <c r="W44" s="97">
        <f>VLOOKUP($D44,Résultats!$B$2:$AX$476,W$5,FALSE)</f>
        <v>1.0417596920000001</v>
      </c>
      <c r="X44" s="45">
        <f>W44-'[1]Cibles THREEME'!$AJ15</f>
        <v>0.73123012622715144</v>
      </c>
      <c r="Z44" s="197" t="s">
        <v>486</v>
      </c>
      <c r="AA44" s="16">
        <f>I36</f>
        <v>38.016598060399993</v>
      </c>
      <c r="AB44" s="16">
        <f>S36</f>
        <v>42.732206846099999</v>
      </c>
      <c r="AC44" s="86">
        <f>W36</f>
        <v>50.551521631439996</v>
      </c>
    </row>
    <row r="45" spans="1:39" x14ac:dyDescent="0.25">
      <c r="A45" s="3"/>
      <c r="B45" s="313" t="s">
        <v>53</v>
      </c>
      <c r="C45" s="5" t="s">
        <v>1</v>
      </c>
      <c r="D45" s="2" t="s">
        <v>413</v>
      </c>
      <c r="E45" s="6">
        <f>SUM(E46:E51)</f>
        <v>37.3719999327</v>
      </c>
      <c r="F45" s="6">
        <f>SUM(F46:F51)</f>
        <v>35.020382240700002</v>
      </c>
      <c r="G45" s="84">
        <f t="shared" ref="G45:R45" si="11">SUM(G46:G51)</f>
        <v>34.334187063000002</v>
      </c>
      <c r="H45" s="6">
        <f t="shared" si="11"/>
        <v>33.315965040199998</v>
      </c>
      <c r="I45" s="85">
        <f t="shared" si="11"/>
        <v>32.451368564700005</v>
      </c>
      <c r="J45" s="84">
        <f t="shared" si="11"/>
        <v>31.962917758099998</v>
      </c>
      <c r="K45" s="6">
        <f t="shared" si="11"/>
        <v>31.8272017647</v>
      </c>
      <c r="L45" s="6">
        <f t="shared" si="11"/>
        <v>31.8261604938</v>
      </c>
      <c r="M45" s="6">
        <f t="shared" si="11"/>
        <v>30.166737773500003</v>
      </c>
      <c r="N45" s="85">
        <f t="shared" si="11"/>
        <v>28.3106709244</v>
      </c>
      <c r="O45" s="84">
        <f t="shared" si="11"/>
        <v>26.907222187799999</v>
      </c>
      <c r="P45" s="6">
        <f t="shared" si="11"/>
        <v>25.814323714299999</v>
      </c>
      <c r="Q45" s="6">
        <f t="shared" si="11"/>
        <v>24.915626166500001</v>
      </c>
      <c r="R45" s="6">
        <f t="shared" si="11"/>
        <v>24.0911567695</v>
      </c>
      <c r="S45" s="85">
        <f>SUM(S46:S51)</f>
        <v>23.300434802600002</v>
      </c>
      <c r="T45" s="94">
        <f>SUM(T46:T51)</f>
        <v>21.442683149299999</v>
      </c>
      <c r="U45" s="94">
        <f>SUM(U46:U51)</f>
        <v>20.7285668313</v>
      </c>
      <c r="V45" s="94">
        <f>SUM(V46:V51)</f>
        <v>20.181107669599999</v>
      </c>
      <c r="W45" s="94">
        <f>SUM(W46:W51)</f>
        <v>19.648500843299999</v>
      </c>
      <c r="X45" s="3"/>
      <c r="Z45" s="197" t="s">
        <v>487</v>
      </c>
      <c r="AA45" s="16">
        <f>SUM(I47,I49:I51)</f>
        <v>9.8888686880999987</v>
      </c>
      <c r="AB45" s="16">
        <f>S47+SUM(S49:S51)</f>
        <v>10.749760071599999</v>
      </c>
      <c r="AC45" s="86">
        <f>W47+SUM(W49:W51)</f>
        <v>11.4829201536</v>
      </c>
    </row>
    <row r="46" spans="1:39" x14ac:dyDescent="0.25">
      <c r="A46" s="3"/>
      <c r="B46" s="314"/>
      <c r="C46" s="3" t="s">
        <v>13</v>
      </c>
      <c r="D46" s="3" t="s">
        <v>414</v>
      </c>
      <c r="E46" s="16">
        <f>VLOOKUP($D46,Résultats!$B$2:$AX$476,E$5,FALSE)</f>
        <v>34.363901800000001</v>
      </c>
      <c r="F46" s="16">
        <f>VLOOKUP($D46,Résultats!$B$2:$AX$476,F$5,FALSE)</f>
        <v>24.486950669999999</v>
      </c>
      <c r="G46" s="22">
        <f>VLOOKUP($D46,Résultats!$B$2:$AX$476,G$5,FALSE)</f>
        <v>23.701764560000001</v>
      </c>
      <c r="H46" s="16">
        <f>VLOOKUP($D46,Résultats!$B$2:$AX$476,H$5,FALSE)</f>
        <v>22.900439720000001</v>
      </c>
      <c r="I46" s="86">
        <f>VLOOKUP($D46,Résultats!$B$2:$AX$476,I$5,FALSE)</f>
        <v>22.21044732</v>
      </c>
      <c r="J46" s="22">
        <f>VLOOKUP($D46,Résultats!$B$2:$AX$476,J$5,FALSE)</f>
        <v>21.775874909999999</v>
      </c>
      <c r="K46" s="16">
        <f>VLOOKUP($D46,Résultats!$B$2:$AX$476,K$5,FALSE)</f>
        <v>21.585594480000001</v>
      </c>
      <c r="L46" s="16">
        <f>VLOOKUP($D46,Résultats!$B$2:$AX$476,L$5,FALSE)</f>
        <v>21.489032460000001</v>
      </c>
      <c r="M46" s="16">
        <f>VLOOKUP($D46,Résultats!$B$2:$AX$476,M$5,FALSE)</f>
        <v>18.00040589</v>
      </c>
      <c r="N46" s="86">
        <f>VLOOKUP($D46,Résultats!$B$2:$AX$476,N$5,FALSE)</f>
        <v>16.301309010000001</v>
      </c>
      <c r="O46" s="22">
        <f>VLOOKUP($D46,Résultats!$B$2:$AX$476,O$5,FALSE)</f>
        <v>14.79915198</v>
      </c>
      <c r="P46" s="16">
        <f>VLOOKUP($D46,Résultats!$B$2:$AX$476,P$5,FALSE)</f>
        <v>13.526248499999999</v>
      </c>
      <c r="Q46" s="16">
        <f>VLOOKUP($D46,Résultats!$B$2:$AX$476,Q$5,FALSE)</f>
        <v>12.401120260000001</v>
      </c>
      <c r="R46" s="16">
        <f>VLOOKUP($D46,Résultats!$B$2:$AX$476,R$5,FALSE)</f>
        <v>11.38624053</v>
      </c>
      <c r="S46" s="86">
        <f>VLOOKUP($D46,Résultats!$B$2:$AX$476,S$5,FALSE)</f>
        <v>10.42224414</v>
      </c>
      <c r="T46" s="95">
        <f>VLOOKUP($D46,Résultats!$B$2:$AX$476,T$5,FALSE)</f>
        <v>6.9698154219999999</v>
      </c>
      <c r="U46" s="95">
        <f>VLOOKUP($D46,Résultats!$B$2:$AX$476,U$5,FALSE)</f>
        <v>4.2514799889999999</v>
      </c>
      <c r="V46" s="95">
        <f>VLOOKUP($D46,Résultats!$B$2:$AX$476,V$5,FALSE)</f>
        <v>2.3770525779999998</v>
      </c>
      <c r="W46" s="95">
        <f>VLOOKUP($D46,Résultats!$B$2:$AX$476,W$5,FALSE)</f>
        <v>0.12133151170000001</v>
      </c>
      <c r="X46" s="45">
        <f>W46-'[1]Cibles THREEME'!$AJ17</f>
        <v>-1.2757282989217755</v>
      </c>
      <c r="Z46" s="197" t="s">
        <v>488</v>
      </c>
      <c r="AA46" s="16">
        <f>I46+I48</f>
        <v>22.5624998766</v>
      </c>
      <c r="AB46" s="16">
        <f>S46+S48</f>
        <v>12.550674731000001</v>
      </c>
      <c r="AC46" s="86">
        <f>W46+W48</f>
        <v>8.1655806896999987</v>
      </c>
    </row>
    <row r="47" spans="1:39" x14ac:dyDescent="0.25">
      <c r="A47" s="3"/>
      <c r="B47" s="314"/>
      <c r="C47" s="3" t="s">
        <v>14</v>
      </c>
      <c r="D47" s="3" t="s">
        <v>415</v>
      </c>
      <c r="E47" s="16">
        <f>VLOOKUP($D47,Résultats!$B$2:$AX$476,E$5,FALSE)</f>
        <v>1.608608627</v>
      </c>
      <c r="F47" s="16">
        <f>VLOOKUP($D47,Résultats!$B$2:$AX$476,F$5,FALSE)</f>
        <v>6.4227475160000003</v>
      </c>
      <c r="G47" s="22">
        <f>VLOOKUP($D47,Résultats!$B$2:$AX$476,G$5,FALSE)</f>
        <v>6.5152727759999998</v>
      </c>
      <c r="H47" s="16">
        <f>VLOOKUP($D47,Résultats!$B$2:$AX$476,H$5,FALSE)</f>
        <v>6.3924324969999997</v>
      </c>
      <c r="I47" s="86">
        <f>VLOOKUP($D47,Résultats!$B$2:$AX$476,I$5,FALSE)</f>
        <v>6.2949680949999998</v>
      </c>
      <c r="J47" s="22">
        <f>VLOOKUP($D47,Résultats!$B$2:$AX$476,J$5,FALSE)</f>
        <v>6.4014483689999997</v>
      </c>
      <c r="K47" s="16">
        <f>VLOOKUP($D47,Résultats!$B$2:$AX$476,K$5,FALSE)</f>
        <v>6.5705880069999996</v>
      </c>
      <c r="L47" s="16">
        <f>VLOOKUP($D47,Résultats!$B$2:$AX$476,L$5,FALSE)</f>
        <v>6.7627533</v>
      </c>
      <c r="M47" s="16">
        <f>VLOOKUP($D47,Résultats!$B$2:$AX$476,M$5,FALSE)</f>
        <v>6.1890647120000004</v>
      </c>
      <c r="N47" s="86">
        <f>VLOOKUP($D47,Résultats!$B$2:$AX$476,N$5,FALSE)</f>
        <v>5.8047831529999998</v>
      </c>
      <c r="O47" s="22">
        <f>VLOOKUP($D47,Résultats!$B$2:$AX$476,O$5,FALSE)</f>
        <v>5.532760358</v>
      </c>
      <c r="P47" s="16">
        <f>VLOOKUP($D47,Résultats!$B$2:$AX$476,P$5,FALSE)</f>
        <v>5.3232686249999999</v>
      </c>
      <c r="Q47" s="16">
        <f>VLOOKUP($D47,Résultats!$B$2:$AX$476,Q$5,FALSE)</f>
        <v>5.1527802899999999</v>
      </c>
      <c r="R47" s="16">
        <f>VLOOKUP($D47,Résultats!$B$2:$AX$476,R$5,FALSE)</f>
        <v>5.0022756729999998</v>
      </c>
      <c r="S47" s="86">
        <f>VLOOKUP($D47,Résultats!$B$2:$AX$476,S$5,FALSE)</f>
        <v>4.8576224349999997</v>
      </c>
      <c r="T47" s="95">
        <f>VLOOKUP($D47,Résultats!$B$2:$AX$476,T$5,FALSE)</f>
        <v>4.2258120530000003</v>
      </c>
      <c r="U47" s="95">
        <f>VLOOKUP($D47,Résultats!$B$2:$AX$476,U$5,FALSE)</f>
        <v>3.9005732389999999</v>
      </c>
      <c r="V47" s="95">
        <f>VLOOKUP($D47,Résultats!$B$2:$AX$476,V$5,FALSE)</f>
        <v>3.6477742360000001</v>
      </c>
      <c r="W47" s="95">
        <f>VLOOKUP($D47,Résultats!$B$2:$AX$476,W$5,FALSE)</f>
        <v>3.4965889190000001</v>
      </c>
      <c r="X47" s="45">
        <f>W47-'[1]Cibles THREEME'!$AJ18</f>
        <v>-6.9360638825308776</v>
      </c>
      <c r="Z47" s="197" t="s">
        <v>489</v>
      </c>
      <c r="AA47" s="16">
        <f>I33</f>
        <v>64.582841192999993</v>
      </c>
      <c r="AB47" s="16">
        <f>S33</f>
        <v>50.579709393999998</v>
      </c>
      <c r="AC47" s="86">
        <f>W33</f>
        <v>30.66238903</v>
      </c>
    </row>
    <row r="48" spans="1:39" x14ac:dyDescent="0.25">
      <c r="A48" s="3"/>
      <c r="B48" s="314"/>
      <c r="C48" s="3" t="s">
        <v>15</v>
      </c>
      <c r="D48" s="3" t="s">
        <v>416</v>
      </c>
      <c r="E48" s="16">
        <f>VLOOKUP($D48,Résultats!$B$2:$AX$476,E$5,FALSE)</f>
        <v>0.2010760784</v>
      </c>
      <c r="F48" s="16">
        <f>VLOOKUP($D48,Résultats!$B$2:$AX$476,F$5,FALSE)</f>
        <v>0.1085503308</v>
      </c>
      <c r="G48" s="22">
        <f>VLOOKUP($D48,Résultats!$B$2:$AX$476,G$5,FALSE)</f>
        <v>0.26634426890000001</v>
      </c>
      <c r="H48" s="16">
        <f>VLOOKUP($D48,Résultats!$B$2:$AX$476,H$5,FALSE)</f>
        <v>0.30998524620000001</v>
      </c>
      <c r="I48" s="86">
        <f>VLOOKUP($D48,Résultats!$B$2:$AX$476,I$5,FALSE)</f>
        <v>0.35205255660000001</v>
      </c>
      <c r="J48" s="22">
        <f>VLOOKUP($D48,Résultats!$B$2:$AX$476,J$5,FALSE)</f>
        <v>0.32437278069999997</v>
      </c>
      <c r="K48" s="16">
        <f>VLOOKUP($D48,Résultats!$B$2:$AX$476,K$5,FALSE)</f>
        <v>0.30116083669999999</v>
      </c>
      <c r="L48" s="16">
        <f>VLOOKUP($D48,Résultats!$B$2:$AX$476,L$5,FALSE)</f>
        <v>0.27975456949999999</v>
      </c>
      <c r="M48" s="16">
        <f>VLOOKUP($D48,Résultats!$B$2:$AX$476,M$5,FALSE)</f>
        <v>0.89273740170000004</v>
      </c>
      <c r="N48" s="86">
        <f>VLOOKUP($D48,Résultats!$B$2:$AX$476,N$5,FALSE)</f>
        <v>1.0143541330000001</v>
      </c>
      <c r="O48" s="22">
        <f>VLOOKUP($D48,Résultats!$B$2:$AX$476,O$5,FALSE)</f>
        <v>1.274583874</v>
      </c>
      <c r="P48" s="16">
        <f>VLOOKUP($D48,Résultats!$B$2:$AX$476,P$5,FALSE)</f>
        <v>1.523374542</v>
      </c>
      <c r="Q48" s="16">
        <f>VLOOKUP($D48,Résultats!$B$2:$AX$476,Q$5,FALSE)</f>
        <v>1.763037593</v>
      </c>
      <c r="R48" s="16">
        <f>VLOOKUP($D48,Résultats!$B$2:$AX$476,R$5,FALSE)</f>
        <v>1.951498119</v>
      </c>
      <c r="S48" s="86">
        <f>VLOOKUP($D48,Résultats!$B$2:$AX$476,S$5,FALSE)</f>
        <v>2.1284305909999999</v>
      </c>
      <c r="T48" s="95">
        <f>VLOOKUP($D48,Résultats!$B$2:$AX$476,T$5,FALSE)</f>
        <v>3.645497438</v>
      </c>
      <c r="U48" s="95">
        <f>VLOOKUP($D48,Résultats!$B$2:$AX$476,U$5,FALSE)</f>
        <v>5.2721830570000003</v>
      </c>
      <c r="V48" s="95">
        <f>VLOOKUP($D48,Résultats!$B$2:$AX$476,V$5,FALSE)</f>
        <v>6.4965342220000002</v>
      </c>
      <c r="W48" s="95">
        <f>VLOOKUP($D48,Résultats!$B$2:$AX$476,W$5,FALSE)</f>
        <v>8.0442491779999994</v>
      </c>
      <c r="X48" s="45">
        <f>W48-'[1]Cibles THREEME'!$AJ19</f>
        <v>-4.2568358615072199</v>
      </c>
      <c r="Z48" s="198" t="s">
        <v>42</v>
      </c>
      <c r="AA48" s="17">
        <f>I52</f>
        <v>2.3657576730000001</v>
      </c>
      <c r="AB48" s="17">
        <f>S52</f>
        <v>1.8135964959999999</v>
      </c>
      <c r="AC48" s="89">
        <f>W52</f>
        <v>2.4112370670000001</v>
      </c>
    </row>
    <row r="49" spans="1:29" x14ac:dyDescent="0.25">
      <c r="A49" s="3"/>
      <c r="B49" s="314"/>
      <c r="C49" s="3" t="s">
        <v>16</v>
      </c>
      <c r="D49" s="3" t="s">
        <v>417</v>
      </c>
      <c r="E49" s="16">
        <f>VLOOKUP($D49,Résultats!$B$2:$AX$476,E$5,FALSE)</f>
        <v>0.59518519209999998</v>
      </c>
      <c r="F49" s="16">
        <f>VLOOKUP($D49,Résultats!$B$2:$AX$476,F$5,FALSE)</f>
        <v>0.38528152869999999</v>
      </c>
      <c r="G49" s="22">
        <f>VLOOKUP($D49,Résultats!$B$2:$AX$476,G$5,FALSE)</f>
        <v>0.90461210849999996</v>
      </c>
      <c r="H49" s="16">
        <f>VLOOKUP($D49,Résultats!$B$2:$AX$476,H$5,FALSE)</f>
        <v>1.04758901</v>
      </c>
      <c r="I49" s="86">
        <f>VLOOKUP($D49,Résultats!$B$2:$AX$476,I$5,FALSE)</f>
        <v>1.1855025509999999</v>
      </c>
      <c r="J49" s="22">
        <f>VLOOKUP($D49,Résultats!$B$2:$AX$476,J$5,FALSE)</f>
        <v>1.0214127079999999</v>
      </c>
      <c r="K49" s="16">
        <f>VLOOKUP($D49,Résultats!$B$2:$AX$476,K$5,FALSE)</f>
        <v>0.87439839080000004</v>
      </c>
      <c r="L49" s="16">
        <f>VLOOKUP($D49,Résultats!$B$2:$AX$476,L$5,FALSE)</f>
        <v>0.73455601100000001</v>
      </c>
      <c r="M49" s="16">
        <f>VLOOKUP($D49,Résultats!$B$2:$AX$476,M$5,FALSE)</f>
        <v>0.90698407960000005</v>
      </c>
      <c r="N49" s="86">
        <f>VLOOKUP($D49,Résultats!$B$2:$AX$476,N$5,FALSE)</f>
        <v>0.88945312939999999</v>
      </c>
      <c r="O49" s="22">
        <f>VLOOKUP($D49,Résultats!$B$2:$AX$476,O$5,FALSE)</f>
        <v>0.87863254830000004</v>
      </c>
      <c r="P49" s="16">
        <f>VLOOKUP($D49,Résultats!$B$2:$AX$476,P$5,FALSE)</f>
        <v>0.87515071619999996</v>
      </c>
      <c r="Q49" s="16">
        <f>VLOOKUP($D49,Résultats!$B$2:$AX$476,Q$5,FALSE)</f>
        <v>0.8760465851</v>
      </c>
      <c r="R49" s="16">
        <f>VLOOKUP($D49,Résultats!$B$2:$AX$476,R$5,FALSE)</f>
        <v>0.87031670549999995</v>
      </c>
      <c r="S49" s="86">
        <f>VLOOKUP($D49,Résultats!$B$2:$AX$476,S$5,FALSE)</f>
        <v>0.86446193120000003</v>
      </c>
      <c r="T49" s="95">
        <f>VLOOKUP($D49,Résultats!$B$2:$AX$476,T$5,FALSE)</f>
        <v>0.77323783319999995</v>
      </c>
      <c r="U49" s="95">
        <f>VLOOKUP($D49,Résultats!$B$2:$AX$476,U$5,FALSE)</f>
        <v>0.77066514070000003</v>
      </c>
      <c r="V49" s="95">
        <f>VLOOKUP($D49,Résultats!$B$2:$AX$476,V$5,FALSE)</f>
        <v>0.73388763050000005</v>
      </c>
      <c r="W49" s="95">
        <f>VLOOKUP($D49,Résultats!$B$2:$AX$476,W$5,FALSE)</f>
        <v>0.73601420250000005</v>
      </c>
      <c r="X49" s="45">
        <f>W49-'[1]Cibles THREEME'!$AJ20</f>
        <v>3.68844673858858E-2</v>
      </c>
      <c r="Z49" s="189" t="s">
        <v>521</v>
      </c>
      <c r="AA49" s="189">
        <f>SUM(AA44:AA48)</f>
        <v>137.41656549109999</v>
      </c>
      <c r="AB49" s="189">
        <f t="shared" ref="AB49:AC49" si="12">SUM(AB44:AB48)</f>
        <v>118.4259475387</v>
      </c>
      <c r="AC49" s="189">
        <f t="shared" si="12"/>
        <v>103.27364857174</v>
      </c>
    </row>
    <row r="50" spans="1:29" x14ac:dyDescent="0.25">
      <c r="A50" s="3"/>
      <c r="B50" s="314"/>
      <c r="C50" s="3" t="s">
        <v>17</v>
      </c>
      <c r="D50" s="3" t="s">
        <v>418</v>
      </c>
      <c r="E50" s="16">
        <f>VLOOKUP($D50,Résultats!$B$2:$AX$476,E$5,FALSE)</f>
        <v>0.2010760784</v>
      </c>
      <c r="F50" s="16">
        <f>VLOOKUP($D50,Résultats!$B$2:$AX$476,F$5,FALSE)</f>
        <v>0.1845424782</v>
      </c>
      <c r="G50" s="22">
        <f>VLOOKUP($D50,Résultats!$B$2:$AX$476,G$5,FALSE)</f>
        <v>0.26797670959999997</v>
      </c>
      <c r="H50" s="16">
        <f>VLOOKUP($D50,Résultats!$B$2:$AX$476,H$5,FALSE)</f>
        <v>0.28808430600000001</v>
      </c>
      <c r="I50" s="86">
        <f>VLOOKUP($D50,Résultats!$B$2:$AX$476,I$5,FALSE)</f>
        <v>0.30788564309999999</v>
      </c>
      <c r="J50" s="22">
        <f>VLOOKUP($D50,Résultats!$B$2:$AX$476,J$5,FALSE)</f>
        <v>0.29365637039999998</v>
      </c>
      <c r="K50" s="16">
        <f>VLOOKUP($D50,Résultats!$B$2:$AX$476,K$5,FALSE)</f>
        <v>0.28304857620000001</v>
      </c>
      <c r="L50" s="16">
        <f>VLOOKUP($D50,Résultats!$B$2:$AX$476,L$5,FALSE)</f>
        <v>0.27386627629999999</v>
      </c>
      <c r="M50" s="16">
        <f>VLOOKUP($D50,Résultats!$B$2:$AX$476,M$5,FALSE)</f>
        <v>0.41514132819999999</v>
      </c>
      <c r="N50" s="86">
        <f>VLOOKUP($D50,Résultats!$B$2:$AX$476,N$5,FALSE)</f>
        <v>0.42931192899999998</v>
      </c>
      <c r="O50" s="22">
        <f>VLOOKUP($D50,Résultats!$B$2:$AX$476,O$5,FALSE)</f>
        <v>0.44261119650000003</v>
      </c>
      <c r="P50" s="16">
        <f>VLOOKUP($D50,Résultats!$B$2:$AX$476,P$5,FALSE)</f>
        <v>0.45810661009999998</v>
      </c>
      <c r="Q50" s="16">
        <f>VLOOKUP($D50,Résultats!$B$2:$AX$476,Q$5,FALSE)</f>
        <v>0.4747555014</v>
      </c>
      <c r="R50" s="16">
        <f>VLOOKUP($D50,Résultats!$B$2:$AX$476,R$5,FALSE)</f>
        <v>0.49263537600000001</v>
      </c>
      <c r="S50" s="86">
        <f>VLOOKUP($D50,Résultats!$B$2:$AX$476,S$5,FALSE)</f>
        <v>0.50926430639999998</v>
      </c>
      <c r="T50" s="95">
        <f>VLOOKUP($D50,Résultats!$B$2:$AX$476,T$5,FALSE)</f>
        <v>0.65981196109999996</v>
      </c>
      <c r="U50" s="95">
        <f>VLOOKUP($D50,Résultats!$B$2:$AX$476,U$5,FALSE)</f>
        <v>0.71105704260000002</v>
      </c>
      <c r="V50" s="95">
        <f>VLOOKUP($D50,Résultats!$B$2:$AX$476,V$5,FALSE)</f>
        <v>0.76264007710000004</v>
      </c>
      <c r="W50" s="95">
        <f>VLOOKUP($D50,Résultats!$B$2:$AX$476,W$5,FALSE)</f>
        <v>0.81936774909999999</v>
      </c>
      <c r="X50" s="45">
        <f>W50-'[1]Cibles THREEME'!$AJ21</f>
        <v>-0.12359612092405037</v>
      </c>
    </row>
    <row r="51" spans="1:29" x14ac:dyDescent="0.25">
      <c r="A51" s="3"/>
      <c r="B51" s="315"/>
      <c r="C51" s="7" t="s">
        <v>12</v>
      </c>
      <c r="D51" s="3" t="s">
        <v>419</v>
      </c>
      <c r="E51" s="17">
        <f>VLOOKUP($D51,Résultats!$B$2:$AX$476,E$5,FALSE)</f>
        <v>0.40215215679999999</v>
      </c>
      <c r="F51" s="17">
        <f>VLOOKUP($D51,Résultats!$B$2:$AX$476,F$5,FALSE)</f>
        <v>3.4323097169999999</v>
      </c>
      <c r="G51" s="88">
        <f>VLOOKUP($D51,Résultats!$B$2:$AX$476,G$5,FALSE)</f>
        <v>2.67821664</v>
      </c>
      <c r="H51" s="17">
        <f>VLOOKUP($D51,Résultats!$B$2:$AX$476,H$5,FALSE)</f>
        <v>2.3774342609999999</v>
      </c>
      <c r="I51" s="89">
        <f>VLOOKUP($D51,Résultats!$B$2:$AX$476,I$5,FALSE)</f>
        <v>2.1005123989999999</v>
      </c>
      <c r="J51" s="88">
        <f>VLOOKUP($D51,Résultats!$B$2:$AX$476,J$5,FALSE)</f>
        <v>2.1461526200000001</v>
      </c>
      <c r="K51" s="17">
        <f>VLOOKUP($D51,Résultats!$B$2:$AX$476,K$5,FALSE)</f>
        <v>2.212411474</v>
      </c>
      <c r="L51" s="17">
        <f>VLOOKUP($D51,Résultats!$B$2:$AX$476,L$5,FALSE)</f>
        <v>2.2861978770000002</v>
      </c>
      <c r="M51" s="17">
        <f>VLOOKUP($D51,Résultats!$B$2:$AX$476,M$5,FALSE)</f>
        <v>3.7624043619999998</v>
      </c>
      <c r="N51" s="89">
        <f>VLOOKUP($D51,Résultats!$B$2:$AX$476,N$5,FALSE)</f>
        <v>3.8714595699999999</v>
      </c>
      <c r="O51" s="88">
        <f>VLOOKUP($D51,Résultats!$B$2:$AX$476,O$5,FALSE)</f>
        <v>3.979482231</v>
      </c>
      <c r="P51" s="17">
        <f>VLOOKUP($D51,Résultats!$B$2:$AX$476,P$5,FALSE)</f>
        <v>4.1081747210000001</v>
      </c>
      <c r="Q51" s="17">
        <f>VLOOKUP($D51,Résultats!$B$2:$AX$476,Q$5,FALSE)</f>
        <v>4.2478859370000004</v>
      </c>
      <c r="R51" s="17">
        <f>VLOOKUP($D51,Résultats!$B$2:$AX$476,R$5,FALSE)</f>
        <v>4.3881903659999999</v>
      </c>
      <c r="S51" s="89">
        <f>VLOOKUP($D51,Résultats!$B$2:$AX$476,S$5,FALSE)</f>
        <v>4.5184113989999997</v>
      </c>
      <c r="T51" s="97">
        <f>VLOOKUP($D51,Résultats!$B$2:$AX$476,T$5,FALSE)</f>
        <v>5.1685084420000003</v>
      </c>
      <c r="U51" s="97">
        <f>VLOOKUP($D51,Résultats!$B$2:$AX$476,U$5,FALSE)</f>
        <v>5.8226083629999996</v>
      </c>
      <c r="V51" s="97">
        <f>VLOOKUP($D51,Résultats!$B$2:$AX$476,V$5,FALSE)</f>
        <v>6.1632189259999999</v>
      </c>
      <c r="W51" s="97">
        <f>VLOOKUP($D51,Résultats!$B$2:$AX$476,W$5,FALSE)</f>
        <v>6.4309492830000003</v>
      </c>
      <c r="X51" s="45">
        <f>W51-'[1]Cibles THREEME'!$AJ22</f>
        <v>-0.33037110853240836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84">
        <f>VLOOKUP($D52,Résultats!$B$2:$AX$476,G$5,FALSE)</f>
        <v>2.848168823</v>
      </c>
      <c r="H52" s="6">
        <f>VLOOKUP($D52,Résultats!$B$2:$AX$476,H$5,FALSE)</f>
        <v>2.5598717440000001</v>
      </c>
      <c r="I52" s="85">
        <f>VLOOKUP($D52,Résultats!$B$2:$AX$476,I$5,FALSE)</f>
        <v>2.3657576730000001</v>
      </c>
      <c r="J52" s="84">
        <f>VLOOKUP($D52,Résultats!$B$2:$AX$476,J$5,FALSE)</f>
        <v>2.3165680690000001</v>
      </c>
      <c r="K52" s="6">
        <f>VLOOKUP($D52,Résultats!$B$2:$AX$476,K$5,FALSE)</f>
        <v>2.3350786050000001</v>
      </c>
      <c r="L52" s="6">
        <f>VLOOKUP($D52,Résultats!$B$2:$AX$476,L$5,FALSE)</f>
        <v>2.3902099020000001</v>
      </c>
      <c r="M52" s="6">
        <f>VLOOKUP($D52,Résultats!$B$2:$AX$476,M$5,FALSE)</f>
        <v>2.4051256090000002</v>
      </c>
      <c r="N52" s="85">
        <f>VLOOKUP($D52,Résultats!$B$2:$AX$476,N$5,FALSE)</f>
        <v>2.323907073</v>
      </c>
      <c r="O52" s="84">
        <f>VLOOKUP($D52,Résultats!$B$2:$AX$476,O$5,FALSE)</f>
        <v>2.2197698950000002</v>
      </c>
      <c r="P52" s="6">
        <f>VLOOKUP($D52,Résultats!$B$2:$AX$476,P$5,FALSE)</f>
        <v>2.1086613889999999</v>
      </c>
      <c r="Q52" s="6">
        <f>VLOOKUP($D52,Résultats!$B$2:$AX$476,Q$5,FALSE)</f>
        <v>2.0020211510000001</v>
      </c>
      <c r="R52" s="6">
        <f>VLOOKUP($D52,Résultats!$B$2:$AX$476,R$5,FALSE)</f>
        <v>1.902720972</v>
      </c>
      <c r="S52" s="85">
        <f>VLOOKUP($D52,Résultats!$B$2:$AX$476,S$5,FALSE)</f>
        <v>1.8135964959999999</v>
      </c>
      <c r="T52" s="94">
        <f>VLOOKUP($D52,Résultats!$B$2:$AX$476,T$5,FALSE)</f>
        <v>1.8672572439999999</v>
      </c>
      <c r="U52" s="94">
        <f>VLOOKUP($D52,Résultats!$B$2:$AX$476,U$5,FALSE)</f>
        <v>2.0769864390000001</v>
      </c>
      <c r="V52" s="94">
        <f>VLOOKUP($D52,Résultats!$B$2:$AX$476,V$5,FALSE)</f>
        <v>2.2551123899999999</v>
      </c>
      <c r="W52" s="94">
        <f>VLOOKUP($D52,Résultats!$B$2:$AX$476,W$5,FALSE)</f>
        <v>2.4112370670000001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160.97938668130001</v>
      </c>
      <c r="F53" s="9">
        <f>F52+F45+F36+F33</f>
        <v>149.8998025317</v>
      </c>
      <c r="G53" s="23">
        <f t="shared" ref="G53:R53" si="13">G52+G45+G36+G33</f>
        <v>143.34655951399989</v>
      </c>
      <c r="H53" s="9">
        <f t="shared" si="13"/>
        <v>140.28201332769999</v>
      </c>
      <c r="I53" s="90">
        <f t="shared" si="13"/>
        <v>137.41656549109999</v>
      </c>
      <c r="J53" s="23">
        <f t="shared" si="13"/>
        <v>136.22188391700001</v>
      </c>
      <c r="K53" s="9">
        <f t="shared" si="13"/>
        <v>135.2641906531</v>
      </c>
      <c r="L53" s="9">
        <f t="shared" si="13"/>
        <v>134.50927703439999</v>
      </c>
      <c r="M53" s="9">
        <f t="shared" si="13"/>
        <v>133.48618873590001</v>
      </c>
      <c r="N53" s="90">
        <f t="shared" si="13"/>
        <v>131.26301803889999</v>
      </c>
      <c r="O53" s="23">
        <f t="shared" si="13"/>
        <v>128.74001242169999</v>
      </c>
      <c r="P53" s="9">
        <f t="shared" si="13"/>
        <v>126.14571334780001</v>
      </c>
      <c r="Q53" s="9">
        <f t="shared" si="13"/>
        <v>123.5877344633</v>
      </c>
      <c r="R53" s="9">
        <f t="shared" si="13"/>
        <v>120.98976870990001</v>
      </c>
      <c r="S53" s="90">
        <f>S52+S45+S36+S33</f>
        <v>118.4259475387</v>
      </c>
      <c r="T53" s="98">
        <f>T52+T45+T36+T33</f>
        <v>111.02595561210998</v>
      </c>
      <c r="U53" s="98">
        <f>U52+U45+U36+U33</f>
        <v>106.49478841585001</v>
      </c>
      <c r="V53" s="98">
        <f>V52+V45+V36+V33</f>
        <v>104.11716534988</v>
      </c>
      <c r="W53" s="98">
        <f>W52+W45+W36+W33</f>
        <v>103.27364857174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A5" zoomScale="70" zoomScaleNormal="70" workbookViewId="0">
      <selection activeCell="J100" sqref="J100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96">
        <f>SUM(H11:K11)</f>
        <v>44.129777058484699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24.103235219999998</v>
      </c>
      <c r="J12" s="16">
        <f>VLOOKUP(F12,Résultats!$B$2:$AX$476,'T energie vecteurs'!F5,FALSE)</f>
        <v>3.0270977500000001E-2</v>
      </c>
      <c r="K12" s="16">
        <f>VLOOKUP(G12,Résultats!$B$2:$AX$476,'T energie vecteurs'!F5,FALSE)</f>
        <v>1.3040384700000001E-5</v>
      </c>
      <c r="L12" s="95">
        <f t="shared" ref="L12:L20" si="0">SUM(H12:K12)</f>
        <v>24.133519237884698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18.534251680000001</v>
      </c>
      <c r="J13" s="16">
        <f>VLOOKUP(F13,Résultats!$B$2:$AX$476,'T energie vecteurs'!F5,FALSE)</f>
        <v>1.210814058</v>
      </c>
      <c r="K13" s="16">
        <f>VLOOKUP(G13,Résultats!$B$2:$AX$476,'T energie vecteurs'!F5,FALSE)</f>
        <v>0.25119208259999998</v>
      </c>
      <c r="L13" s="95">
        <f t="shared" si="0"/>
        <v>19.9962578206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96">
        <f>SUM(H14:K14)</f>
        <v>41.564612233999995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96">
        <f t="shared" si="0"/>
        <v>25.111333603999999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96">
        <f>SUM(H16:K16)</f>
        <v>48.644966664999998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4.3314524790000002</v>
      </c>
      <c r="I17" s="16">
        <f>VLOOKUP(E17,Résultats!$B$2:$AX$476,'T energie vecteurs'!F5,FALSE)</f>
        <v>15.254253350000001</v>
      </c>
      <c r="J17" s="16">
        <f>VLOOKUP(F17,Résultats!$B$2:$AX$476,'T energie vecteurs'!F5,FALSE)</f>
        <v>10.53467642</v>
      </c>
      <c r="K17" s="16">
        <f>VLOOKUP(G17,Résultats!$B$2:$AX$476,'T energie vecteurs'!F5,FALSE)</f>
        <v>11.126873959999999</v>
      </c>
      <c r="L17" s="95">
        <f t="shared" si="0"/>
        <v>41.247256209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0.98493914419999995</v>
      </c>
      <c r="I18" s="16">
        <f>VLOOKUP(E18,Résultats!$B$2:$AX$476,'T energie vecteurs'!F5,FALSE)</f>
        <v>1.864795859</v>
      </c>
      <c r="J18" s="16">
        <f>VLOOKUP(F18,Résultats!$B$2:$AX$476,'T energie vecteurs'!F5,FALSE)</f>
        <v>0</v>
      </c>
      <c r="K18" s="16">
        <f>VLOOKUP(G18,Résultats!$B$2:$AX$476,'T energie vecteurs'!F5,FALSE)</f>
        <v>1.7011518990000001</v>
      </c>
      <c r="L18" s="95">
        <f t="shared" si="0"/>
        <v>4.5508869022000003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2.221278479</v>
      </c>
      <c r="J19" s="16">
        <f>VLOOKUP(F19,Résultats!$B$2:$AX$476,'T energie vecteurs'!F5,FALSE)</f>
        <v>0.29752352789999997</v>
      </c>
      <c r="K19" s="16">
        <f>VLOOKUP(G19,Résultats!$B$2:$AX$476,'T energie vecteurs'!F5,FALSE)</f>
        <v>0.32802154690000002</v>
      </c>
      <c r="L19" s="95">
        <f t="shared" si="0"/>
        <v>2.8468235538000002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98">
        <f t="shared" si="0"/>
        <v>159.45068956148469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41.681022509999998</v>
      </c>
      <c r="J24" s="8">
        <f>SUM(J25:J26)</f>
        <v>1.4762367888999999</v>
      </c>
      <c r="K24" s="8">
        <f>SUM(K25:K26)</f>
        <v>0.29558811790640005</v>
      </c>
      <c r="L24" s="96">
        <f t="shared" ref="L24:L33" si="3">SUM(H24:K24)</f>
        <v>43.452847416806399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23.55001815</v>
      </c>
      <c r="J25" s="16">
        <f>VLOOKUP(F25,Résultats!$B$2:$AX$476,'T energie vecteurs'!I5,FALSE)</f>
        <v>0.1141214809</v>
      </c>
      <c r="K25" s="16">
        <f>VLOOKUP(G51,Résultats!$B$2:$AX$476,'T energie vecteurs'!I5,FALSE)</f>
        <v>1.9022006400000001E-5</v>
      </c>
      <c r="L25" s="95">
        <f t="shared" si="3"/>
        <v>23.664158652906398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18.131004359999999</v>
      </c>
      <c r="J26" s="16">
        <f>VLOOKUP(F26,Résultats!$B$2:$AX$476,'T energie vecteurs'!I5,FALSE)</f>
        <v>1.3621153079999999</v>
      </c>
      <c r="K26" s="16">
        <f>VLOOKUP(G26,Résultats!$B$2:$AX$476,'T energie vecteurs'!I5,FALSE)</f>
        <v>0.29556909590000002</v>
      </c>
      <c r="L26" s="95">
        <f t="shared" si="3"/>
        <v>19.788688763899998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0.25019536980000001</v>
      </c>
      <c r="I27" s="8">
        <f>VLOOKUP(E27,Résultats!$B$2:$AX$476,'T energie vecteurs'!I5,FALSE)</f>
        <v>6.1109810229999999</v>
      </c>
      <c r="J27" s="8">
        <f>VLOOKUP(F27,Résultats!$B$2:$AX$476,'T energie vecteurs'!I5,FALSE)</f>
        <v>14.57237136</v>
      </c>
      <c r="K27" s="8">
        <f>VLOOKUP(G27,Résultats!$B$2:$AX$476,'T energie vecteurs'!I5,FALSE)+6</f>
        <v>19.468841220000002</v>
      </c>
      <c r="L27" s="96">
        <f t="shared" si="3"/>
        <v>40.402388972799997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3.067387101</v>
      </c>
      <c r="J28" s="8">
        <f>VLOOKUP(F28,Résultats!$B$2:$AX$476,'T energie vecteurs'!I5,FALSE)</f>
        <v>12.15711816</v>
      </c>
      <c r="K28" s="8">
        <f>VLOOKUP(G28,Résultats!$B$2:$AX$476,'T energie vecteurs'!I5,FALSE)</f>
        <v>6.8143133850000002</v>
      </c>
      <c r="L28" s="96">
        <f t="shared" si="3"/>
        <v>22.038818645999999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3.0075604613999998</v>
      </c>
      <c r="I29" s="8">
        <f>SUM(I30:I32)</f>
        <v>15.631874230999999</v>
      </c>
      <c r="J29" s="8">
        <f>SUM(J30:J32)</f>
        <v>9.8108717462999913</v>
      </c>
      <c r="K29" s="8">
        <f>SUM(K30:K32)</f>
        <v>13.841360925900002</v>
      </c>
      <c r="L29" s="96">
        <f t="shared" si="3"/>
        <v>42.291667364599988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2.115562304</v>
      </c>
      <c r="I30" s="16">
        <f>VLOOKUP(E30,Résultats!$B$2:$AX$476,'T energie vecteurs'!I5,FALSE)</f>
        <v>11.49420525</v>
      </c>
      <c r="J30" s="16">
        <f>VLOOKUP(F30,Résultats!$B$2:$AX$476,'T energie vecteurs'!I5,FALSE)</f>
        <v>9.5137374549999905</v>
      </c>
      <c r="K30" s="16">
        <f>VLOOKUP(G30,Résultats!$B$2:$AX$476,'T energie vecteurs'!I5,FALSE)</f>
        <v>11.56995485</v>
      </c>
      <c r="L30" s="95">
        <f t="shared" si="3"/>
        <v>34.693459858999994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0.89199815739999999</v>
      </c>
      <c r="I31" s="16">
        <f>VLOOKUP(E31,Résultats!$B$2:$AX$476,'T energie vecteurs'!I5,FALSE)</f>
        <v>1.908423669</v>
      </c>
      <c r="J31" s="16">
        <f>VLOOKUP(F31,Résultats!$B$2:$AX$476,'T energie vecteurs'!I5,FALSE)</f>
        <v>0</v>
      </c>
      <c r="K31" s="16">
        <f>VLOOKUP(G31,Résultats!$B$2:$AX$476,'T energie vecteurs'!I5,FALSE)</f>
        <v>1.96873509</v>
      </c>
      <c r="L31" s="95">
        <f t="shared" si="3"/>
        <v>4.7691569164000001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2.2292453120000002</v>
      </c>
      <c r="J32" s="16">
        <f>VLOOKUP(F32,Résultats!$B$2:$AX$476,'T energie vecteurs'!I5,FALSE)</f>
        <v>0.29713429130000002</v>
      </c>
      <c r="K32" s="16">
        <f>VLOOKUP(G32,Résultats!$B$2:$AX$476,'T energie vecteurs'!I5,FALSE)</f>
        <v>0.30267098590000002</v>
      </c>
      <c r="L32" s="95">
        <f t="shared" si="3"/>
        <v>2.8290505892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3.2577558311999999</v>
      </c>
      <c r="I33" s="9">
        <f>SUM(I24,I27:I29)</f>
        <v>66.491264865000005</v>
      </c>
      <c r="J33" s="9">
        <f>SUM(J24,J27:J29)</f>
        <v>38.016598055199992</v>
      </c>
      <c r="K33" s="9">
        <f>SUM(K24,K27:K29)</f>
        <v>40.420103648806403</v>
      </c>
      <c r="L33" s="98">
        <f t="shared" si="3"/>
        <v>148.1857224002064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39.778964809999998</v>
      </c>
      <c r="J37" s="8">
        <f>SUM(J38:J39)</f>
        <v>1.8851261986000001</v>
      </c>
      <c r="K37" s="8">
        <f>SUM(K38:K39)</f>
        <v>0.47817208273130002</v>
      </c>
      <c r="L37" s="96">
        <f t="shared" ref="L37:L46" si="6">SUM(H37:K37)</f>
        <v>42.142263091331294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21.446421969999999</v>
      </c>
      <c r="J38" s="16">
        <f>VLOOKUP(F38,Résultats!$B$2:$AX$476,'T energie vecteurs'!N5,FALSE)</f>
        <v>0.32911768860000001</v>
      </c>
      <c r="K38" s="16">
        <f>VLOOKUP(G51,Résultats!$B$2:$AX$476,'T energie vecteurs'!N5,FALSE)</f>
        <v>3.1746531299999998E-5</v>
      </c>
      <c r="L38" s="95">
        <f t="shared" si="6"/>
        <v>21.775571405131299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18.332542839999999</v>
      </c>
      <c r="J39" s="16">
        <f>VLOOKUP(F39,Résultats!$B$2:$AX$476,'T energie vecteurs'!N5,FALSE)</f>
        <v>1.5560085100000001</v>
      </c>
      <c r="K39" s="16">
        <f>VLOOKUP(G39,Résultats!$B$2:$AX$476,'T energie vecteurs'!N5,FALSE)</f>
        <v>0.47814033620000002</v>
      </c>
      <c r="L39" s="95">
        <f t="shared" si="6"/>
        <v>20.366691686199999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0.19884427439999999</v>
      </c>
      <c r="I40" s="8">
        <f>VLOOKUP(E40,Résultats!$B$2:$AX$476,'T energie vecteurs'!N5,FALSE)</f>
        <v>5.5103477720000003</v>
      </c>
      <c r="J40" s="8">
        <f>VLOOKUP(F40,Résultats!$B$2:$AX$476,'T energie vecteurs'!N5,FALSE)</f>
        <v>14.18432833</v>
      </c>
      <c r="K40" s="8">
        <f>VLOOKUP(G40,Résultats!$B$2:$AX$476,'T energie vecteurs'!N5,FALSE)+8</f>
        <v>19.422517360000001</v>
      </c>
      <c r="L40" s="96">
        <f t="shared" si="6"/>
        <v>39.316037736399998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2.587248394</v>
      </c>
      <c r="J41" s="8">
        <f>VLOOKUP(F41,Résultats!$B$2:$AX$476,'T energie vecteurs'!N5,FALSE)</f>
        <v>12.059099700000001</v>
      </c>
      <c r="K41" s="8">
        <f>VLOOKUP(G41,Résultats!$B$2:$AX$476,'T energie vecteurs'!N5,FALSE)</f>
        <v>7.6079375010000003</v>
      </c>
      <c r="L41" s="96">
        <f t="shared" si="6"/>
        <v>22.254285594999999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3.0154943312000002</v>
      </c>
      <c r="I42" s="8">
        <f>SUM(I43:I45)</f>
        <v>14.874437142</v>
      </c>
      <c r="J42" s="8">
        <f>SUM(J43:J45)</f>
        <v>11.654053617000001</v>
      </c>
      <c r="K42" s="8">
        <f>SUM(K43:K45)</f>
        <v>10.609159026799999</v>
      </c>
      <c r="L42" s="96">
        <f t="shared" si="6"/>
        <v>40.153144117000004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2.1250627990000002</v>
      </c>
      <c r="I43" s="16">
        <f>VLOOKUP(E43,Résultats!$B$2:$AX$476,'T energie vecteurs'!N5,FALSE)</f>
        <v>10.75743014</v>
      </c>
      <c r="J43" s="16">
        <f>VLOOKUP(F43,Résultats!$B$2:$AX$476,'T energie vecteurs'!N5,FALSE)</f>
        <v>11.373483480000001</v>
      </c>
      <c r="K43" s="16">
        <f>VLOOKUP(G43,Résultats!$B$2:$AX$476,'T energie vecteurs'!N5,FALSE)</f>
        <v>8.5097862939999995</v>
      </c>
      <c r="L43" s="95">
        <f t="shared" si="6"/>
        <v>32.765762713000001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0.89043153220000004</v>
      </c>
      <c r="I44" s="16">
        <f>VLOOKUP(E44,Résultats!$B$2:$AX$476,'T energie vecteurs'!N5,FALSE)</f>
        <v>1.9051659139999999</v>
      </c>
      <c r="J44" s="16">
        <f>VLOOKUP(F44,Résultats!$B$2:$AX$476,'T energie vecteurs'!N5,FALSE)</f>
        <v>0</v>
      </c>
      <c r="K44" s="16">
        <f>VLOOKUP(G44,Résultats!$B$2:$AX$476,'T energie vecteurs'!N5,FALSE)</f>
        <v>1.807115045</v>
      </c>
      <c r="L44" s="95">
        <f t="shared" si="6"/>
        <v>4.6027124912000001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2.2118410879999999</v>
      </c>
      <c r="J45" s="16">
        <f>VLOOKUP(F45,Résultats!$B$2:$AX$476,'T energie vecteurs'!N5,FALSE)</f>
        <v>0.280570137</v>
      </c>
      <c r="K45" s="16">
        <f>VLOOKUP(G45,Résultats!$B$2:$AX$476,'T energie vecteurs'!N5,FALSE)</f>
        <v>0.2922576878</v>
      </c>
      <c r="L45" s="95">
        <f t="shared" si="6"/>
        <v>2.7846689127999995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3.2143386056000001</v>
      </c>
      <c r="I46" s="9">
        <f>SUM(I37,I40:I42)</f>
        <v>62.750998117999998</v>
      </c>
      <c r="J46" s="9">
        <f>SUM(J37,J40:J42)</f>
        <v>39.782607845599998</v>
      </c>
      <c r="K46" s="9">
        <f>SUM(K37,K40:K42)</f>
        <v>38.117785970531301</v>
      </c>
      <c r="L46" s="98">
        <f t="shared" si="6"/>
        <v>143.86573053973132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34.697442500000001</v>
      </c>
      <c r="J50" s="8">
        <f>SUM(J51:J52)</f>
        <v>3.1193242337</v>
      </c>
      <c r="K50" s="8">
        <f>SUM(K51:K52)</f>
        <v>0.6790928207368</v>
      </c>
      <c r="L50" s="96">
        <f>SUM(H50:K50)</f>
        <v>38.495859554436798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17.93300224</v>
      </c>
      <c r="J51" s="16">
        <f>VLOOKUP(F51,Résultats!$B$2:$AX$476,'T energie vecteurs'!S5,FALSE)</f>
        <v>0.87153529669999996</v>
      </c>
      <c r="K51" s="16">
        <f>VLOOKUP(G51,Résultats!$B$2:$AX$476,'T energie vecteurs'!S5,FALSE)</f>
        <v>3.7597636799999999E-5</v>
      </c>
      <c r="L51" s="95">
        <f t="shared" ref="L51:L58" si="9">SUM(H51:K51)</f>
        <v>18.804575134336801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16.764440260000001</v>
      </c>
      <c r="J52" s="16">
        <f>VLOOKUP(F52,Résultats!$B$2:$AX$476,'T energie vecteurs'!S5,FALSE)</f>
        <v>2.2477889370000002</v>
      </c>
      <c r="K52" s="16">
        <f>VLOOKUP(G52,Résultats!$B$2:$AX$476,'T energie vecteurs'!S5,FALSE)</f>
        <v>0.67905522309999999</v>
      </c>
      <c r="L52" s="95">
        <f t="shared" si="9"/>
        <v>19.691284420100001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0.14774209250000001</v>
      </c>
      <c r="I53" s="294">
        <f>VLOOKUP(E53,Résultats!$B$2:$AX$476,'T energie vecteurs'!S5,FALSE)</f>
        <v>4.4154807959999998</v>
      </c>
      <c r="J53" s="8">
        <f>VLOOKUP(F53,Résultats!$B$2:$AX$476,'T energie vecteurs'!S5,FALSE)</f>
        <v>13.56825276</v>
      </c>
      <c r="K53" s="8">
        <f>VLOOKUP(G53,Résultats!$B$2:$AX$476,'T energie vecteurs'!S5,FALSE)+8</f>
        <v>16.978447604999999</v>
      </c>
      <c r="L53" s="96">
        <f>SUM(H53:K53)</f>
        <v>35.1099232535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1.7116345529999999</v>
      </c>
      <c r="J54" s="8">
        <f>VLOOKUP(F54,Résultats!$B$2:$AX$476,'T energie vecteurs'!S5,FALSE)</f>
        <v>10.568759930000001</v>
      </c>
      <c r="K54" s="8">
        <f>VLOOKUP(G54,Résultats!$B$2:$AX$476,'T energie vecteurs'!S5,FALSE)</f>
        <v>8.7324615209999994</v>
      </c>
      <c r="L54" s="96">
        <f t="shared" si="9"/>
        <v>21.012856004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2.5536092904999999</v>
      </c>
      <c r="I55" s="8">
        <f>SUM(I56:I58)</f>
        <v>11.711058975</v>
      </c>
      <c r="J55" s="8">
        <f>SUM(J56:J58)</f>
        <v>15.475869914900001</v>
      </c>
      <c r="K55" s="8">
        <f>SUM(K56:K58)</f>
        <v>6.6347813201000001</v>
      </c>
      <c r="L55" s="96">
        <f t="shared" si="9"/>
        <v>36.375319500499998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1.6658544040000001</v>
      </c>
      <c r="I56" s="16">
        <f>VLOOKUP(E56,Résultats!$B$2:$AX$476,'T energie vecteurs'!S5,FALSE)</f>
        <v>7.414130074</v>
      </c>
      <c r="J56" s="16">
        <f>VLOOKUP(F56,Résultats!$B$2:$AX$476,'T energie vecteurs'!S5,FALSE)</f>
        <v>15.178954900000001</v>
      </c>
      <c r="K56" s="16">
        <f>VLOOKUP(G56,Résultats!$B$2:$AX$476,'T energie vecteurs'!S5,FALSE)</f>
        <v>4.6185919650000002</v>
      </c>
      <c r="L56" s="95">
        <f t="shared" si="9"/>
        <v>28.877531343000001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0.88775488650000001</v>
      </c>
      <c r="I57" s="16">
        <f>VLOOKUP(E57,Résultats!$B$2:$AX$476,'T energie vecteurs'!S5,FALSE)</f>
        <v>1.9559074240000001</v>
      </c>
      <c r="J57" s="16">
        <f>VLOOKUP(F57,Résultats!$B$2:$AX$476,'T energie vecteurs'!S5,FALSE)</f>
        <v>0</v>
      </c>
      <c r="K57" s="16">
        <f>VLOOKUP(G57,Résultats!$B$2:$AX$476,'T energie vecteurs'!S5,FALSE)</f>
        <v>1.724348464</v>
      </c>
      <c r="L57" s="95">
        <f>SUM(H57:K57)</f>
        <v>4.5680107745000003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2.341021477</v>
      </c>
      <c r="J58" s="16">
        <f>VLOOKUP(F58,Résultats!$B$2:$AX$476,'T energie vecteurs'!S5,FALSE)</f>
        <v>0.2969150149</v>
      </c>
      <c r="K58" s="16">
        <f>VLOOKUP(G58,Résultats!$B$2:$AX$476,'T energie vecteurs'!S5,FALSE)</f>
        <v>0.2918408911</v>
      </c>
      <c r="L58" s="95">
        <f t="shared" si="9"/>
        <v>2.9297773830000002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2.701351383</v>
      </c>
      <c r="I59" s="9">
        <f>SUM(I50,I53:I55)</f>
        <v>52.535616824000002</v>
      </c>
      <c r="J59" s="9">
        <f>SUM(J50,J53:J55)</f>
        <v>42.7322068386</v>
      </c>
      <c r="K59" s="9">
        <f>SUM(K50,K53:K55)</f>
        <v>33.024783266836792</v>
      </c>
      <c r="L59" s="98">
        <f>SUM(H59:K59)</f>
        <v>130.9939583124368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27.522771669999997</v>
      </c>
      <c r="J63" s="8">
        <f>SUM(J64:J65)</f>
        <v>5.3649752020000001</v>
      </c>
      <c r="K63" s="8">
        <f>SUM(K64:K65)</f>
        <v>0.97559209465219998</v>
      </c>
      <c r="L63" s="96">
        <f t="shared" ref="L63:L72" si="12">SUM(H63:K63)</f>
        <v>33.863338966652194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13.416352679999999</v>
      </c>
      <c r="J64" s="38">
        <f>VLOOKUP(F64,Résultats!$B$2:$AX$476,'T energie vecteurs'!T5,FALSE)</f>
        <v>1.824574736</v>
      </c>
      <c r="K64" s="16">
        <f>VLOOKUP(G64,Résultats!$B$2:$AX$476,'T energie vecteurs'!T5,FALSE)</f>
        <v>2.9990552199999999E-5</v>
      </c>
      <c r="L64" s="95">
        <f t="shared" si="12"/>
        <v>15.2409574065522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14.10641899</v>
      </c>
      <c r="J65" s="16">
        <f>VLOOKUP(F65,Résultats!$B$2:$AX$476,'T energie vecteurs'!T5,FALSE)</f>
        <v>3.5404004659999999</v>
      </c>
      <c r="K65" s="16">
        <f>VLOOKUP(G65,Résultats!$B$2:$AX$476,'T energie vecteurs'!T5,FALSE)</f>
        <v>0.97556210409999999</v>
      </c>
      <c r="L65" s="95">
        <f t="shared" si="12"/>
        <v>18.622381560099999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0.1161155562</v>
      </c>
      <c r="I66" s="294">
        <f>VLOOKUP(E66,Résultats!$B$2:$AX$476,'T energie vecteurs'!T5,FALSE)</f>
        <v>3.7264209959999999</v>
      </c>
      <c r="J66" s="8">
        <f>VLOOKUP(F66,Résultats!$B$2:$AX$476,'T energie vecteurs'!T5,FALSE)</f>
        <v>12.909828429999999</v>
      </c>
      <c r="K66" s="8">
        <f>VLOOKUP(G66,Résultats!$B$2:$AX$476,'T energie vecteurs'!T5,FALSE)+8</f>
        <v>15.560950489</v>
      </c>
      <c r="L66" s="96">
        <f t="shared" si="12"/>
        <v>32.313315471199999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1.674764318</v>
      </c>
      <c r="J67" s="8">
        <f>VLOOKUP(F67,Résultats!$B$2:$AX$476,'T energie vecteurs'!T5,FALSE)</f>
        <v>10.21616253</v>
      </c>
      <c r="K67" s="8">
        <f>VLOOKUP(G67,Résultats!$B$2:$AX$476,'T energie vecteurs'!T5,FALSE)</f>
        <v>7.9154684819999996</v>
      </c>
      <c r="L67" s="96">
        <f t="shared" si="12"/>
        <v>19.806395330000001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2.6679762786000003</v>
      </c>
      <c r="I68" s="8">
        <f>SUM(I69:I71)</f>
        <v>12.278647510000001</v>
      </c>
      <c r="J68" s="8">
        <f>SUM(J69:J71)</f>
        <v>16.0953787119</v>
      </c>
      <c r="K68" s="8">
        <f>SUM(K69:K71)</f>
        <v>6.8036953864999994</v>
      </c>
      <c r="L68" s="96">
        <f t="shared" si="12"/>
        <v>37.845697887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1.7511416870000001</v>
      </c>
      <c r="I69" s="16">
        <f>VLOOKUP(E69,Résultats!$B$2:$AX$476,'T energie vecteurs'!T5,FALSE)</f>
        <v>7.6284502789999999</v>
      </c>
      <c r="J69" s="16">
        <f>VLOOKUP(F69,Résultats!$B$2:$AX$476,'T energie vecteurs'!T5,FALSE)</f>
        <v>15.77763586</v>
      </c>
      <c r="K69" s="16">
        <f>VLOOKUP(G69,Résultats!$B$2:$AX$476,'T energie vecteurs'!T5,FALSE)</f>
        <v>4.6837741729999998</v>
      </c>
      <c r="L69" s="95">
        <f t="shared" si="12"/>
        <v>29.841001999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0.91683459160000003</v>
      </c>
      <c r="I70" s="16">
        <f>VLOOKUP(E70,Résultats!$B$2:$AX$476,'T energie vecteurs'!T5,FALSE)</f>
        <v>2.07293415</v>
      </c>
      <c r="J70" s="16">
        <f>VLOOKUP(F70,Résultats!$B$2:$AX$476,'T energie vecteurs'!T5,FALSE)</f>
        <v>0</v>
      </c>
      <c r="K70" s="16">
        <f>VLOOKUP(G70,Résultats!$B$2:$AX$476,'T energie vecteurs'!T5,FALSE)</f>
        <v>1.813023303</v>
      </c>
      <c r="L70" s="95">
        <f t="shared" si="12"/>
        <v>4.8027920446000003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2.5772630809999999</v>
      </c>
      <c r="J71" s="16">
        <f>VLOOKUP(F71,Résultats!$B$2:$AX$476,'T energie vecteurs'!T5,FALSE)</f>
        <v>0.31774285190000001</v>
      </c>
      <c r="K71" s="16">
        <f>VLOOKUP(G71,Résultats!$B$2:$AX$476,'T energie vecteurs'!T5,FALSE)</f>
        <v>0.30689791049999998</v>
      </c>
      <c r="L71" s="95">
        <f t="shared" si="12"/>
        <v>3.2019038433999998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2.7840918348000003</v>
      </c>
      <c r="I72" s="9">
        <f>SUM(I63,I66:I68)</f>
        <v>45.202604493999999</v>
      </c>
      <c r="J72" s="9">
        <f>SUM(J63,J66:J68)</f>
        <v>44.586344873900003</v>
      </c>
      <c r="K72" s="9">
        <f>SUM(K63,K66:K68)</f>
        <v>31.2557064521522</v>
      </c>
      <c r="L72" s="98">
        <f t="shared" si="12"/>
        <v>123.82874765485221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13.516926995999992</v>
      </c>
      <c r="J89" s="8">
        <f>SUM(J90:J91)</f>
        <v>11.103504612</v>
      </c>
      <c r="K89" s="8">
        <f>SUM(K90:K91)</f>
        <v>2.0098039285414999</v>
      </c>
      <c r="L89" s="96">
        <f t="shared" ref="L89:L98" si="17">SUM(H89:K89)</f>
        <v>26.630235536541491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4.9816110470000003</v>
      </c>
      <c r="J90" s="16">
        <f>VLOOKUP(F90,Résultats!$B$2:$AX$476,'T energie vecteurs'!W5,FALSE)</f>
        <v>3.5733086950000001</v>
      </c>
      <c r="K90" s="16">
        <f>VLOOKUP(G90,Résultats!$B$2:$AX$476,'T energie vecteurs'!W5,FALSE)</f>
        <v>1.1186541500000001E-5</v>
      </c>
      <c r="L90" s="95">
        <f>SUM(H90:K90)</f>
        <v>8.5549309285415003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8.5353159489999904</v>
      </c>
      <c r="J91" s="16">
        <f>VLOOKUP(F91,Résultats!$B$2:$AX$476,'T energie vecteurs'!W5,FALSE)</f>
        <v>7.5301959170000003</v>
      </c>
      <c r="K91" s="16">
        <f>VLOOKUP(G91,Résultats!$B$2:$AX$476,'T energie vecteurs'!W5,FALSE)</f>
        <v>2.0097927420000001</v>
      </c>
      <c r="L91" s="95">
        <f>SUM(H91:K91)</f>
        <v>18.075304607999989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6.5399468799999999E-2</v>
      </c>
      <c r="I92" s="8">
        <f>VLOOKUP(E92,Résultats!$B$2:$AX$476,'T energie vecteurs'!W5,FALSE)</f>
        <v>2.1884279769999999</v>
      </c>
      <c r="J92" s="8">
        <f>VLOOKUP(F92,Résultats!$B$2:$AX$476,'T energie vecteurs'!W5,FALSE)</f>
        <v>11.197944939999999</v>
      </c>
      <c r="K92" s="8">
        <f>VLOOKUP(G92,Résultats!$B$2:$AX$476,'T energie vecteurs'!W5,FALSE)+8</f>
        <v>13.003617986</v>
      </c>
      <c r="L92" s="96">
        <f t="shared" si="17"/>
        <v>26.4553903718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1.555560421</v>
      </c>
      <c r="J93" s="8">
        <f>VLOOKUP(F93,Résultats!$B$2:$AX$476,'T energie vecteurs'!W5,FALSE)</f>
        <v>8.8974037339999903</v>
      </c>
      <c r="K93" s="8">
        <f>VLOOKUP(G93,Résultats!$B$2:$AX$476,'T energie vecteurs'!W5,FALSE)</f>
        <v>5.8782648399999999</v>
      </c>
      <c r="L93" s="96">
        <f t="shared" si="17"/>
        <v>16.331228994999989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3.4455136450000001</v>
      </c>
      <c r="I94" s="8">
        <f>SUM(I95:I97)</f>
        <v>16.027881395999998</v>
      </c>
      <c r="J94" s="8">
        <f>SUM(J95:J97)</f>
        <v>19.352668341699999</v>
      </c>
      <c r="K94" s="8">
        <f>SUM(K95:K97)</f>
        <v>9.0485518327000012</v>
      </c>
      <c r="L94" s="96">
        <f>SUM(H94:K94)</f>
        <v>47.874615215399999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2.3458375980000001</v>
      </c>
      <c r="I95" s="16">
        <f>VLOOKUP(E95,Résultats!$B$2:$AX$476,'T energie vecteurs'!W5,FALSE)</f>
        <v>10.22158973</v>
      </c>
      <c r="J95" s="16">
        <f>VLOOKUP(F95,Résultats!$B$2:$AX$476,'T energie vecteurs'!W5,FALSE)</f>
        <v>18.945774969999999</v>
      </c>
      <c r="K95" s="16">
        <f>VLOOKUP(G95,Résultats!$B$2:$AX$476,'T energie vecteurs'!W5,FALSE)</f>
        <v>6.382522475</v>
      </c>
      <c r="L95" s="95">
        <f t="shared" si="17"/>
        <v>37.895724772999998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1.099676047</v>
      </c>
      <c r="I96" s="16">
        <f>VLOOKUP(E96,Résultats!$B$2:$AX$476,'T energie vecteurs'!W5,FALSE)</f>
        <v>2.6264077609999998</v>
      </c>
      <c r="J96" s="16">
        <f>VLOOKUP(F96,Résultats!$B$2:$AX$476,'T energie vecteurs'!W5,FALSE)</f>
        <v>0</v>
      </c>
      <c r="K96" s="16">
        <f>VLOOKUP(G96,Résultats!$B$2:$AX$476,'T energie vecteurs'!W5,FALSE)</f>
        <v>2.2917377440000002</v>
      </c>
      <c r="L96" s="95">
        <f t="shared" si="17"/>
        <v>6.017821552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3.1798839050000001</v>
      </c>
      <c r="J97" s="16">
        <f>VLOOKUP(F97,Résultats!$B$2:$AX$476,'T energie vecteurs'!W5,FALSE)</f>
        <v>0.40689337170000001</v>
      </c>
      <c r="K97" s="16">
        <f>VLOOKUP(G97,Résultats!$B$2:$AX$476,'T energie vecteurs'!W5,FALSE)</f>
        <v>0.37429161370000003</v>
      </c>
      <c r="L97" s="95">
        <f t="shared" si="17"/>
        <v>3.9610688904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3.5109131138</v>
      </c>
      <c r="I98" s="9">
        <f>SUM(I89,I92:I94)</f>
        <v>33.288796789999992</v>
      </c>
      <c r="J98" s="9">
        <f>SUM(J89,J92:J94)</f>
        <v>50.551521627699991</v>
      </c>
      <c r="K98" s="9">
        <f>SUM(K89,K92:K94)</f>
        <v>29.940238587241502</v>
      </c>
      <c r="L98" s="98">
        <f t="shared" si="17"/>
        <v>117.2914701187415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11.224273337852862</v>
      </c>
      <c r="Q104" s="286">
        <f t="shared" si="20"/>
        <v>0.9655329051948307</v>
      </c>
      <c r="R104" s="286">
        <f t="shared" si="20"/>
        <v>0.73607595934915615</v>
      </c>
      <c r="S104" s="287">
        <f t="shared" si="20"/>
        <v>12.925882202396849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4.9816110470000003</v>
      </c>
      <c r="Q105" s="34">
        <f t="shared" si="20"/>
        <v>3.5733086950000001</v>
      </c>
      <c r="R105" s="34">
        <f t="shared" si="20"/>
        <v>1.1186541500000001E-5</v>
      </c>
      <c r="S105" s="280">
        <f t="shared" si="20"/>
        <v>8.5549309285415003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8.5353159489999904</v>
      </c>
      <c r="Q106" s="34">
        <f t="shared" si="20"/>
        <v>7.5301959170000003</v>
      </c>
      <c r="R106" s="34">
        <f t="shared" si="20"/>
        <v>2.0097927420000001</v>
      </c>
      <c r="S106" s="280">
        <f t="shared" si="20"/>
        <v>18.075304607999989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6.5399468799999999E-2</v>
      </c>
      <c r="P107" s="286">
        <f t="shared" si="20"/>
        <v>2.1578062920316516</v>
      </c>
      <c r="Q107" s="286">
        <f t="shared" si="20"/>
        <v>-0.29380242090207176</v>
      </c>
      <c r="R107" s="286">
        <f t="shared" si="20"/>
        <v>-2.3295783201768145</v>
      </c>
      <c r="S107" s="287">
        <f t="shared" si="20"/>
        <v>-0.40017498024723608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1.5498979143685354</v>
      </c>
      <c r="Q108" s="286">
        <f t="shared" si="20"/>
        <v>-0.67504819837254004</v>
      </c>
      <c r="R108" s="286">
        <f t="shared" si="20"/>
        <v>-1.0506464174602064</v>
      </c>
      <c r="S108" s="287">
        <f t="shared" si="20"/>
        <v>-0.17579670146421122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3.3903723560131769</v>
      </c>
      <c r="P109" s="286">
        <f t="shared" si="20"/>
        <v>7.368405486110575</v>
      </c>
      <c r="Q109" s="286">
        <f t="shared" si="20"/>
        <v>0.97568827983938178</v>
      </c>
      <c r="R109" s="286">
        <f t="shared" si="20"/>
        <v>-9.4469563064045854</v>
      </c>
      <c r="S109" s="287">
        <f t="shared" si="20"/>
        <v>2.2875098155585505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2.2906963090131769</v>
      </c>
      <c r="P110" s="271">
        <f t="shared" si="20"/>
        <v>9.9783212209337009</v>
      </c>
      <c r="Q110" s="271">
        <f t="shared" si="20"/>
        <v>0.56879490813938105</v>
      </c>
      <c r="R110" s="271">
        <f t="shared" si="20"/>
        <v>-5.1605308177001223</v>
      </c>
      <c r="S110" s="280">
        <f t="shared" si="20"/>
        <v>7.677281620386136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1.099676047</v>
      </c>
      <c r="P111" s="34">
        <f t="shared" si="20"/>
        <v>-5.7897996398231246</v>
      </c>
      <c r="Q111" s="34">
        <f t="shared" si="20"/>
        <v>0</v>
      </c>
      <c r="R111" s="34">
        <f t="shared" si="20"/>
        <v>-4.6607171024044636</v>
      </c>
      <c r="S111" s="280">
        <f t="shared" si="20"/>
        <v>-9.3508406952275855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1.5593433378529733</v>
      </c>
      <c r="Q112" s="271">
        <f t="shared" si="20"/>
        <v>-0.18901096643600662</v>
      </c>
      <c r="R112" s="271">
        <f t="shared" si="20"/>
        <v>-0.45163144083866397</v>
      </c>
      <c r="S112" s="280">
        <f t="shared" si="20"/>
        <v>0.91870093057830271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3.4557718248131768</v>
      </c>
      <c r="P113" s="292">
        <f t="shared" si="20"/>
        <v>20.679842463216602</v>
      </c>
      <c r="Q113" s="292">
        <f t="shared" si="20"/>
        <v>0.37646622762358817</v>
      </c>
      <c r="R113" s="292">
        <f t="shared" si="20"/>
        <v>-12.917028139231114</v>
      </c>
      <c r="S113" s="293">
        <f t="shared" si="20"/>
        <v>11.595052376422274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BD67"/>
  <sheetViews>
    <sheetView showGridLines="0" zoomScaleNormal="100" workbookViewId="0">
      <selection activeCell="BA8" sqref="BA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6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6" x14ac:dyDescent="0.25">
      <c r="B2" s="245" t="s">
        <v>1</v>
      </c>
      <c r="C2" s="246">
        <f t="shared" ref="C2:AU2" si="0">C3+C4+C7</f>
        <v>842942.38378000003</v>
      </c>
      <c r="D2" s="247">
        <f t="shared" si="0"/>
        <v>873616.4897700001</v>
      </c>
      <c r="E2" s="247">
        <f t="shared" si="0"/>
        <v>885836.61186000006</v>
      </c>
      <c r="F2" s="247">
        <f t="shared" si="0"/>
        <v>916789.63783000002</v>
      </c>
      <c r="G2" s="247">
        <f t="shared" si="0"/>
        <v>938052.52313999995</v>
      </c>
      <c r="H2" s="247">
        <f t="shared" si="0"/>
        <v>967083.88702000002</v>
      </c>
      <c r="I2" s="247">
        <f t="shared" si="0"/>
        <v>1001016.8014700001</v>
      </c>
      <c r="J2" s="247">
        <f t="shared" si="0"/>
        <v>1043503.58998</v>
      </c>
      <c r="K2" s="247">
        <f t="shared" si="0"/>
        <v>1095297.50287</v>
      </c>
      <c r="L2" s="247">
        <f t="shared" si="0"/>
        <v>1148573.0138900001</v>
      </c>
      <c r="M2" s="247">
        <f t="shared" si="0"/>
        <v>1150035.0869800001</v>
      </c>
      <c r="N2" s="247">
        <f t="shared" si="0"/>
        <v>1144746.9046100001</v>
      </c>
      <c r="O2" s="247">
        <f t="shared" si="0"/>
        <v>1144360.2500400001</v>
      </c>
      <c r="P2" s="247">
        <f t="shared" si="0"/>
        <v>1143914.9022400002</v>
      </c>
      <c r="Q2" s="247">
        <f t="shared" si="0"/>
        <v>1153751.7161099999</v>
      </c>
      <c r="R2" s="247">
        <f t="shared" si="0"/>
        <v>1160634.1102999998</v>
      </c>
      <c r="S2" s="247">
        <f t="shared" si="0"/>
        <v>1163054.9285299999</v>
      </c>
      <c r="T2" s="247">
        <f t="shared" si="0"/>
        <v>1164331.7691899999</v>
      </c>
      <c r="U2" s="247">
        <f t="shared" si="0"/>
        <v>1150656.2593399999</v>
      </c>
      <c r="V2" s="247">
        <f t="shared" si="0"/>
        <v>1139152.05666</v>
      </c>
      <c r="W2" s="247">
        <f t="shared" si="0"/>
        <v>1140167.0576900002</v>
      </c>
      <c r="X2" s="247">
        <f t="shared" si="0"/>
        <v>1137865.90123</v>
      </c>
      <c r="Y2" s="247">
        <f t="shared" si="0"/>
        <v>1134196.00994</v>
      </c>
      <c r="Z2" s="247">
        <f t="shared" si="0"/>
        <v>1129576.6980999999</v>
      </c>
      <c r="AA2" s="247">
        <f t="shared" si="0"/>
        <v>1124453.09559</v>
      </c>
      <c r="AB2" s="247">
        <f t="shared" si="0"/>
        <v>1121597.37017</v>
      </c>
      <c r="AC2" s="247">
        <f t="shared" si="0"/>
        <v>1118823.5463900003</v>
      </c>
      <c r="AD2" s="247">
        <f t="shared" si="0"/>
        <v>1116139.7164</v>
      </c>
      <c r="AE2" s="247">
        <f t="shared" si="0"/>
        <v>1113533.2679699999</v>
      </c>
      <c r="AF2" s="247">
        <f t="shared" si="0"/>
        <v>1110971.1791099999</v>
      </c>
      <c r="AG2" s="247">
        <f t="shared" si="0"/>
        <v>1107714.6667500001</v>
      </c>
      <c r="AH2" s="247">
        <f t="shared" si="0"/>
        <v>1105201.88026</v>
      </c>
      <c r="AI2" s="247">
        <f t="shared" si="0"/>
        <v>1103131.6866200001</v>
      </c>
      <c r="AJ2" s="247">
        <f t="shared" si="0"/>
        <v>1101375.2780200001</v>
      </c>
      <c r="AK2" s="247">
        <f t="shared" si="0"/>
        <v>1099845.04788</v>
      </c>
      <c r="AL2" s="247">
        <f t="shared" si="0"/>
        <v>1098050.56103</v>
      </c>
      <c r="AM2" s="247">
        <f t="shared" si="0"/>
        <v>1096393.9961100002</v>
      </c>
      <c r="AN2" s="247">
        <f t="shared" si="0"/>
        <v>1094906.2102099999</v>
      </c>
      <c r="AO2" s="247">
        <f t="shared" si="0"/>
        <v>1093598.1657399999</v>
      </c>
      <c r="AP2" s="247">
        <f t="shared" si="0"/>
        <v>1090769.2876800001</v>
      </c>
      <c r="AQ2" s="247">
        <f t="shared" si="0"/>
        <v>1087849.088551</v>
      </c>
      <c r="AR2" s="247">
        <f t="shared" si="0"/>
        <v>1085384.376195</v>
      </c>
      <c r="AS2" s="247">
        <f t="shared" si="0"/>
        <v>1083289.7348779999</v>
      </c>
      <c r="AT2" s="247">
        <f t="shared" si="0"/>
        <v>1081479.6414580001</v>
      </c>
      <c r="AU2" s="248">
        <f t="shared" si="0"/>
        <v>1078918.213427</v>
      </c>
      <c r="AW2" t="s">
        <v>530</v>
      </c>
      <c r="AX2" s="299">
        <f>Q8/Q7</f>
        <v>0.92353623624378167</v>
      </c>
      <c r="AY2" s="299">
        <f>AA8/AA7</f>
        <v>0.90962023935995107</v>
      </c>
      <c r="AZ2" s="299">
        <f>AU8/AU7</f>
        <v>0.88419441374353835</v>
      </c>
    </row>
    <row r="3" spans="1:56" x14ac:dyDescent="0.25">
      <c r="B3" s="249" t="s">
        <v>494</v>
      </c>
      <c r="C3" s="250">
        <f>Résultats!E286</f>
        <v>13442.05508</v>
      </c>
      <c r="D3" s="251">
        <f>Résultats!F286</f>
        <v>13810.843570000001</v>
      </c>
      <c r="E3" s="251">
        <f>Résultats!G286</f>
        <v>14176.85216</v>
      </c>
      <c r="F3" s="251">
        <f>Résultats!H286</f>
        <v>14270.194229999999</v>
      </c>
      <c r="G3" s="251">
        <f>Résultats!I286</f>
        <v>13871.186040000001</v>
      </c>
      <c r="H3" s="251">
        <f>Résultats!J286</f>
        <v>13840.571319999999</v>
      </c>
      <c r="I3" s="251">
        <f>Résultats!K286</f>
        <v>13960.69247</v>
      </c>
      <c r="J3" s="251">
        <f>Résultats!L286</f>
        <v>13975.19658</v>
      </c>
      <c r="K3" s="251">
        <f>Résultats!M286</f>
        <v>14241.88507</v>
      </c>
      <c r="L3" s="251">
        <f>Résultats!N286</f>
        <v>14610.15569</v>
      </c>
      <c r="M3" s="251">
        <f>Résultats!O286</f>
        <v>14902.24458</v>
      </c>
      <c r="N3" s="251">
        <f>Résultats!P286</f>
        <v>15154.492109999999</v>
      </c>
      <c r="O3" s="251">
        <f>Résultats!Q286</f>
        <v>15512.060740000001</v>
      </c>
      <c r="P3" s="251">
        <f>Résultats!R286</f>
        <v>15999.86414</v>
      </c>
      <c r="Q3" s="251">
        <f>Résultats!S286</f>
        <v>15717.95837</v>
      </c>
      <c r="R3" s="251">
        <f>Résultats!T286</f>
        <v>15480.679120000001</v>
      </c>
      <c r="S3" s="251">
        <f>Résultats!U286</f>
        <v>15470.84856</v>
      </c>
      <c r="T3" s="251">
        <f>Résultats!V286</f>
        <v>15491.33208</v>
      </c>
      <c r="U3" s="251">
        <f>Résultats!W286</f>
        <v>15508.953879999999</v>
      </c>
      <c r="V3" s="251">
        <f>Résultats!X286</f>
        <v>15505.088390000001</v>
      </c>
      <c r="W3" s="251">
        <f>Résultats!Y286</f>
        <v>15487.37788</v>
      </c>
      <c r="X3" s="251">
        <f>Résultats!Z286</f>
        <v>15452.864939999999</v>
      </c>
      <c r="Y3" s="251">
        <f>Résultats!AA286</f>
        <v>15412.76276</v>
      </c>
      <c r="Z3" s="251">
        <f>Résultats!AB286</f>
        <v>15352.98871</v>
      </c>
      <c r="AA3" s="251">
        <f>Résultats!AC286</f>
        <v>15266.200220000001</v>
      </c>
      <c r="AB3" s="251">
        <f>Résultats!AD286</f>
        <v>14896.94808</v>
      </c>
      <c r="AC3" s="251">
        <f>Résultats!AE286</f>
        <v>14539.043820000001</v>
      </c>
      <c r="AD3" s="251">
        <f>Résultats!AF286</f>
        <v>14173.34044</v>
      </c>
      <c r="AE3" s="251">
        <f>Résultats!AG286</f>
        <v>13801.701419999999</v>
      </c>
      <c r="AF3" s="251">
        <f>Résultats!AH286</f>
        <v>13426.1456</v>
      </c>
      <c r="AG3" s="251">
        <f>Résultats!AI286</f>
        <v>13060.365100000001</v>
      </c>
      <c r="AH3" s="251">
        <f>Résultats!AJ286</f>
        <v>12710.40547</v>
      </c>
      <c r="AI3" s="251">
        <f>Résultats!AK286</f>
        <v>12367.523300000001</v>
      </c>
      <c r="AJ3" s="251">
        <f>Résultats!AL286</f>
        <v>12032.185949999999</v>
      </c>
      <c r="AK3" s="251">
        <f>Résultats!AM286</f>
        <v>11705.37608</v>
      </c>
      <c r="AL3" s="251">
        <f>Résultats!AN286</f>
        <v>11387.388080000001</v>
      </c>
      <c r="AM3" s="251">
        <f>Résultats!AO286</f>
        <v>11074.964910000001</v>
      </c>
      <c r="AN3" s="251">
        <f>Résultats!AP286</f>
        <v>10770.596949999999</v>
      </c>
      <c r="AO3" s="251">
        <f>Résultats!AQ286</f>
        <v>10475.90094</v>
      </c>
      <c r="AP3" s="251">
        <f>Résultats!AR286</f>
        <v>10190.04823</v>
      </c>
      <c r="AQ3" s="251">
        <f>Résultats!AS286</f>
        <v>9903.8445809999994</v>
      </c>
      <c r="AR3" s="251">
        <f>Résultats!AT286</f>
        <v>9621.4131849999994</v>
      </c>
      <c r="AS3" s="251">
        <f>Résultats!AU286</f>
        <v>9348.4991580000005</v>
      </c>
      <c r="AT3" s="251">
        <f>Résultats!AV286</f>
        <v>9085.2436379999999</v>
      </c>
      <c r="AU3" s="252">
        <f>Résultats!AW286</f>
        <v>8826.9912669999994</v>
      </c>
      <c r="AV3" s="253"/>
      <c r="AW3" t="s">
        <v>531</v>
      </c>
      <c r="AX3" s="299">
        <f>Q5/Q4</f>
        <v>0.6723506717406359</v>
      </c>
      <c r="AY3" s="299">
        <f>AA5/AA4</f>
        <v>0.6101633661778002</v>
      </c>
      <c r="AZ3" s="299">
        <f>AU5/AU4</f>
        <v>0.51924035657328871</v>
      </c>
    </row>
    <row r="4" spans="1:56" x14ac:dyDescent="0.25">
      <c r="B4" s="254" t="s">
        <v>495</v>
      </c>
      <c r="C4" s="255">
        <f>Résultats!E292</f>
        <v>248850.0986</v>
      </c>
      <c r="D4" s="256">
        <f>Résultats!F292</f>
        <v>263192.59090000001</v>
      </c>
      <c r="E4" s="256">
        <f>Résultats!G292</f>
        <v>272578.61090000003</v>
      </c>
      <c r="F4" s="256">
        <f>Résultats!H292</f>
        <v>288332.36930000002</v>
      </c>
      <c r="G4" s="256">
        <f>Résultats!I292</f>
        <v>299905.75150000001</v>
      </c>
      <c r="H4" s="256">
        <f>Résultats!J292</f>
        <v>316001.55290000001</v>
      </c>
      <c r="I4" s="256">
        <f>Résultats!K292</f>
        <v>335739.71899999998</v>
      </c>
      <c r="J4" s="256">
        <f>Résultats!L292</f>
        <v>358084.57990000001</v>
      </c>
      <c r="K4" s="256">
        <f>Résultats!M292</f>
        <v>383782.44799999997</v>
      </c>
      <c r="L4" s="256">
        <f>Résultats!N292</f>
        <v>410713.85259999998</v>
      </c>
      <c r="M4" s="256">
        <f>Résultats!O292</f>
        <v>408051.72619999998</v>
      </c>
      <c r="N4" s="256">
        <f>Résultats!P292</f>
        <v>402440.30320000002</v>
      </c>
      <c r="O4" s="256">
        <f>Résultats!Q292</f>
        <v>403016.30330000003</v>
      </c>
      <c r="P4" s="256">
        <f>Résultats!R292</f>
        <v>402490.53320000001</v>
      </c>
      <c r="Q4" s="256">
        <f>SUM(Q5:Q6)</f>
        <v>409249.91029999999</v>
      </c>
      <c r="R4" s="256">
        <f t="shared" ref="R4:AU4" si="1">SUM(R5:R6)</f>
        <v>337413.47418000002</v>
      </c>
      <c r="S4" s="256">
        <f t="shared" si="1"/>
        <v>339371.72886999999</v>
      </c>
      <c r="T4" s="256">
        <f t="shared" si="1"/>
        <v>340246.13651000004</v>
      </c>
      <c r="U4" s="256">
        <f t="shared" si="1"/>
        <v>325765.68385999999</v>
      </c>
      <c r="V4" s="256">
        <f t="shared" si="1"/>
        <v>315514.59526999999</v>
      </c>
      <c r="W4" s="256">
        <f t="shared" si="1"/>
        <v>321435.36411000002</v>
      </c>
      <c r="X4" s="256">
        <f t="shared" si="1"/>
        <v>323530.52279000002</v>
      </c>
      <c r="Y4" s="256">
        <f t="shared" si="1"/>
        <v>323894.51607999997</v>
      </c>
      <c r="Z4" s="256">
        <f t="shared" si="1"/>
        <v>323370.43888999999</v>
      </c>
      <c r="AA4" s="256">
        <f t="shared" si="1"/>
        <v>427223.90240000002</v>
      </c>
      <c r="AB4" s="256">
        <f t="shared" si="1"/>
        <v>322561.37108999997</v>
      </c>
      <c r="AC4" s="256">
        <f t="shared" si="1"/>
        <v>322598.20027000003</v>
      </c>
      <c r="AD4" s="256">
        <f t="shared" si="1"/>
        <v>322624.76036000001</v>
      </c>
      <c r="AE4" s="256">
        <f t="shared" si="1"/>
        <v>322649.23635000002</v>
      </c>
      <c r="AF4" s="256">
        <f t="shared" si="1"/>
        <v>322648.42141000001</v>
      </c>
      <c r="AG4" s="256">
        <f t="shared" si="1"/>
        <v>321613.44015000004</v>
      </c>
      <c r="AH4" s="256">
        <f t="shared" si="1"/>
        <v>321021.51629</v>
      </c>
      <c r="AI4" s="256">
        <f t="shared" si="1"/>
        <v>320663.48882000003</v>
      </c>
      <c r="AJ4" s="256">
        <f t="shared" si="1"/>
        <v>320409.26827</v>
      </c>
      <c r="AK4" s="256">
        <f t="shared" si="1"/>
        <v>320192.34989999997</v>
      </c>
      <c r="AL4" s="256">
        <f t="shared" si="1"/>
        <v>320075.39295000001</v>
      </c>
      <c r="AM4" s="256">
        <f t="shared" si="1"/>
        <v>319885.33070000005</v>
      </c>
      <c r="AN4" s="256">
        <f t="shared" si="1"/>
        <v>319676.12865999999</v>
      </c>
      <c r="AO4" s="256">
        <f t="shared" si="1"/>
        <v>319470.83669999999</v>
      </c>
      <c r="AP4" s="256">
        <f t="shared" si="1"/>
        <v>317749.42355000001</v>
      </c>
      <c r="AQ4" s="256">
        <f t="shared" si="1"/>
        <v>316543.09236999997</v>
      </c>
      <c r="AR4" s="256">
        <f t="shared" si="1"/>
        <v>315553.87670999998</v>
      </c>
      <c r="AS4" s="256">
        <f t="shared" si="1"/>
        <v>314696.02541999996</v>
      </c>
      <c r="AT4" s="256">
        <f t="shared" si="1"/>
        <v>313929.36751999997</v>
      </c>
      <c r="AU4" s="256">
        <f t="shared" si="1"/>
        <v>470150.13549999997</v>
      </c>
      <c r="AV4" s="253"/>
      <c r="AW4" t="s">
        <v>532</v>
      </c>
      <c r="AX4" s="299">
        <f>Q10/(Q7+Q4)</f>
        <v>0.83320704429985271</v>
      </c>
      <c r="AY4" s="299">
        <f>AA10/(AA7+AA4)</f>
        <v>0.79427887128626484</v>
      </c>
      <c r="AZ4" s="299">
        <f>AU10/(AU7+AU4)</f>
        <v>0.72384995349880943</v>
      </c>
    </row>
    <row r="5" spans="1:56" x14ac:dyDescent="0.25">
      <c r="B5" s="258" t="s">
        <v>496</v>
      </c>
      <c r="C5" s="259">
        <f>Résultats!E287</f>
        <v>163461.30420000001</v>
      </c>
      <c r="D5" s="212">
        <f>Résultats!F287</f>
        <v>172226.20920000001</v>
      </c>
      <c r="E5" s="212">
        <f>Résultats!G287</f>
        <v>178930.12890000001</v>
      </c>
      <c r="F5" s="212">
        <f>Résultats!H287</f>
        <v>188591.927</v>
      </c>
      <c r="G5" s="212">
        <f>Résultats!I287</f>
        <v>196191.27110000001</v>
      </c>
      <c r="H5" s="212">
        <f>Résultats!J287</f>
        <v>204716.31820000001</v>
      </c>
      <c r="I5" s="212">
        <f>Résultats!K287</f>
        <v>218879.17499999999</v>
      </c>
      <c r="J5" s="212">
        <f>Résultats!L287</f>
        <v>234844.4246</v>
      </c>
      <c r="K5" s="212">
        <f>Résultats!M287</f>
        <v>251720.2126</v>
      </c>
      <c r="L5" s="212">
        <f>Résultats!N287</f>
        <v>273771.91279999999</v>
      </c>
      <c r="M5" s="212">
        <f>Résultats!O287</f>
        <v>274746.50589999999</v>
      </c>
      <c r="N5" s="212">
        <f>Résultats!P287</f>
        <v>269770.47749999998</v>
      </c>
      <c r="O5" s="212">
        <f>Résultats!Q287</f>
        <v>266064.56520000001</v>
      </c>
      <c r="P5" s="212">
        <f>Résultats!R287</f>
        <v>267329.75</v>
      </c>
      <c r="Q5" s="212">
        <f>Résultats!S287</f>
        <v>275159.45209999999</v>
      </c>
      <c r="R5" s="212">
        <f>Résultats!T287</f>
        <v>282357.0723</v>
      </c>
      <c r="S5" s="212">
        <f>Résultats!U287</f>
        <v>284490.36190000002</v>
      </c>
      <c r="T5" s="212">
        <f>Résultats!V287</f>
        <v>285423.80330000003</v>
      </c>
      <c r="U5" s="212">
        <f>Résultats!W287</f>
        <v>267762.50929999998</v>
      </c>
      <c r="V5" s="212">
        <f>Résultats!X287</f>
        <v>255230.66500000001</v>
      </c>
      <c r="W5" s="212">
        <f>Résultats!Y287</f>
        <v>261558.28880000001</v>
      </c>
      <c r="X5" s="212">
        <f>Résultats!Z287</f>
        <v>263480.6323</v>
      </c>
      <c r="Y5" s="212">
        <f>Résultats!AA287</f>
        <v>263401.04879999999</v>
      </c>
      <c r="Z5" s="212">
        <f>Résultats!AB287</f>
        <v>262337.79479999997</v>
      </c>
      <c r="AA5" s="212">
        <f>Résultats!AC287</f>
        <v>260676.3744</v>
      </c>
      <c r="AB5" s="212">
        <f>Résultats!AD287</f>
        <v>260719.24239999999</v>
      </c>
      <c r="AC5" s="212">
        <f>Résultats!AE287</f>
        <v>260494.8328</v>
      </c>
      <c r="AD5" s="212">
        <f>Résultats!AF287</f>
        <v>260254.02919999999</v>
      </c>
      <c r="AE5" s="212">
        <f>Résultats!AG287</f>
        <v>260003.37940000001</v>
      </c>
      <c r="AF5" s="212">
        <f>Résultats!AH287</f>
        <v>259718.5509</v>
      </c>
      <c r="AG5" s="212">
        <f>Résultats!AI287</f>
        <v>258192.95680000001</v>
      </c>
      <c r="AH5" s="212">
        <f>Résultats!AJ287</f>
        <v>257138.60649999999</v>
      </c>
      <c r="AI5" s="212">
        <f>Résultats!AK287</f>
        <v>256329.13080000001</v>
      </c>
      <c r="AJ5" s="212">
        <f>Résultats!AL287</f>
        <v>255616.7162</v>
      </c>
      <c r="AK5" s="212">
        <f>Résultats!AM287</f>
        <v>254930.53289999999</v>
      </c>
      <c r="AL5" s="212">
        <f>Résultats!AN287</f>
        <v>254418.83110000001</v>
      </c>
      <c r="AM5" s="212">
        <f>Résultats!AO287</f>
        <v>253798.61060000001</v>
      </c>
      <c r="AN5" s="212">
        <f>Résultats!AP287</f>
        <v>253136.27590000001</v>
      </c>
      <c r="AO5" s="212">
        <f>Résultats!AQ287</f>
        <v>252462.41709999999</v>
      </c>
      <c r="AP5" s="212">
        <f>Résultats!AR287</f>
        <v>250092.99950000001</v>
      </c>
      <c r="AQ5" s="212">
        <f>Résultats!AS287</f>
        <v>248453.8861</v>
      </c>
      <c r="AR5" s="212">
        <f>Résultats!AT287</f>
        <v>247024.73620000001</v>
      </c>
      <c r="AS5" s="212">
        <f>Résultats!AU287</f>
        <v>245715.45069999999</v>
      </c>
      <c r="AT5" s="212">
        <f>Résultats!AV287</f>
        <v>244491.50099999999</v>
      </c>
      <c r="AU5" s="260">
        <f>Résultats!AW287</f>
        <v>244120.924</v>
      </c>
    </row>
    <row r="6" spans="1:56" x14ac:dyDescent="0.25">
      <c r="B6" s="261" t="s">
        <v>497</v>
      </c>
      <c r="C6" s="262">
        <f>Résultats!E290</f>
        <v>47168.089010000003</v>
      </c>
      <c r="D6" s="263">
        <f>Résultats!F290</f>
        <v>48417.591390000001</v>
      </c>
      <c r="E6" s="263">
        <f>Résultats!G290</f>
        <v>48084.38265</v>
      </c>
      <c r="F6" s="263">
        <f>Résultats!H290</f>
        <v>49180.72277</v>
      </c>
      <c r="G6" s="263">
        <f>Résultats!I290</f>
        <v>49908.430780000002</v>
      </c>
      <c r="H6" s="263">
        <f>Résultats!J290</f>
        <v>51031.734779999999</v>
      </c>
      <c r="I6" s="263">
        <f>Résultats!K290</f>
        <v>51439.916149999997</v>
      </c>
      <c r="J6" s="263">
        <f>Résultats!L290</f>
        <v>52505.45119</v>
      </c>
      <c r="K6" s="263">
        <f>Résultats!M290</f>
        <v>54348.783810000001</v>
      </c>
      <c r="L6" s="263">
        <f>Résultats!N290</f>
        <v>55494.785499999998</v>
      </c>
      <c r="M6" s="263">
        <f>Résultats!O290</f>
        <v>55686.875119999997</v>
      </c>
      <c r="N6" s="263">
        <f>Résultats!P290</f>
        <v>56257.951509999999</v>
      </c>
      <c r="O6" s="263">
        <f>Résultats!Q290</f>
        <v>56707.156029999998</v>
      </c>
      <c r="P6" s="263">
        <f>Résultats!R290</f>
        <v>56374.479529999997</v>
      </c>
      <c r="Q6" s="263">
        <f>Résultats!S289</f>
        <v>134090.45819999999</v>
      </c>
      <c r="R6" s="263">
        <f>Résultats!T290</f>
        <v>55056.401879999998</v>
      </c>
      <c r="S6" s="263">
        <f>Résultats!U290</f>
        <v>54881.366970000003</v>
      </c>
      <c r="T6" s="263">
        <f>Résultats!V290</f>
        <v>54822.333209999997</v>
      </c>
      <c r="U6" s="263">
        <f>Résultats!W290</f>
        <v>58003.174559999999</v>
      </c>
      <c r="V6" s="263">
        <f>Résultats!X290</f>
        <v>60283.930269999997</v>
      </c>
      <c r="W6" s="263">
        <f>Résultats!Y290</f>
        <v>59877.07531</v>
      </c>
      <c r="X6" s="263">
        <f>Résultats!Z290</f>
        <v>60049.890489999998</v>
      </c>
      <c r="Y6" s="263">
        <f>Résultats!AA290</f>
        <v>60493.467279999997</v>
      </c>
      <c r="Z6" s="263">
        <f>Résultats!AB290</f>
        <v>61032.644090000002</v>
      </c>
      <c r="AA6" s="263">
        <f>Résultats!AC289</f>
        <v>166547.52799999999</v>
      </c>
      <c r="AB6" s="263">
        <f>Résultats!AD290</f>
        <v>61842.128689999998</v>
      </c>
      <c r="AC6" s="263">
        <f>Résultats!AE290</f>
        <v>62103.367469999997</v>
      </c>
      <c r="AD6" s="263">
        <f>Résultats!AF290</f>
        <v>62370.731160000003</v>
      </c>
      <c r="AE6" s="263">
        <f>Résultats!AG290</f>
        <v>62645.856950000001</v>
      </c>
      <c r="AF6" s="263">
        <f>Résultats!AH290</f>
        <v>62929.870510000001</v>
      </c>
      <c r="AG6" s="263">
        <f>Résultats!AI290</f>
        <v>63420.483350000002</v>
      </c>
      <c r="AH6" s="263">
        <f>Résultats!AJ290</f>
        <v>63882.909789999998</v>
      </c>
      <c r="AI6" s="263">
        <f>Résultats!AK290</f>
        <v>64334.35802</v>
      </c>
      <c r="AJ6" s="263">
        <f>Résultats!AL290</f>
        <v>64792.552069999998</v>
      </c>
      <c r="AK6" s="263">
        <f>Résultats!AM290</f>
        <v>65261.817000000003</v>
      </c>
      <c r="AL6" s="263">
        <f>Résultats!AN290</f>
        <v>65656.561849999998</v>
      </c>
      <c r="AM6" s="263">
        <f>Résultats!AO290</f>
        <v>66086.720100000006</v>
      </c>
      <c r="AN6" s="263">
        <f>Résultats!AP290</f>
        <v>66539.852759999994</v>
      </c>
      <c r="AO6" s="263">
        <f>Résultats!AQ290</f>
        <v>67008.419599999994</v>
      </c>
      <c r="AP6" s="263">
        <f>Résultats!AR290</f>
        <v>67656.424050000001</v>
      </c>
      <c r="AQ6" s="263">
        <f>Résultats!AS290</f>
        <v>68089.206269999995</v>
      </c>
      <c r="AR6" s="263">
        <f>Résultats!AT290</f>
        <v>68529.140509999997</v>
      </c>
      <c r="AS6" s="263">
        <f>Résultats!AU290</f>
        <v>68980.574720000004</v>
      </c>
      <c r="AT6" s="263">
        <f>Résultats!AV290</f>
        <v>69437.866519999996</v>
      </c>
      <c r="AU6" s="264">
        <f>Résultats!AW289</f>
        <v>226029.2115</v>
      </c>
      <c r="AV6" s="253"/>
      <c r="BB6" t="s">
        <v>542</v>
      </c>
    </row>
    <row r="7" spans="1:56" x14ac:dyDescent="0.25">
      <c r="B7" s="258" t="s">
        <v>498</v>
      </c>
      <c r="C7" s="259">
        <f>Résultats!E291</f>
        <v>580650.23010000004</v>
      </c>
      <c r="D7" s="212">
        <f>Résultats!F291</f>
        <v>596613.05530000001</v>
      </c>
      <c r="E7" s="212">
        <f>Résultats!G291</f>
        <v>599081.14879999997</v>
      </c>
      <c r="F7" s="212">
        <f>Résultats!H291</f>
        <v>614187.07429999998</v>
      </c>
      <c r="G7" s="212">
        <f>Résultats!I291</f>
        <v>624275.58559999999</v>
      </c>
      <c r="H7" s="212">
        <f>Résultats!J291</f>
        <v>637241.76280000003</v>
      </c>
      <c r="I7" s="212">
        <f>Résultats!K291</f>
        <v>651316.39</v>
      </c>
      <c r="J7" s="212">
        <f>Résultats!L291</f>
        <v>671443.81350000005</v>
      </c>
      <c r="K7" s="212">
        <f>Résultats!M291</f>
        <v>697273.16980000003</v>
      </c>
      <c r="L7" s="212">
        <f>Résultats!N291</f>
        <v>723249.00560000003</v>
      </c>
      <c r="M7" s="212">
        <f>Résultats!O291</f>
        <v>727081.11620000005</v>
      </c>
      <c r="N7" s="212">
        <f>Résultats!P291</f>
        <v>727152.10930000001</v>
      </c>
      <c r="O7" s="212">
        <f>Résultats!Q291</f>
        <v>725831.88600000006</v>
      </c>
      <c r="P7" s="212">
        <f>Résultats!R291</f>
        <v>725424.50490000006</v>
      </c>
      <c r="Q7" s="212">
        <f>SUM(Q8:Q9)</f>
        <v>728783.84744000004</v>
      </c>
      <c r="R7" s="212">
        <f t="shared" ref="R7:AU7" si="2">SUM(R8:R9)</f>
        <v>807739.95699999994</v>
      </c>
      <c r="S7" s="212">
        <f t="shared" si="2"/>
        <v>808212.35109999997</v>
      </c>
      <c r="T7" s="212">
        <f t="shared" si="2"/>
        <v>808594.30059999996</v>
      </c>
      <c r="U7" s="212">
        <f t="shared" si="2"/>
        <v>809381.62159999995</v>
      </c>
      <c r="V7" s="212">
        <f t="shared" si="2"/>
        <v>808132.37300000002</v>
      </c>
      <c r="W7" s="212">
        <f t="shared" si="2"/>
        <v>803244.31570000004</v>
      </c>
      <c r="X7" s="212">
        <f t="shared" si="2"/>
        <v>798882.5135</v>
      </c>
      <c r="Y7" s="212">
        <f t="shared" si="2"/>
        <v>794888.73109999998</v>
      </c>
      <c r="Z7" s="212">
        <f t="shared" si="2"/>
        <v>790853.27049999998</v>
      </c>
      <c r="AA7" s="212">
        <f t="shared" si="2"/>
        <v>681962.9929699999</v>
      </c>
      <c r="AB7" s="212">
        <f t="shared" si="2"/>
        <v>784139.05099999998</v>
      </c>
      <c r="AC7" s="212">
        <f t="shared" si="2"/>
        <v>781686.3023000001</v>
      </c>
      <c r="AD7" s="212">
        <f t="shared" si="2"/>
        <v>779341.61560000002</v>
      </c>
      <c r="AE7" s="212">
        <f t="shared" si="2"/>
        <v>777082.33019999997</v>
      </c>
      <c r="AF7" s="212">
        <f t="shared" si="2"/>
        <v>774896.61210000003</v>
      </c>
      <c r="AG7" s="212">
        <f t="shared" si="2"/>
        <v>773040.8615</v>
      </c>
      <c r="AH7" s="212">
        <f t="shared" si="2"/>
        <v>771469.95849999995</v>
      </c>
      <c r="AI7" s="212">
        <f t="shared" si="2"/>
        <v>770100.67449999996</v>
      </c>
      <c r="AJ7" s="212">
        <f t="shared" si="2"/>
        <v>768933.82380000001</v>
      </c>
      <c r="AK7" s="212">
        <f t="shared" si="2"/>
        <v>767947.32189999998</v>
      </c>
      <c r="AL7" s="212">
        <f t="shared" si="2"/>
        <v>766587.78</v>
      </c>
      <c r="AM7" s="212">
        <f t="shared" si="2"/>
        <v>765433.70050000004</v>
      </c>
      <c r="AN7" s="212">
        <f t="shared" si="2"/>
        <v>764459.48459999997</v>
      </c>
      <c r="AO7" s="212">
        <f t="shared" si="2"/>
        <v>763651.4280999999</v>
      </c>
      <c r="AP7" s="212">
        <f t="shared" si="2"/>
        <v>762829.81590000005</v>
      </c>
      <c r="AQ7" s="212">
        <f t="shared" si="2"/>
        <v>761402.15159999998</v>
      </c>
      <c r="AR7" s="212">
        <f t="shared" si="2"/>
        <v>760209.08630000008</v>
      </c>
      <c r="AS7" s="212">
        <f t="shared" si="2"/>
        <v>759245.21030000004</v>
      </c>
      <c r="AT7" s="212">
        <f t="shared" si="2"/>
        <v>758465.03029999998</v>
      </c>
      <c r="AU7" s="212">
        <f t="shared" si="2"/>
        <v>599941.08666000003</v>
      </c>
      <c r="AW7" t="s">
        <v>538</v>
      </c>
      <c r="AX7" s="312">
        <f>Q3/Q2</f>
        <v>1.3623345604195343E-2</v>
      </c>
      <c r="AY7" s="312">
        <f>AA3/AA2</f>
        <v>1.3576555820667496E-2</v>
      </c>
      <c r="AZ7" s="312">
        <f>AU3/AU2</f>
        <v>8.1813349308123787E-3</v>
      </c>
      <c r="BB7" s="312">
        <f>[3]Trafic!$H$27/([3]Trafic!$H$30-[3]Trafic!$H$29)</f>
        <v>9.6732536609177803E-3</v>
      </c>
      <c r="BC7" s="312">
        <f>[3]Trafic!$J$27/([3]Trafic!$J$30-[3]Trafic!$J$29)</f>
        <v>1.4577967949865439E-2</v>
      </c>
      <c r="BD7" s="312">
        <f>[3]Trafic!$N$27/([3]Trafic!$N$30-[3]Trafic!$N$29)</f>
        <v>6.5864876836073186E-3</v>
      </c>
    </row>
    <row r="8" spans="1:56" x14ac:dyDescent="0.25">
      <c r="B8" s="258" t="s">
        <v>499</v>
      </c>
      <c r="C8" s="259">
        <f>Résultats!E288</f>
        <v>533482.14110000001</v>
      </c>
      <c r="D8" s="212">
        <f>Résultats!F288</f>
        <v>548195.48899999994</v>
      </c>
      <c r="E8" s="212">
        <f>Résultats!G288</f>
        <v>551000.00159999996</v>
      </c>
      <c r="F8" s="212">
        <f>Résultats!H288</f>
        <v>565009.81740000006</v>
      </c>
      <c r="G8" s="212">
        <f>Résultats!I288</f>
        <v>574370.74750000006</v>
      </c>
      <c r="H8" s="212">
        <f>Résultats!J288</f>
        <v>586213.77549999999</v>
      </c>
      <c r="I8" s="212">
        <f>Résultats!K288</f>
        <v>599885.7426</v>
      </c>
      <c r="J8" s="212">
        <f>Résultats!L288</f>
        <v>618950.74879999994</v>
      </c>
      <c r="K8" s="212">
        <f>Résultats!M288</f>
        <v>642937.55940000003</v>
      </c>
      <c r="L8" s="212">
        <f>Résultats!N288</f>
        <v>667775.39249999996</v>
      </c>
      <c r="M8" s="212">
        <f>Résultats!O288</f>
        <v>671415.62670000002</v>
      </c>
      <c r="N8" s="212">
        <f>Résultats!P288</f>
        <v>670918.63439999998</v>
      </c>
      <c r="O8" s="212">
        <f>Résultats!Q288</f>
        <v>669152.07579999999</v>
      </c>
      <c r="P8" s="212">
        <f>Résultats!R288</f>
        <v>669078.22530000005</v>
      </c>
      <c r="Q8" s="212">
        <f>Résultats!S288</f>
        <v>673058.29150000005</v>
      </c>
      <c r="R8" s="212">
        <f>Résultats!T288</f>
        <v>674844.52289999998</v>
      </c>
      <c r="S8" s="212">
        <f>Résultats!U288</f>
        <v>675300.62509999995</v>
      </c>
      <c r="T8" s="212">
        <f>Résultats!V288</f>
        <v>675315.00529999996</v>
      </c>
      <c r="U8" s="212">
        <f>Résultats!W288</f>
        <v>664296.92689999996</v>
      </c>
      <c r="V8" s="212">
        <f>Résultats!X288</f>
        <v>653126.82429999998</v>
      </c>
      <c r="W8" s="212">
        <f>Résultats!Y288</f>
        <v>647438.36430000002</v>
      </c>
      <c r="X8" s="212">
        <f>Résultats!Z288</f>
        <v>641013.88549999997</v>
      </c>
      <c r="Y8" s="212">
        <f>Résultats!AA288</f>
        <v>634359.68830000004</v>
      </c>
      <c r="Z8" s="212">
        <f>Résultats!AB288</f>
        <v>627407.15099999995</v>
      </c>
      <c r="AA8" s="212">
        <f>Résultats!AC288</f>
        <v>620327.34089999995</v>
      </c>
      <c r="AB8" s="212">
        <f>Résultats!AD288</f>
        <v>615347.55909999995</v>
      </c>
      <c r="AC8" s="212">
        <f>Résultats!AE288</f>
        <v>610479.78150000004</v>
      </c>
      <c r="AD8" s="212">
        <f>Résultats!AF288</f>
        <v>605667.02930000005</v>
      </c>
      <c r="AE8" s="212">
        <f>Résultats!AG288</f>
        <v>600921.21799999999</v>
      </c>
      <c r="AF8" s="212">
        <f>Résultats!AH288</f>
        <v>596228.55709999998</v>
      </c>
      <c r="AG8" s="212">
        <f>Résultats!AI288</f>
        <v>591543.43700000003</v>
      </c>
      <c r="AH8" s="212">
        <f>Résultats!AJ288</f>
        <v>587139.55559999996</v>
      </c>
      <c r="AI8" s="212">
        <f>Résultats!AK288</f>
        <v>582909.20239999995</v>
      </c>
      <c r="AJ8" s="212">
        <f>Résultats!AL288</f>
        <v>578818.95180000004</v>
      </c>
      <c r="AK8" s="212">
        <f>Résultats!AM288</f>
        <v>574831.01329999999</v>
      </c>
      <c r="AL8" s="212">
        <f>Résultats!AN288</f>
        <v>570540.05160000001</v>
      </c>
      <c r="AM8" s="212">
        <f>Résultats!AO288</f>
        <v>566369.10609999998</v>
      </c>
      <c r="AN8" s="212">
        <f>Résultats!AP288</f>
        <v>562306.27879999997</v>
      </c>
      <c r="AO8" s="212">
        <f>Résultats!AQ288</f>
        <v>558336.94629999995</v>
      </c>
      <c r="AP8" s="212">
        <f>Résultats!AR288</f>
        <v>553962.2513</v>
      </c>
      <c r="AQ8" s="212">
        <f>Résultats!AS288</f>
        <v>549142.92240000004</v>
      </c>
      <c r="AR8" s="212">
        <f>Résultats!AT288</f>
        <v>544552.87470000004</v>
      </c>
      <c r="AS8" s="212">
        <f>Résultats!AU288</f>
        <v>540145.55440000002</v>
      </c>
      <c r="AT8" s="212">
        <f>Résultats!AV288</f>
        <v>535867.56790000002</v>
      </c>
      <c r="AU8" s="260">
        <f>Résultats!AW288</f>
        <v>530464.55740000005</v>
      </c>
      <c r="AW8" t="s">
        <v>539</v>
      </c>
      <c r="AX8" s="312">
        <f>+Q6/Q2</f>
        <v>0.11622124268824548</v>
      </c>
      <c r="AY8" s="312">
        <f>+AA6/AA2</f>
        <v>0.14811425096625536</v>
      </c>
      <c r="AZ8" s="312">
        <f>+AU6/AU2</f>
        <v>0.20949614964980218</v>
      </c>
      <c r="BB8" s="312">
        <f>[3]Trafic!$H$25/[3]Trafic!$H$31</f>
        <v>8.6581998710879085E-2</v>
      </c>
      <c r="BC8" s="312">
        <f>[3]Trafic!$J$25/[3]Trafic!$J$31</f>
        <v>0.14233557304995703</v>
      </c>
      <c r="BD8" s="312">
        <f>[3]Trafic!$N$25/[3]Trafic!$N$31</f>
        <v>0.18954036770730018</v>
      </c>
    </row>
    <row r="9" spans="1:56" x14ac:dyDescent="0.25">
      <c r="B9" s="261" t="s">
        <v>500</v>
      </c>
      <c r="C9" s="262">
        <f>Résultats!E289</f>
        <v>85388.794389999995</v>
      </c>
      <c r="D9" s="263">
        <f>Résultats!F289</f>
        <v>90970.029089999996</v>
      </c>
      <c r="E9" s="263">
        <f>Résultats!G289</f>
        <v>93654.810240000006</v>
      </c>
      <c r="F9" s="263">
        <f>Résultats!H289</f>
        <v>99750.703169999906</v>
      </c>
      <c r="G9" s="263">
        <f>Résultats!I289</f>
        <v>103725.1596</v>
      </c>
      <c r="H9" s="263">
        <f>Résultats!J289</f>
        <v>111324.9436</v>
      </c>
      <c r="I9" s="263">
        <f>Résultats!K289</f>
        <v>116914.9872</v>
      </c>
      <c r="J9" s="263">
        <f>Résultats!L289</f>
        <v>123310.15119999999</v>
      </c>
      <c r="K9" s="263">
        <f>Résultats!M289</f>
        <v>132137.2574</v>
      </c>
      <c r="L9" s="263">
        <f>Résultats!N289</f>
        <v>137123.86780000001</v>
      </c>
      <c r="M9" s="263">
        <f>Résultats!O289</f>
        <v>133527.04550000001</v>
      </c>
      <c r="N9" s="263">
        <f>Résultats!P289</f>
        <v>132896.74359999999</v>
      </c>
      <c r="O9" s="263">
        <f>Résultats!Q289</f>
        <v>137274.8279</v>
      </c>
      <c r="P9" s="263">
        <f>Résultats!R289</f>
        <v>135497.70980000001</v>
      </c>
      <c r="Q9" s="263">
        <f>Résultats!S290</f>
        <v>55725.555939999998</v>
      </c>
      <c r="R9" s="263">
        <f>Résultats!T289</f>
        <v>132895.43410000001</v>
      </c>
      <c r="S9" s="263">
        <f>Résultats!U289</f>
        <v>132911.726</v>
      </c>
      <c r="T9" s="263">
        <f>Résultats!V289</f>
        <v>133279.2953</v>
      </c>
      <c r="U9" s="263">
        <f>Résultats!W289</f>
        <v>145084.69469999999</v>
      </c>
      <c r="V9" s="263">
        <f>Résultats!X289</f>
        <v>155005.54870000001</v>
      </c>
      <c r="W9" s="263">
        <f>Résultats!Y289</f>
        <v>155805.95139999999</v>
      </c>
      <c r="X9" s="263">
        <f>Résultats!Z289</f>
        <v>157868.628</v>
      </c>
      <c r="Y9" s="263">
        <f>Résultats!AA289</f>
        <v>160529.0428</v>
      </c>
      <c r="Z9" s="263">
        <f>Résultats!AB289</f>
        <v>163446.1195</v>
      </c>
      <c r="AA9" s="263">
        <f>Résultats!AC290</f>
        <v>61635.652069999996</v>
      </c>
      <c r="AB9" s="263">
        <f>Résultats!AD289</f>
        <v>168791.49189999999</v>
      </c>
      <c r="AC9" s="263">
        <f>Résultats!AE289</f>
        <v>171206.5208</v>
      </c>
      <c r="AD9" s="263">
        <f>Résultats!AF289</f>
        <v>173674.5863</v>
      </c>
      <c r="AE9" s="263">
        <f>Résultats!AG289</f>
        <v>176161.1122</v>
      </c>
      <c r="AF9" s="263">
        <f>Résultats!AH289</f>
        <v>178668.05499999999</v>
      </c>
      <c r="AG9" s="263">
        <f>Résultats!AI289</f>
        <v>181497.42449999999</v>
      </c>
      <c r="AH9" s="263">
        <f>Résultats!AJ289</f>
        <v>184330.40289999999</v>
      </c>
      <c r="AI9" s="263">
        <f>Résultats!AK289</f>
        <v>187191.47210000001</v>
      </c>
      <c r="AJ9" s="263">
        <f>Résultats!AL289</f>
        <v>190114.872</v>
      </c>
      <c r="AK9" s="263">
        <f>Résultats!AM289</f>
        <v>193116.30859999999</v>
      </c>
      <c r="AL9" s="263">
        <f>Résultats!AN289</f>
        <v>196047.72839999999</v>
      </c>
      <c r="AM9" s="263">
        <f>Résultats!AO289</f>
        <v>199064.5944</v>
      </c>
      <c r="AN9" s="263">
        <f>Résultats!AP289</f>
        <v>202153.2058</v>
      </c>
      <c r="AO9" s="263">
        <f>Résultats!AQ289</f>
        <v>205314.48180000001</v>
      </c>
      <c r="AP9" s="263">
        <f>Résultats!AR289</f>
        <v>208867.56460000001</v>
      </c>
      <c r="AQ9" s="263">
        <f>Résultats!AS289</f>
        <v>212259.2292</v>
      </c>
      <c r="AR9" s="263">
        <f>Résultats!AT289</f>
        <v>215656.21160000001</v>
      </c>
      <c r="AS9" s="263">
        <f>Résultats!AU289</f>
        <v>219099.65590000001</v>
      </c>
      <c r="AT9" s="263">
        <f>Résultats!AV289</f>
        <v>222597.46239999999</v>
      </c>
      <c r="AU9" s="264">
        <f>Résultats!AW290</f>
        <v>69476.529259999996</v>
      </c>
      <c r="AW9" t="s">
        <v>540</v>
      </c>
      <c r="AX9" s="312">
        <f>Q9/Q2</f>
        <v>4.8299434932053499E-2</v>
      </c>
      <c r="AY9" s="312">
        <f>AA9/AA2</f>
        <v>5.4813893360006978E-2</v>
      </c>
      <c r="AZ9" s="312">
        <f>AU9/AU2</f>
        <v>6.4394620829802879E-2</v>
      </c>
      <c r="BB9" s="312">
        <f>[3]Trafic!$H$26/[3]Trafic!$H$31</f>
        <v>5.0587052351781035E-2</v>
      </c>
      <c r="BC9" s="312">
        <f>[3]Trafic!$J$26/[3]Trafic!$J$31</f>
        <v>7.6007847942966056E-2</v>
      </c>
      <c r="BD9" s="312">
        <f>[3]Trafic!$N$26/[3]Trafic!$N$31</f>
        <v>9.8293993125704568E-2</v>
      </c>
    </row>
    <row r="10" spans="1:56" x14ac:dyDescent="0.25">
      <c r="B10" s="249" t="s">
        <v>501</v>
      </c>
      <c r="C10" s="250">
        <f t="shared" ref="C10:AU10" si="3">C5+C8</f>
        <v>696943.44530000002</v>
      </c>
      <c r="D10" s="251">
        <f t="shared" si="3"/>
        <v>720421.69819999998</v>
      </c>
      <c r="E10" s="251">
        <f t="shared" si="3"/>
        <v>729930.13049999997</v>
      </c>
      <c r="F10" s="251">
        <f t="shared" si="3"/>
        <v>753601.74440000008</v>
      </c>
      <c r="G10" s="251">
        <f t="shared" si="3"/>
        <v>770562.01860000007</v>
      </c>
      <c r="H10" s="251">
        <f t="shared" si="3"/>
        <v>790930.09369999997</v>
      </c>
      <c r="I10" s="251">
        <f t="shared" si="3"/>
        <v>818764.91760000004</v>
      </c>
      <c r="J10" s="251">
        <f t="shared" si="3"/>
        <v>853795.17339999997</v>
      </c>
      <c r="K10" s="251">
        <f t="shared" si="3"/>
        <v>894657.772</v>
      </c>
      <c r="L10" s="251">
        <f t="shared" si="3"/>
        <v>941547.30529999989</v>
      </c>
      <c r="M10" s="251">
        <f t="shared" si="3"/>
        <v>946162.13260000001</v>
      </c>
      <c r="N10" s="251">
        <f t="shared" si="3"/>
        <v>940689.1118999999</v>
      </c>
      <c r="O10" s="251">
        <f t="shared" si="3"/>
        <v>935216.64100000006</v>
      </c>
      <c r="P10" s="251">
        <f t="shared" si="3"/>
        <v>936407.97530000005</v>
      </c>
      <c r="Q10" s="251">
        <f>Q5+Q8</f>
        <v>948217.74360000005</v>
      </c>
      <c r="R10" s="251">
        <f t="shared" si="3"/>
        <v>957201.59519999998</v>
      </c>
      <c r="S10" s="251">
        <f t="shared" si="3"/>
        <v>959790.98699999996</v>
      </c>
      <c r="T10" s="251">
        <f t="shared" si="3"/>
        <v>960738.80859999999</v>
      </c>
      <c r="U10" s="251">
        <f t="shared" si="3"/>
        <v>932059.43619999988</v>
      </c>
      <c r="V10" s="251">
        <f t="shared" si="3"/>
        <v>908357.48930000002</v>
      </c>
      <c r="W10" s="251">
        <f t="shared" si="3"/>
        <v>908996.6531</v>
      </c>
      <c r="X10" s="251">
        <f t="shared" si="3"/>
        <v>904494.51780000003</v>
      </c>
      <c r="Y10" s="251">
        <f t="shared" si="3"/>
        <v>897760.73710000003</v>
      </c>
      <c r="Z10" s="251">
        <f t="shared" si="3"/>
        <v>889744.94579999987</v>
      </c>
      <c r="AA10" s="251">
        <f t="shared" si="3"/>
        <v>881003.71529999992</v>
      </c>
      <c r="AB10" s="251">
        <f t="shared" si="3"/>
        <v>876066.80149999994</v>
      </c>
      <c r="AC10" s="251">
        <f t="shared" si="3"/>
        <v>870974.61430000002</v>
      </c>
      <c r="AD10" s="251">
        <f t="shared" si="3"/>
        <v>865921.05850000004</v>
      </c>
      <c r="AE10" s="251">
        <f t="shared" si="3"/>
        <v>860924.59739999997</v>
      </c>
      <c r="AF10" s="251">
        <f t="shared" si="3"/>
        <v>855947.10800000001</v>
      </c>
      <c r="AG10" s="251">
        <f t="shared" si="3"/>
        <v>849736.39380000008</v>
      </c>
      <c r="AH10" s="251">
        <f t="shared" si="3"/>
        <v>844278.16209999996</v>
      </c>
      <c r="AI10" s="251">
        <f t="shared" si="3"/>
        <v>839238.33319999999</v>
      </c>
      <c r="AJ10" s="251">
        <f t="shared" si="3"/>
        <v>834435.66800000006</v>
      </c>
      <c r="AK10" s="251">
        <f t="shared" si="3"/>
        <v>829761.54619999998</v>
      </c>
      <c r="AL10" s="251">
        <f t="shared" si="3"/>
        <v>824958.88269999996</v>
      </c>
      <c r="AM10" s="251">
        <f t="shared" si="3"/>
        <v>820167.71669999999</v>
      </c>
      <c r="AN10" s="251">
        <f t="shared" si="3"/>
        <v>815442.55469999998</v>
      </c>
      <c r="AO10" s="251">
        <f t="shared" si="3"/>
        <v>810799.36339999991</v>
      </c>
      <c r="AP10" s="251">
        <f t="shared" si="3"/>
        <v>804055.25080000004</v>
      </c>
      <c r="AQ10" s="251">
        <f t="shared" si="3"/>
        <v>797596.80850000004</v>
      </c>
      <c r="AR10" s="251">
        <f t="shared" si="3"/>
        <v>791577.61090000009</v>
      </c>
      <c r="AS10" s="251">
        <f t="shared" si="3"/>
        <v>785861.00509999995</v>
      </c>
      <c r="AT10" s="251">
        <f t="shared" si="3"/>
        <v>780359.06890000007</v>
      </c>
      <c r="AU10" s="252">
        <f t="shared" si="3"/>
        <v>774585.48140000005</v>
      </c>
      <c r="AW10" t="s">
        <v>541</v>
      </c>
      <c r="AX10" s="312">
        <f>1-SUM(AX7:AX9)</f>
        <v>0.8218559767755057</v>
      </c>
      <c r="AY10" s="312">
        <f>1-SUM(AY7:AY9)</f>
        <v>0.7834952998530702</v>
      </c>
      <c r="AZ10" s="312">
        <f t="shared" ref="AZ10" si="4">1-SUM(AZ7:AZ9)</f>
        <v>0.71792789458958262</v>
      </c>
      <c r="BB10" s="312">
        <f>([3]Trafic!$H$23+[3]Trafic!$H$28)/[3]Trafic!$H$30</f>
        <v>0.84698145105670741</v>
      </c>
      <c r="BC10" s="312">
        <f>([3]Trafic!$J$23+[3]Trafic!$J$28)/[3]Trafic!$J$30</f>
        <v>0.75252158630631349</v>
      </c>
      <c r="BD10" s="312">
        <f>([3]Trafic!$N$23+[3]Trafic!$N$28)/[3]Trafic!$N$30</f>
        <v>0.6858880697768327</v>
      </c>
    </row>
    <row r="11" spans="1:56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6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6" x14ac:dyDescent="0.25">
      <c r="B13" s="245" t="s">
        <v>1</v>
      </c>
      <c r="C13" s="246">
        <f t="shared" ref="C13:AU13" si="5">C14+C15+C18</f>
        <v>842942.38378000003</v>
      </c>
      <c r="D13" s="247">
        <f t="shared" si="5"/>
        <v>873616.4897700001</v>
      </c>
      <c r="E13" s="247">
        <f t="shared" si="5"/>
        <v>885836.61186000006</v>
      </c>
      <c r="F13" s="247">
        <f t="shared" si="5"/>
        <v>916789.63783000002</v>
      </c>
      <c r="G13" s="247">
        <f t="shared" si="5"/>
        <v>938052.52313999995</v>
      </c>
      <c r="H13" s="247">
        <f t="shared" si="5"/>
        <v>967083.88702000002</v>
      </c>
      <c r="I13" s="247">
        <f t="shared" si="5"/>
        <v>1001016.8014700001</v>
      </c>
      <c r="J13" s="247">
        <f t="shared" si="5"/>
        <v>1043503.58998</v>
      </c>
      <c r="K13" s="247">
        <f t="shared" si="5"/>
        <v>1095297.50287</v>
      </c>
      <c r="L13" s="247">
        <f t="shared" si="5"/>
        <v>1148573.0138900001</v>
      </c>
      <c r="M13" s="247">
        <f t="shared" si="5"/>
        <v>1150035.0869800001</v>
      </c>
      <c r="N13" s="247">
        <f t="shared" si="5"/>
        <v>1144746.9046100001</v>
      </c>
      <c r="O13" s="247">
        <f t="shared" si="5"/>
        <v>1144360.2500400001</v>
      </c>
      <c r="P13" s="247">
        <f t="shared" si="5"/>
        <v>1143914.9022400002</v>
      </c>
      <c r="Q13" s="247">
        <f t="shared" si="5"/>
        <v>1153302.91597</v>
      </c>
      <c r="R13" s="247">
        <f t="shared" si="5"/>
        <v>1162255.50012</v>
      </c>
      <c r="S13" s="247">
        <f t="shared" si="5"/>
        <v>1165349.16346</v>
      </c>
      <c r="T13" s="247">
        <f t="shared" si="5"/>
        <v>1167302.4374800001</v>
      </c>
      <c r="U13" s="247">
        <f t="shared" si="5"/>
        <v>1168554.0510499999</v>
      </c>
      <c r="V13" s="247">
        <f t="shared" si="5"/>
        <v>1169059.41227</v>
      </c>
      <c r="W13" s="247">
        <f t="shared" si="5"/>
        <v>1166100.33745</v>
      </c>
      <c r="X13" s="247">
        <f t="shared" si="5"/>
        <v>1165819.21793</v>
      </c>
      <c r="Y13" s="247">
        <f t="shared" si="5"/>
        <v>1167132.2488000002</v>
      </c>
      <c r="Z13" s="247">
        <f t="shared" si="5"/>
        <v>1169369.48502</v>
      </c>
      <c r="AA13" s="247">
        <f t="shared" si="5"/>
        <v>1172217.1774300002</v>
      </c>
      <c r="AB13" s="247">
        <f t="shared" si="5"/>
        <v>1175499.95823</v>
      </c>
      <c r="AC13" s="247">
        <f t="shared" si="5"/>
        <v>1181191.98431</v>
      </c>
      <c r="AD13" s="247">
        <f t="shared" si="5"/>
        <v>1186266.1947299999</v>
      </c>
      <c r="AE13" s="247">
        <f t="shared" si="5"/>
        <v>1191187.3587</v>
      </c>
      <c r="AF13" s="247">
        <f t="shared" si="5"/>
        <v>1198213.4522899999</v>
      </c>
      <c r="AG13" s="247">
        <f t="shared" si="5"/>
        <v>1202359.38317</v>
      </c>
      <c r="AH13" s="247">
        <f t="shared" si="5"/>
        <v>1207166.0137700001</v>
      </c>
      <c r="AI13" s="247">
        <f t="shared" si="5"/>
        <v>1212287.7950800001</v>
      </c>
      <c r="AJ13" s="247">
        <f t="shared" si="5"/>
        <v>1217603.72376</v>
      </c>
      <c r="AK13" s="247">
        <f t="shared" si="5"/>
        <v>1223048.7355899999</v>
      </c>
      <c r="AL13" s="247">
        <f t="shared" si="5"/>
        <v>1228704.6757499999</v>
      </c>
      <c r="AM13" s="247">
        <f t="shared" si="5"/>
        <v>1234118.2702899999</v>
      </c>
      <c r="AN13" s="247">
        <f t="shared" si="5"/>
        <v>1239452.2423800002</v>
      </c>
      <c r="AO13" s="247">
        <f t="shared" si="5"/>
        <v>1244789.5910199999</v>
      </c>
      <c r="AP13" s="247">
        <f t="shared" si="5"/>
        <v>1250151.90334</v>
      </c>
      <c r="AQ13" s="247">
        <f t="shared" si="5"/>
        <v>1255720.2930600001</v>
      </c>
      <c r="AR13" s="247">
        <f t="shared" si="5"/>
        <v>1261219.9947799998</v>
      </c>
      <c r="AS13" s="247">
        <f t="shared" si="5"/>
        <v>1266693.2797000001</v>
      </c>
      <c r="AT13" s="247">
        <f t="shared" si="5"/>
        <v>1272149.2252400001</v>
      </c>
      <c r="AU13" s="248">
        <f t="shared" si="5"/>
        <v>1277635.7455</v>
      </c>
      <c r="AW13" t="s">
        <v>530</v>
      </c>
      <c r="AX13" s="299">
        <f>Q19/Q18</f>
        <v>0.92358223355935853</v>
      </c>
      <c r="AY13" s="299">
        <f>AA19/AA18</f>
        <v>0.91485665563273555</v>
      </c>
      <c r="AZ13" s="299">
        <f>AU19/AU18</f>
        <v>0.89946040590659759</v>
      </c>
    </row>
    <row r="14" spans="1:56" x14ac:dyDescent="0.25">
      <c r="B14" s="249" t="s">
        <v>494</v>
      </c>
      <c r="C14" s="250">
        <f>Résultats!E294</f>
        <v>13442.05508</v>
      </c>
      <c r="D14" s="251">
        <f>Résultats!F294</f>
        <v>13810.843570000001</v>
      </c>
      <c r="E14" s="251">
        <f>Résultats!G294</f>
        <v>14176.85216</v>
      </c>
      <c r="F14" s="251">
        <f>Résultats!H294</f>
        <v>14270.194229999999</v>
      </c>
      <c r="G14" s="251">
        <f>Résultats!I294</f>
        <v>13871.186040000001</v>
      </c>
      <c r="H14" s="251">
        <f>Résultats!J294</f>
        <v>13840.571319999999</v>
      </c>
      <c r="I14" s="251">
        <f>Résultats!K294</f>
        <v>13960.69247</v>
      </c>
      <c r="J14" s="251">
        <f>Résultats!L294</f>
        <v>13975.19658</v>
      </c>
      <c r="K14" s="251">
        <f>Résultats!M294</f>
        <v>14241.88507</v>
      </c>
      <c r="L14" s="251">
        <f>Résultats!N294</f>
        <v>14610.15569</v>
      </c>
      <c r="M14" s="251">
        <f>Résultats!O294</f>
        <v>14902.24458</v>
      </c>
      <c r="N14" s="251">
        <f>Résultats!P294</f>
        <v>15154.492109999999</v>
      </c>
      <c r="O14" s="251">
        <f>Résultats!Q294</f>
        <v>15512.060740000001</v>
      </c>
      <c r="P14" s="251">
        <f>Résultats!R294</f>
        <v>15999.86414</v>
      </c>
      <c r="Q14" s="251">
        <f>Résultats!S294</f>
        <v>15717.95837</v>
      </c>
      <c r="R14" s="251">
        <f>Résultats!T294</f>
        <v>15480.679120000001</v>
      </c>
      <c r="S14" s="251">
        <f>Résultats!U294</f>
        <v>15470.84856</v>
      </c>
      <c r="T14" s="251">
        <f>Résultats!V294</f>
        <v>15491.33208</v>
      </c>
      <c r="U14" s="251">
        <f>Résultats!W294</f>
        <v>15865.158649999999</v>
      </c>
      <c r="V14" s="251">
        <f>Résultats!X294</f>
        <v>16203.668970000001</v>
      </c>
      <c r="W14" s="251">
        <f>Résultats!Y294</f>
        <v>16545.29465</v>
      </c>
      <c r="X14" s="251">
        <f>Résultats!Z294</f>
        <v>16874.327929999999</v>
      </c>
      <c r="Y14" s="251">
        <f>Résultats!AA294</f>
        <v>17213.730599999999</v>
      </c>
      <c r="Z14" s="251">
        <f>Résultats!AB294</f>
        <v>17558.901620000001</v>
      </c>
      <c r="AA14" s="251">
        <f>Résultats!AC294</f>
        <v>17911.12803</v>
      </c>
      <c r="AB14" s="251">
        <f>Résultats!AD294</f>
        <v>18272.320230000001</v>
      </c>
      <c r="AC14" s="251">
        <f>Résultats!AE294</f>
        <v>18642.766009999999</v>
      </c>
      <c r="AD14" s="251">
        <f>Résultats!AF294</f>
        <v>19021.504529999998</v>
      </c>
      <c r="AE14" s="251">
        <f>Résultats!AG294</f>
        <v>19408.5232</v>
      </c>
      <c r="AF14" s="251">
        <f>Résultats!AH294</f>
        <v>19803.597890000001</v>
      </c>
      <c r="AG14" s="251">
        <f>Résultats!AI294</f>
        <v>20209.304970000001</v>
      </c>
      <c r="AH14" s="251">
        <f>Résultats!AJ294</f>
        <v>20625.855869999999</v>
      </c>
      <c r="AI14" s="251">
        <f>Résultats!AK294</f>
        <v>21046.73648</v>
      </c>
      <c r="AJ14" s="251">
        <f>Résultats!AL294</f>
        <v>21475.998960000001</v>
      </c>
      <c r="AK14" s="251">
        <f>Résultats!AM294</f>
        <v>21915.152590000002</v>
      </c>
      <c r="AL14" s="251">
        <f>Résultats!AN294</f>
        <v>22358.516149999999</v>
      </c>
      <c r="AM14" s="251">
        <f>Résultats!AO294</f>
        <v>22805.254789999999</v>
      </c>
      <c r="AN14" s="251">
        <f>Résultats!AP294</f>
        <v>23262.799780000001</v>
      </c>
      <c r="AO14" s="251">
        <f>Résultats!AQ294</f>
        <v>23735.647919999999</v>
      </c>
      <c r="AP14" s="251">
        <f>Résultats!AR294</f>
        <v>24224.98904</v>
      </c>
      <c r="AQ14" s="251">
        <f>Résultats!AS294</f>
        <v>24729.320059999998</v>
      </c>
      <c r="AR14" s="251">
        <f>Résultats!AT294</f>
        <v>25253.063880000002</v>
      </c>
      <c r="AS14" s="251">
        <f>Résultats!AU294</f>
        <v>25795.925500000001</v>
      </c>
      <c r="AT14" s="251">
        <f>Résultats!AV294</f>
        <v>26357.236239999998</v>
      </c>
      <c r="AU14" s="252">
        <f>Résultats!AW294</f>
        <v>26942.742200000001</v>
      </c>
      <c r="AW14" t="s">
        <v>531</v>
      </c>
      <c r="AX14" s="299">
        <f>Q16/Q15</f>
        <v>0.67302905294165494</v>
      </c>
      <c r="AY14" s="299">
        <f>AA16/AA15</f>
        <v>0.68301784416509292</v>
      </c>
      <c r="AZ14" s="299">
        <f>AU16/AU15</f>
        <v>0.70576318967366236</v>
      </c>
    </row>
    <row r="15" spans="1:56" x14ac:dyDescent="0.25">
      <c r="B15" s="254" t="s">
        <v>495</v>
      </c>
      <c r="C15" s="255">
        <f>Résultats!E300</f>
        <v>248850.0986</v>
      </c>
      <c r="D15" s="256">
        <f>Résultats!F300</f>
        <v>263192.59090000001</v>
      </c>
      <c r="E15" s="256">
        <f>Résultats!G300</f>
        <v>272578.61090000003</v>
      </c>
      <c r="F15" s="256">
        <f>Résultats!H300</f>
        <v>288332.36930000002</v>
      </c>
      <c r="G15" s="256">
        <f>Résultats!I300</f>
        <v>299905.75150000001</v>
      </c>
      <c r="H15" s="256">
        <f>Résultats!J300</f>
        <v>316001.55290000001</v>
      </c>
      <c r="I15" s="256">
        <f>Résultats!K300</f>
        <v>335739.71899999998</v>
      </c>
      <c r="J15" s="256">
        <f>Résultats!L300</f>
        <v>358084.57990000001</v>
      </c>
      <c r="K15" s="256">
        <f>Résultats!M300</f>
        <v>383782.44799999997</v>
      </c>
      <c r="L15" s="256">
        <f>Résultats!N300</f>
        <v>410713.85259999998</v>
      </c>
      <c r="M15" s="256">
        <f>Résultats!O300</f>
        <v>408051.72619999998</v>
      </c>
      <c r="N15" s="256">
        <f>Résultats!P300</f>
        <v>402440.30320000002</v>
      </c>
      <c r="O15" s="256">
        <f>Résultats!Q300</f>
        <v>403016.30330000003</v>
      </c>
      <c r="P15" s="256">
        <f>Résultats!R300</f>
        <v>402490.53320000001</v>
      </c>
      <c r="Q15" s="256">
        <f>Résultats!S300</f>
        <v>408837.40590000001</v>
      </c>
      <c r="R15" s="256">
        <f>Résultats!T300</f>
        <v>414778.9253</v>
      </c>
      <c r="S15" s="256">
        <f>Résultats!U300</f>
        <v>416923.57040000003</v>
      </c>
      <c r="T15" s="256">
        <f>Résultats!V300</f>
        <v>418223.07770000002</v>
      </c>
      <c r="U15" s="256">
        <f>Résultats!W300</f>
        <v>419632.66830000002</v>
      </c>
      <c r="V15" s="256">
        <f>Résultats!X300</f>
        <v>420929.96870000003</v>
      </c>
      <c r="W15" s="256">
        <f>Résultats!Y300</f>
        <v>419109.42790000001</v>
      </c>
      <c r="X15" s="256">
        <f>Résultats!Z300</f>
        <v>418970.0416</v>
      </c>
      <c r="Y15" s="256">
        <f>Résultats!AA300</f>
        <v>419596.7561</v>
      </c>
      <c r="Z15" s="256">
        <f>Résultats!AB300</f>
        <v>420594.90710000001</v>
      </c>
      <c r="AA15" s="256">
        <f>Résultats!AC300</f>
        <v>421785.04070000001</v>
      </c>
      <c r="AB15" s="256">
        <f>Résultats!AD300</f>
        <v>423101.22970000003</v>
      </c>
      <c r="AC15" s="256">
        <f>Résultats!AE300</f>
        <v>426084.68849999999</v>
      </c>
      <c r="AD15" s="256">
        <f>Résultats!AF300</f>
        <v>428395.82819999999</v>
      </c>
      <c r="AE15" s="256">
        <f>Résultats!AG300</f>
        <v>430443.77659999998</v>
      </c>
      <c r="AF15" s="256">
        <f>Résultats!AH300</f>
        <v>434004.9951</v>
      </c>
      <c r="AG15" s="256">
        <f>Résultats!AI300</f>
        <v>435185.32169999997</v>
      </c>
      <c r="AH15" s="256">
        <f>Résultats!AJ300</f>
        <v>436789.25719999999</v>
      </c>
      <c r="AI15" s="256">
        <f>Résultats!AK300</f>
        <v>438587.60310000001</v>
      </c>
      <c r="AJ15" s="256">
        <f>Résultats!AL300</f>
        <v>440483.6764</v>
      </c>
      <c r="AK15" s="256">
        <f>Résultats!AM300</f>
        <v>442437.47710000002</v>
      </c>
      <c r="AL15" s="256">
        <f>Résultats!AN300</f>
        <v>444586.18030000001</v>
      </c>
      <c r="AM15" s="256">
        <f>Résultats!AO300</f>
        <v>446561.17660000001</v>
      </c>
      <c r="AN15" s="256">
        <f>Résultats!AP300</f>
        <v>448469.31050000002</v>
      </c>
      <c r="AO15" s="256">
        <f>Résultats!AQ300</f>
        <v>450363.14750000002</v>
      </c>
      <c r="AP15" s="256">
        <f>Résultats!AR300</f>
        <v>452264.40139999997</v>
      </c>
      <c r="AQ15" s="256">
        <f>Résultats!AS300</f>
        <v>454293.72779999999</v>
      </c>
      <c r="AR15" s="256">
        <f>Résultats!AT300</f>
        <v>456262.58110000001</v>
      </c>
      <c r="AS15" s="256">
        <f>Résultats!AU300</f>
        <v>458217.67820000002</v>
      </c>
      <c r="AT15" s="256">
        <f>Résultats!AV300</f>
        <v>460176.09330000001</v>
      </c>
      <c r="AU15" s="257">
        <f>Résultats!AW300</f>
        <v>462151.94030000002</v>
      </c>
      <c r="AW15" t="s">
        <v>532</v>
      </c>
      <c r="AX15" s="299">
        <f>Q21/(Q18+Q15)</f>
        <v>0.83353576123271356</v>
      </c>
      <c r="AY15" s="299">
        <f>AA21/(AA18+AA15)</f>
        <v>0.83014243050886338</v>
      </c>
      <c r="AZ15" s="299">
        <f>AU21/(AU18+AU15)</f>
        <v>0.8278860514674472</v>
      </c>
    </row>
    <row r="16" spans="1:56" x14ac:dyDescent="0.25">
      <c r="B16" s="258" t="s">
        <v>496</v>
      </c>
      <c r="C16" s="259">
        <f>Résultats!E295</f>
        <v>163461.30420000001</v>
      </c>
      <c r="D16" s="212">
        <f>Résultats!F295</f>
        <v>172226.20920000001</v>
      </c>
      <c r="E16" s="212">
        <f>Résultats!G295</f>
        <v>178930.12890000001</v>
      </c>
      <c r="F16" s="212">
        <f>Résultats!H295</f>
        <v>188591.927</v>
      </c>
      <c r="G16" s="212">
        <f>Résultats!I295</f>
        <v>196191.27110000001</v>
      </c>
      <c r="H16" s="212">
        <f>Résultats!J295</f>
        <v>204716.31820000001</v>
      </c>
      <c r="I16" s="212">
        <f>Résultats!K295</f>
        <v>218879.17499999999</v>
      </c>
      <c r="J16" s="212">
        <f>Résultats!L295</f>
        <v>234844.4246</v>
      </c>
      <c r="K16" s="212">
        <f>Résultats!M295</f>
        <v>251720.2126</v>
      </c>
      <c r="L16" s="212">
        <f>Résultats!N295</f>
        <v>273771.91279999999</v>
      </c>
      <c r="M16" s="212">
        <f>Résultats!O295</f>
        <v>274746.50589999999</v>
      </c>
      <c r="N16" s="212">
        <f>Résultats!P295</f>
        <v>269770.47749999998</v>
      </c>
      <c r="O16" s="212">
        <f>Résultats!Q295</f>
        <v>266064.56520000001</v>
      </c>
      <c r="P16" s="212">
        <f>Résultats!R295</f>
        <v>267329.75</v>
      </c>
      <c r="Q16" s="212">
        <f>Résultats!S295</f>
        <v>275159.45209999999</v>
      </c>
      <c r="R16" s="212">
        <f>Résultats!T295</f>
        <v>282357.0723</v>
      </c>
      <c r="S16" s="212">
        <f>Résultats!U295</f>
        <v>284490.36190000002</v>
      </c>
      <c r="T16" s="212">
        <f>Résultats!V295</f>
        <v>285423.80330000003</v>
      </c>
      <c r="U16" s="212">
        <f>Résultats!W295</f>
        <v>287097.99859999999</v>
      </c>
      <c r="V16" s="212">
        <f>Résultats!X295</f>
        <v>288779.27179999999</v>
      </c>
      <c r="W16" s="212">
        <f>Résultats!Y295</f>
        <v>285880.34330000001</v>
      </c>
      <c r="X16" s="212">
        <f>Résultats!Z295</f>
        <v>285454.93540000002</v>
      </c>
      <c r="Y16" s="212">
        <f>Résultats!AA295</f>
        <v>285997.5858</v>
      </c>
      <c r="Z16" s="212">
        <f>Résultats!AB295</f>
        <v>286959.51650000003</v>
      </c>
      <c r="AA16" s="212">
        <f>Résultats!AC295</f>
        <v>288086.70919999998</v>
      </c>
      <c r="AB16" s="212">
        <f>Résultats!AD295</f>
        <v>289327.39880000002</v>
      </c>
      <c r="AC16" s="212">
        <f>Résultats!AE295</f>
        <v>293014.56439999997</v>
      </c>
      <c r="AD16" s="212">
        <f>Résultats!AF295</f>
        <v>295612.71240000002</v>
      </c>
      <c r="AE16" s="212">
        <f>Résultats!AG295</f>
        <v>297755.8247</v>
      </c>
      <c r="AF16" s="212">
        <f>Résultats!AH295</f>
        <v>302169.18219999998</v>
      </c>
      <c r="AG16" s="212">
        <f>Résultats!AI295</f>
        <v>302869.0318</v>
      </c>
      <c r="AH16" s="212">
        <f>Résultats!AJ295</f>
        <v>304178.86930000002</v>
      </c>
      <c r="AI16" s="212">
        <f>Résultats!AK295</f>
        <v>305754.80969999998</v>
      </c>
      <c r="AJ16" s="212">
        <f>Résultats!AL295</f>
        <v>307445.70789999998</v>
      </c>
      <c r="AK16" s="212">
        <f>Résultats!AM295</f>
        <v>309198.51</v>
      </c>
      <c r="AL16" s="212">
        <f>Résultats!AN295</f>
        <v>311227.5736</v>
      </c>
      <c r="AM16" s="212">
        <f>Résultats!AO295</f>
        <v>312978.80949999997</v>
      </c>
      <c r="AN16" s="212">
        <f>Résultats!AP295</f>
        <v>314610.13069999998</v>
      </c>
      <c r="AO16" s="212">
        <f>Résultats!AQ295</f>
        <v>316197.68890000001</v>
      </c>
      <c r="AP16" s="212">
        <f>Résultats!AR295</f>
        <v>317780.46879999997</v>
      </c>
      <c r="AQ16" s="212">
        <f>Résultats!AS295</f>
        <v>319551.09220000001</v>
      </c>
      <c r="AR16" s="212">
        <f>Résultats!AT295</f>
        <v>321216.48180000001</v>
      </c>
      <c r="AS16" s="212">
        <f>Résultats!AU295</f>
        <v>322856.70360000001</v>
      </c>
      <c r="AT16" s="212">
        <f>Résultats!AV295</f>
        <v>324504.93650000001</v>
      </c>
      <c r="AU16" s="260">
        <f>Résultats!AW295</f>
        <v>326169.82750000001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48417.591390000001</v>
      </c>
      <c r="E17" s="263">
        <f>Résultats!G298</f>
        <v>48084.38265</v>
      </c>
      <c r="F17" s="263">
        <f>Résultats!H298</f>
        <v>49180.72277</v>
      </c>
      <c r="G17" s="263">
        <f>Résultats!I298</f>
        <v>49908.430780000002</v>
      </c>
      <c r="H17" s="263">
        <f>Résultats!J298</f>
        <v>51031.734779999999</v>
      </c>
      <c r="I17" s="263">
        <f>Résultats!K298</f>
        <v>51439.916149999997</v>
      </c>
      <c r="J17" s="263">
        <f>Résultats!L298</f>
        <v>52505.45119</v>
      </c>
      <c r="K17" s="263">
        <f>Résultats!M298</f>
        <v>54348.783810000001</v>
      </c>
      <c r="L17" s="263">
        <f>Résultats!N298</f>
        <v>55494.785499999998</v>
      </c>
      <c r="M17" s="263">
        <f>Résultats!O298</f>
        <v>55686.875119999997</v>
      </c>
      <c r="N17" s="263">
        <f>Résultats!P298</f>
        <v>56257.951509999999</v>
      </c>
      <c r="O17" s="263">
        <f>Résultats!Q298</f>
        <v>56707.156029999998</v>
      </c>
      <c r="P17" s="263">
        <f>Résultats!R298</f>
        <v>56374.479529999997</v>
      </c>
      <c r="Q17" s="263">
        <f>Résultats!S297</f>
        <v>134090.45819999999</v>
      </c>
      <c r="R17" s="263">
        <f>Résultats!T298</f>
        <v>55056.401879999998</v>
      </c>
      <c r="S17" s="263">
        <f>Résultats!U298</f>
        <v>54881.366970000003</v>
      </c>
      <c r="T17" s="263">
        <f>Résultats!V298</f>
        <v>54822.333209999997</v>
      </c>
      <c r="U17" s="263">
        <f>Résultats!W298</f>
        <v>54513.238899999997</v>
      </c>
      <c r="V17" s="263">
        <f>Résultats!X298</f>
        <v>54130.597329999997</v>
      </c>
      <c r="W17" s="263">
        <f>Résultats!Y298</f>
        <v>54306.750180000003</v>
      </c>
      <c r="X17" s="263">
        <f>Résultats!Z298</f>
        <v>54283.742010000002</v>
      </c>
      <c r="Y17" s="263">
        <f>Résultats!AA298</f>
        <v>54240.122609999999</v>
      </c>
      <c r="Z17" s="263">
        <f>Résultats!AB298</f>
        <v>54213.556449999996</v>
      </c>
      <c r="AA17" s="263">
        <f>Résultats!AC297</f>
        <v>134205.58679999999</v>
      </c>
      <c r="AB17" s="263">
        <f>Résultats!AD298</f>
        <v>54249.36363</v>
      </c>
      <c r="AC17" s="263">
        <f>Résultats!AE298</f>
        <v>54053.53009</v>
      </c>
      <c r="AD17" s="263">
        <f>Résultats!AF298</f>
        <v>54006.314489999997</v>
      </c>
      <c r="AE17" s="263">
        <f>Résultats!AG298</f>
        <v>54031.70074</v>
      </c>
      <c r="AF17" s="263">
        <f>Résultats!AH298</f>
        <v>53837.902139999998</v>
      </c>
      <c r="AG17" s="263">
        <f>Résultats!AI298</f>
        <v>54061.66388</v>
      </c>
      <c r="AH17" s="263">
        <f>Résultats!AJ298</f>
        <v>54234.634400000003</v>
      </c>
      <c r="AI17" s="263">
        <f>Résultats!AK298</f>
        <v>54388.415110000002</v>
      </c>
      <c r="AJ17" s="263">
        <f>Résultats!AL298</f>
        <v>54538.937149999998</v>
      </c>
      <c r="AK17" s="263">
        <f>Résultats!AM298</f>
        <v>54689.504410000001</v>
      </c>
      <c r="AL17" s="263">
        <f>Résultats!AN298</f>
        <v>54806.549149999999</v>
      </c>
      <c r="AM17" s="263">
        <f>Résultats!AO298</f>
        <v>54951.220090000003</v>
      </c>
      <c r="AN17" s="263">
        <f>Résultats!AP298</f>
        <v>55108.813670000003</v>
      </c>
      <c r="AO17" s="263">
        <f>Résultats!AQ298</f>
        <v>55272.59506</v>
      </c>
      <c r="AP17" s="263">
        <f>Résultats!AR298</f>
        <v>55437.172879999998</v>
      </c>
      <c r="AQ17" s="263">
        <f>Résultats!AS298</f>
        <v>55585.004150000001</v>
      </c>
      <c r="AR17" s="263">
        <f>Résultats!AT298</f>
        <v>55742.854809999997</v>
      </c>
      <c r="AS17" s="263">
        <f>Résultats!AU298</f>
        <v>55899.750269999997</v>
      </c>
      <c r="AT17" s="263">
        <f>Résultats!AV298</f>
        <v>56050.443500000001</v>
      </c>
      <c r="AU17" s="264">
        <f>Résultats!AW297</f>
        <v>136593.15909999999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596613.05530000001</v>
      </c>
      <c r="E18" s="212">
        <f>Résultats!G299</f>
        <v>599081.14879999997</v>
      </c>
      <c r="F18" s="212">
        <f>Résultats!H299</f>
        <v>614187.07429999998</v>
      </c>
      <c r="G18" s="212">
        <f>Résultats!I299</f>
        <v>624275.58559999999</v>
      </c>
      <c r="H18" s="212">
        <f>Résultats!J299</f>
        <v>637241.76280000003</v>
      </c>
      <c r="I18" s="212">
        <f>Résultats!K299</f>
        <v>651316.39</v>
      </c>
      <c r="J18" s="212">
        <f>Résultats!L299</f>
        <v>671443.81350000005</v>
      </c>
      <c r="K18" s="212">
        <f>Résultats!M299</f>
        <v>697273.16980000003</v>
      </c>
      <c r="L18" s="212">
        <f>Résultats!N299</f>
        <v>723249.00560000003</v>
      </c>
      <c r="M18" s="212">
        <f>Résultats!O299</f>
        <v>727081.11620000005</v>
      </c>
      <c r="N18" s="212">
        <f>Résultats!P299</f>
        <v>727152.10930000001</v>
      </c>
      <c r="O18" s="212">
        <f>Résultats!Q299</f>
        <v>725831.88600000006</v>
      </c>
      <c r="P18" s="212">
        <f>Résultats!R299</f>
        <v>725424.50490000006</v>
      </c>
      <c r="Q18" s="212">
        <f>Résultats!S299</f>
        <v>728747.55169999995</v>
      </c>
      <c r="R18" s="212">
        <f>Résultats!T299</f>
        <v>731995.89569999999</v>
      </c>
      <c r="S18" s="212">
        <f>Résultats!U299</f>
        <v>732954.74450000003</v>
      </c>
      <c r="T18" s="212">
        <f>Résultats!V299</f>
        <v>733588.02769999998</v>
      </c>
      <c r="U18" s="212">
        <f>Résultats!W299</f>
        <v>733056.22409999999</v>
      </c>
      <c r="V18" s="212">
        <f>Résultats!X299</f>
        <v>731925.7746</v>
      </c>
      <c r="W18" s="212">
        <f>Résultats!Y299</f>
        <v>730445.61490000004</v>
      </c>
      <c r="X18" s="212">
        <f>Résultats!Z299</f>
        <v>729974.84840000002</v>
      </c>
      <c r="Y18" s="212">
        <f>Résultats!AA299</f>
        <v>730321.76210000005</v>
      </c>
      <c r="Z18" s="212">
        <f>Résultats!AB299</f>
        <v>731215.67630000005</v>
      </c>
      <c r="AA18" s="212">
        <f>Résultats!AC299</f>
        <v>732521.00870000001</v>
      </c>
      <c r="AB18" s="212">
        <f>Résultats!AD299</f>
        <v>734126.40830000001</v>
      </c>
      <c r="AC18" s="212">
        <f>Résultats!AE299</f>
        <v>736464.52980000002</v>
      </c>
      <c r="AD18" s="212">
        <f>Résultats!AF299</f>
        <v>738848.86199999996</v>
      </c>
      <c r="AE18" s="212">
        <f>Résultats!AG299</f>
        <v>741335.05889999995</v>
      </c>
      <c r="AF18" s="212">
        <f>Résultats!AH299</f>
        <v>744404.85930000001</v>
      </c>
      <c r="AG18" s="212">
        <f>Résultats!AI299</f>
        <v>746964.75650000002</v>
      </c>
      <c r="AH18" s="212">
        <f>Résultats!AJ299</f>
        <v>749750.9007</v>
      </c>
      <c r="AI18" s="212">
        <f>Résultats!AK299</f>
        <v>752653.45550000004</v>
      </c>
      <c r="AJ18" s="212">
        <f>Résultats!AL299</f>
        <v>755644.04839999997</v>
      </c>
      <c r="AK18" s="212">
        <f>Résultats!AM299</f>
        <v>758696.10589999997</v>
      </c>
      <c r="AL18" s="212">
        <f>Résultats!AN299</f>
        <v>761759.97930000001</v>
      </c>
      <c r="AM18" s="212">
        <f>Résultats!AO299</f>
        <v>764751.83889999997</v>
      </c>
      <c r="AN18" s="212">
        <f>Résultats!AP299</f>
        <v>767720.13210000005</v>
      </c>
      <c r="AO18" s="212">
        <f>Résultats!AQ299</f>
        <v>770690.79559999995</v>
      </c>
      <c r="AP18" s="212">
        <f>Résultats!AR299</f>
        <v>773662.51289999997</v>
      </c>
      <c r="AQ18" s="212">
        <f>Résultats!AS299</f>
        <v>776697.2452</v>
      </c>
      <c r="AR18" s="212">
        <f>Résultats!AT299</f>
        <v>779704.34979999997</v>
      </c>
      <c r="AS18" s="212">
        <f>Résultats!AU299</f>
        <v>782679.67599999998</v>
      </c>
      <c r="AT18" s="212">
        <f>Résultats!AV299</f>
        <v>785615.89569999999</v>
      </c>
      <c r="AU18" s="260">
        <f>Résultats!AW299</f>
        <v>788541.06299999997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548195.48899999994</v>
      </c>
      <c r="E19" s="212">
        <f>Résultats!G296</f>
        <v>551000.00159999996</v>
      </c>
      <c r="F19" s="212">
        <f>Résultats!H296</f>
        <v>565009.81740000006</v>
      </c>
      <c r="G19" s="212">
        <f>Résultats!I296</f>
        <v>574370.74750000006</v>
      </c>
      <c r="H19" s="212">
        <f>Résultats!J296</f>
        <v>586213.77549999999</v>
      </c>
      <c r="I19" s="212">
        <f>Résultats!K296</f>
        <v>599885.7426</v>
      </c>
      <c r="J19" s="212">
        <f>Résultats!L296</f>
        <v>618950.74879999994</v>
      </c>
      <c r="K19" s="212">
        <f>Résultats!M296</f>
        <v>642937.55940000003</v>
      </c>
      <c r="L19" s="212">
        <f>Résultats!N296</f>
        <v>667775.39249999996</v>
      </c>
      <c r="M19" s="212">
        <f>Résultats!O296</f>
        <v>671415.62670000002</v>
      </c>
      <c r="N19" s="212">
        <f>Résultats!P296</f>
        <v>670918.63439999998</v>
      </c>
      <c r="O19" s="212">
        <f>Résultats!Q296</f>
        <v>669152.07579999999</v>
      </c>
      <c r="P19" s="212">
        <f>Résultats!R296</f>
        <v>669078.22530000005</v>
      </c>
      <c r="Q19" s="212">
        <f>Résultats!S296</f>
        <v>673058.29150000005</v>
      </c>
      <c r="R19" s="212">
        <f>Résultats!T296</f>
        <v>674844.52289999998</v>
      </c>
      <c r="S19" s="212">
        <f>Résultats!U296</f>
        <v>675300.62509999995</v>
      </c>
      <c r="T19" s="212">
        <f>Résultats!V296</f>
        <v>675315.00529999996</v>
      </c>
      <c r="U19" s="212">
        <f>Résultats!W296</f>
        <v>674420.75780000002</v>
      </c>
      <c r="V19" s="212">
        <f>Résultats!X296</f>
        <v>673006.85179999995</v>
      </c>
      <c r="W19" s="212">
        <f>Résultats!Y296</f>
        <v>670690.00989999995</v>
      </c>
      <c r="X19" s="212">
        <f>Résultats!Z296</f>
        <v>669575.8541</v>
      </c>
      <c r="Y19" s="212">
        <f>Résultats!AA296</f>
        <v>669293.90029999998</v>
      </c>
      <c r="Z19" s="212">
        <f>Résultats!AB296</f>
        <v>669536.28729999997</v>
      </c>
      <c r="AA19" s="212">
        <f>Résultats!AC296</f>
        <v>670151.72019999998</v>
      </c>
      <c r="AB19" s="212">
        <f>Résultats!AD296</f>
        <v>671038.32400000002</v>
      </c>
      <c r="AC19" s="212">
        <f>Résultats!AE296</f>
        <v>672872.27540000004</v>
      </c>
      <c r="AD19" s="212">
        <f>Résultats!AF296</f>
        <v>674598.49860000005</v>
      </c>
      <c r="AE19" s="212">
        <f>Résultats!AG296</f>
        <v>676348.39580000006</v>
      </c>
      <c r="AF19" s="212">
        <f>Résultats!AH296</f>
        <v>678889.14690000005</v>
      </c>
      <c r="AG19" s="212">
        <f>Résultats!AI296</f>
        <v>680504.29429999995</v>
      </c>
      <c r="AH19" s="212">
        <f>Résultats!AJ296</f>
        <v>682388.49950000003</v>
      </c>
      <c r="AI19" s="212">
        <f>Résultats!AK296</f>
        <v>684401.73849999998</v>
      </c>
      <c r="AJ19" s="212">
        <f>Résultats!AL296</f>
        <v>686499.92420000001</v>
      </c>
      <c r="AK19" s="212">
        <f>Résultats!AM296</f>
        <v>688653.47389999998</v>
      </c>
      <c r="AL19" s="212">
        <f>Résultats!AN296</f>
        <v>690847.21470000001</v>
      </c>
      <c r="AM19" s="212">
        <f>Résultats!AO296</f>
        <v>692937.90969999996</v>
      </c>
      <c r="AN19" s="212">
        <f>Résultats!AP296</f>
        <v>694987.85360000003</v>
      </c>
      <c r="AO19" s="212">
        <f>Résultats!AQ296</f>
        <v>697029.18839999998</v>
      </c>
      <c r="AP19" s="212">
        <f>Résultats!AR296</f>
        <v>699066.02870000002</v>
      </c>
      <c r="AQ19" s="212">
        <f>Résultats!AS296</f>
        <v>701176.29630000005</v>
      </c>
      <c r="AR19" s="212">
        <f>Résultats!AT296</f>
        <v>703244.80050000001</v>
      </c>
      <c r="AS19" s="212">
        <f>Résultats!AU296</f>
        <v>705278.57570000004</v>
      </c>
      <c r="AT19" s="212">
        <f>Résultats!AV296</f>
        <v>707275.84380000003</v>
      </c>
      <c r="AU19" s="260">
        <f>Résultats!AW296</f>
        <v>709261.46459999995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90970.029089999996</v>
      </c>
      <c r="E20" s="263">
        <f>Résultats!G297</f>
        <v>93654.810240000006</v>
      </c>
      <c r="F20" s="263">
        <f>Résultats!H297</f>
        <v>99750.703169999906</v>
      </c>
      <c r="G20" s="263">
        <f>Résultats!I297</f>
        <v>103725.1596</v>
      </c>
      <c r="H20" s="263">
        <f>Résultats!J297</f>
        <v>111324.9436</v>
      </c>
      <c r="I20" s="263">
        <f>Résultats!K297</f>
        <v>116914.9872</v>
      </c>
      <c r="J20" s="263">
        <f>Résultats!L297</f>
        <v>123310.15119999999</v>
      </c>
      <c r="K20" s="263">
        <f>Résultats!M297</f>
        <v>132137.2574</v>
      </c>
      <c r="L20" s="263">
        <f>Résultats!N297</f>
        <v>137123.86780000001</v>
      </c>
      <c r="M20" s="263">
        <f>Résultats!O297</f>
        <v>133527.04550000001</v>
      </c>
      <c r="N20" s="263">
        <f>Résultats!P297</f>
        <v>132896.74359999999</v>
      </c>
      <c r="O20" s="263">
        <f>Résultats!Q297</f>
        <v>137274.8279</v>
      </c>
      <c r="P20" s="263">
        <f>Résultats!R297</f>
        <v>135497.70980000001</v>
      </c>
      <c r="Q20" s="263">
        <f>Résultats!S298</f>
        <v>55725.555939999998</v>
      </c>
      <c r="R20" s="263">
        <f>Résultats!T297</f>
        <v>132895.43410000001</v>
      </c>
      <c r="S20" s="263">
        <f>Résultats!U297</f>
        <v>132911.726</v>
      </c>
      <c r="T20" s="263">
        <f>Résultats!V297</f>
        <v>133279.2953</v>
      </c>
      <c r="U20" s="263">
        <f>Résultats!W297</f>
        <v>133019.08100000001</v>
      </c>
      <c r="V20" s="263">
        <f>Résultats!X297</f>
        <v>132640.0471</v>
      </c>
      <c r="W20" s="263">
        <f>Résultats!Y297</f>
        <v>133731.48000000001</v>
      </c>
      <c r="X20" s="263">
        <f>Résultats!Z297</f>
        <v>134017.93460000001</v>
      </c>
      <c r="Y20" s="263">
        <f>Résultats!AA297</f>
        <v>134102.82389999999</v>
      </c>
      <c r="Z20" s="263">
        <f>Résultats!AB297</f>
        <v>134140.67499999999</v>
      </c>
      <c r="AA20" s="263">
        <f>Résultats!AC298</f>
        <v>54219.723290000002</v>
      </c>
      <c r="AB20" s="263">
        <f>Résultats!AD297</f>
        <v>134283.30360000001</v>
      </c>
      <c r="AC20" s="263">
        <f>Résultats!AE297</f>
        <v>133597.7598</v>
      </c>
      <c r="AD20" s="263">
        <f>Résultats!AF297</f>
        <v>133319.10260000001</v>
      </c>
      <c r="AE20" s="263">
        <f>Résultats!AG297</f>
        <v>133229.37659999999</v>
      </c>
      <c r="AF20" s="263">
        <f>Résultats!AH297</f>
        <v>132402.0153</v>
      </c>
      <c r="AG20" s="263">
        <f>Résultats!AI297</f>
        <v>132884.1128</v>
      </c>
      <c r="AH20" s="263">
        <f>Résultats!AJ297</f>
        <v>133180.5055</v>
      </c>
      <c r="AI20" s="263">
        <f>Résultats!AK297</f>
        <v>133405.82019999999</v>
      </c>
      <c r="AJ20" s="263">
        <f>Résultats!AL297</f>
        <v>133614.2016</v>
      </c>
      <c r="AK20" s="263">
        <f>Résultats!AM297</f>
        <v>133818.5637</v>
      </c>
      <c r="AL20" s="263">
        <f>Résultats!AN297</f>
        <v>133942.49669999999</v>
      </c>
      <c r="AM20" s="263">
        <f>Résultats!AO297</f>
        <v>134169.5722</v>
      </c>
      <c r="AN20" s="263">
        <f>Résultats!AP297</f>
        <v>134449.35159999999</v>
      </c>
      <c r="AO20" s="263">
        <f>Résultats!AQ297</f>
        <v>134758.4768</v>
      </c>
      <c r="AP20" s="263">
        <f>Résultats!AR297</f>
        <v>135079.7776</v>
      </c>
      <c r="AQ20" s="263">
        <f>Résultats!AS297</f>
        <v>135341.7775</v>
      </c>
      <c r="AR20" s="263">
        <f>Résultats!AT297</f>
        <v>135648.2493</v>
      </c>
      <c r="AS20" s="263">
        <f>Résultats!AU297</f>
        <v>135966.06760000001</v>
      </c>
      <c r="AT20" s="263">
        <f>Résultats!AV297</f>
        <v>136279.2102</v>
      </c>
      <c r="AU20" s="264">
        <f>Résultats!AW298</f>
        <v>56197.417220000003</v>
      </c>
    </row>
    <row r="21" spans="1:49" x14ac:dyDescent="0.25">
      <c r="B21" s="249" t="s">
        <v>501</v>
      </c>
      <c r="C21" s="250">
        <f t="shared" ref="C21:AU21" si="6">C16+C19</f>
        <v>696943.44530000002</v>
      </c>
      <c r="D21" s="251">
        <f t="shared" si="6"/>
        <v>720421.69819999998</v>
      </c>
      <c r="E21" s="251">
        <f t="shared" si="6"/>
        <v>729930.13049999997</v>
      </c>
      <c r="F21" s="251">
        <f t="shared" si="6"/>
        <v>753601.74440000008</v>
      </c>
      <c r="G21" s="251">
        <f t="shared" si="6"/>
        <v>770562.01860000007</v>
      </c>
      <c r="H21" s="251">
        <f t="shared" si="6"/>
        <v>790930.09369999997</v>
      </c>
      <c r="I21" s="251">
        <f t="shared" si="6"/>
        <v>818764.91760000004</v>
      </c>
      <c r="J21" s="251">
        <f t="shared" si="6"/>
        <v>853795.17339999997</v>
      </c>
      <c r="K21" s="251">
        <f t="shared" si="6"/>
        <v>894657.772</v>
      </c>
      <c r="L21" s="251">
        <f t="shared" si="6"/>
        <v>941547.30529999989</v>
      </c>
      <c r="M21" s="251">
        <f t="shared" si="6"/>
        <v>946162.13260000001</v>
      </c>
      <c r="N21" s="251">
        <f t="shared" si="6"/>
        <v>940689.1118999999</v>
      </c>
      <c r="O21" s="251">
        <f t="shared" si="6"/>
        <v>935216.64100000006</v>
      </c>
      <c r="P21" s="251">
        <f t="shared" si="6"/>
        <v>936407.97530000005</v>
      </c>
      <c r="Q21" s="251">
        <f t="shared" si="6"/>
        <v>948217.74360000005</v>
      </c>
      <c r="R21" s="251">
        <f t="shared" si="6"/>
        <v>957201.59519999998</v>
      </c>
      <c r="S21" s="251">
        <f t="shared" si="6"/>
        <v>959790.98699999996</v>
      </c>
      <c r="T21" s="251">
        <f t="shared" si="6"/>
        <v>960738.80859999999</v>
      </c>
      <c r="U21" s="251">
        <f t="shared" si="6"/>
        <v>961518.75640000007</v>
      </c>
      <c r="V21" s="251">
        <f t="shared" si="6"/>
        <v>961786.12359999993</v>
      </c>
      <c r="W21" s="251">
        <f t="shared" si="6"/>
        <v>956570.35320000001</v>
      </c>
      <c r="X21" s="251">
        <f t="shared" si="6"/>
        <v>955030.78949999996</v>
      </c>
      <c r="Y21" s="251">
        <f t="shared" si="6"/>
        <v>955291.48609999998</v>
      </c>
      <c r="Z21" s="251">
        <f t="shared" si="6"/>
        <v>956495.80379999999</v>
      </c>
      <c r="AA21" s="251">
        <f t="shared" si="6"/>
        <v>958238.42940000002</v>
      </c>
      <c r="AB21" s="251">
        <f t="shared" si="6"/>
        <v>960365.72280000011</v>
      </c>
      <c r="AC21" s="251">
        <f t="shared" si="6"/>
        <v>965886.83979999996</v>
      </c>
      <c r="AD21" s="251">
        <f t="shared" si="6"/>
        <v>970211.21100000013</v>
      </c>
      <c r="AE21" s="251">
        <f t="shared" si="6"/>
        <v>974104.22050000005</v>
      </c>
      <c r="AF21" s="251">
        <f t="shared" si="6"/>
        <v>981058.32909999997</v>
      </c>
      <c r="AG21" s="251">
        <f t="shared" si="6"/>
        <v>983373.32609999995</v>
      </c>
      <c r="AH21" s="251">
        <f t="shared" si="6"/>
        <v>986567.36880000005</v>
      </c>
      <c r="AI21" s="251">
        <f t="shared" si="6"/>
        <v>990156.54819999996</v>
      </c>
      <c r="AJ21" s="251">
        <f t="shared" si="6"/>
        <v>993945.63210000005</v>
      </c>
      <c r="AK21" s="251">
        <f t="shared" si="6"/>
        <v>997851.98389999999</v>
      </c>
      <c r="AL21" s="251">
        <f t="shared" si="6"/>
        <v>1002074.7883</v>
      </c>
      <c r="AM21" s="251">
        <f t="shared" si="6"/>
        <v>1005916.7191999999</v>
      </c>
      <c r="AN21" s="251">
        <f t="shared" si="6"/>
        <v>1009597.9843</v>
      </c>
      <c r="AO21" s="251">
        <f t="shared" si="6"/>
        <v>1013226.8773000001</v>
      </c>
      <c r="AP21" s="251">
        <f t="shared" si="6"/>
        <v>1016846.4975000001</v>
      </c>
      <c r="AQ21" s="251">
        <f t="shared" si="6"/>
        <v>1020727.3885000001</v>
      </c>
      <c r="AR21" s="251">
        <f t="shared" si="6"/>
        <v>1024461.2823000001</v>
      </c>
      <c r="AS21" s="251">
        <f t="shared" si="6"/>
        <v>1028135.2793000001</v>
      </c>
      <c r="AT21" s="251">
        <f t="shared" si="6"/>
        <v>1031780.7803</v>
      </c>
      <c r="AU21" s="252">
        <f t="shared" si="6"/>
        <v>1035431.2921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7">C2-C13</f>
        <v>0</v>
      </c>
      <c r="D24" s="247">
        <f t="shared" si="7"/>
        <v>0</v>
      </c>
      <c r="E24" s="247">
        <f t="shared" si="7"/>
        <v>0</v>
      </c>
      <c r="F24" s="247">
        <f t="shared" si="7"/>
        <v>0</v>
      </c>
      <c r="G24" s="247">
        <f t="shared" si="7"/>
        <v>0</v>
      </c>
      <c r="H24" s="247">
        <f t="shared" si="7"/>
        <v>0</v>
      </c>
      <c r="I24" s="247">
        <f t="shared" si="7"/>
        <v>0</v>
      </c>
      <c r="J24" s="247">
        <f t="shared" si="7"/>
        <v>0</v>
      </c>
      <c r="K24" s="247">
        <f t="shared" si="7"/>
        <v>0</v>
      </c>
      <c r="L24" s="247">
        <f t="shared" si="7"/>
        <v>0</v>
      </c>
      <c r="M24" s="247">
        <f t="shared" si="7"/>
        <v>0</v>
      </c>
      <c r="N24" s="247">
        <f t="shared" si="7"/>
        <v>0</v>
      </c>
      <c r="O24" s="247">
        <f t="shared" si="7"/>
        <v>0</v>
      </c>
      <c r="P24" s="247">
        <f t="shared" si="7"/>
        <v>0</v>
      </c>
      <c r="Q24" s="247">
        <f t="shared" si="7"/>
        <v>448.80013999994844</v>
      </c>
      <c r="R24" s="247">
        <f t="shared" si="7"/>
        <v>-1621.3898200001568</v>
      </c>
      <c r="S24" s="247">
        <f t="shared" si="7"/>
        <v>-2294.2349300000351</v>
      </c>
      <c r="T24" s="247">
        <f t="shared" si="7"/>
        <v>-2970.6682900001761</v>
      </c>
      <c r="U24" s="247">
        <f t="shared" si="7"/>
        <v>-17897.79171000002</v>
      </c>
      <c r="V24" s="247">
        <f t="shared" si="7"/>
        <v>-29907.35560999997</v>
      </c>
      <c r="W24" s="247">
        <f t="shared" si="7"/>
        <v>-25933.27975999983</v>
      </c>
      <c r="X24" s="247">
        <f t="shared" si="7"/>
        <v>-27953.316700000083</v>
      </c>
      <c r="Y24" s="247">
        <f t="shared" si="7"/>
        <v>-32936.238860000158</v>
      </c>
      <c r="Z24" s="247">
        <f t="shared" si="7"/>
        <v>-39792.786920000101</v>
      </c>
      <c r="AA24" s="247">
        <f t="shared" si="7"/>
        <v>-47764.081840000115</v>
      </c>
      <c r="AB24" s="247">
        <f t="shared" si="7"/>
        <v>-53902.58805999998</v>
      </c>
      <c r="AC24" s="247">
        <f t="shared" si="7"/>
        <v>-62368.437919999706</v>
      </c>
      <c r="AD24" s="247">
        <f t="shared" si="7"/>
        <v>-70126.478329999838</v>
      </c>
      <c r="AE24" s="247">
        <f t="shared" si="7"/>
        <v>-77654.090730000054</v>
      </c>
      <c r="AF24" s="247">
        <f t="shared" si="7"/>
        <v>-87242.273180000018</v>
      </c>
      <c r="AG24" s="247">
        <f t="shared" si="7"/>
        <v>-94644.716419999953</v>
      </c>
      <c r="AH24" s="247">
        <f t="shared" si="7"/>
        <v>-101964.13351000007</v>
      </c>
      <c r="AI24" s="247">
        <f t="shared" si="7"/>
        <v>-109156.10846000002</v>
      </c>
      <c r="AJ24" s="247">
        <f t="shared" si="7"/>
        <v>-116228.44573999988</v>
      </c>
      <c r="AK24" s="247">
        <f t="shared" si="7"/>
        <v>-123203.68770999997</v>
      </c>
      <c r="AL24" s="247">
        <f t="shared" si="7"/>
        <v>-130654.11471999995</v>
      </c>
      <c r="AM24" s="247">
        <f t="shared" si="7"/>
        <v>-137724.27417999972</v>
      </c>
      <c r="AN24" s="247">
        <f t="shared" si="7"/>
        <v>-144546.03217000025</v>
      </c>
      <c r="AO24" s="247">
        <f t="shared" si="7"/>
        <v>-151191.42528000008</v>
      </c>
      <c r="AP24" s="247">
        <f t="shared" si="7"/>
        <v>-159382.61565999989</v>
      </c>
      <c r="AQ24" s="247">
        <f t="shared" si="7"/>
        <v>-167871.20450900006</v>
      </c>
      <c r="AR24" s="247">
        <f t="shared" si="7"/>
        <v>-175835.61858499981</v>
      </c>
      <c r="AS24" s="247">
        <f t="shared" si="7"/>
        <v>-183403.5448220002</v>
      </c>
      <c r="AT24" s="247">
        <f t="shared" si="7"/>
        <v>-190669.583782</v>
      </c>
      <c r="AU24" s="247">
        <f t="shared" si="7"/>
        <v>-198717.53207299998</v>
      </c>
      <c r="AV24" s="268"/>
    </row>
    <row r="25" spans="1:49" x14ac:dyDescent="0.25">
      <c r="B25" s="249" t="s">
        <v>494</v>
      </c>
      <c r="C25" s="251">
        <f t="shared" si="7"/>
        <v>0</v>
      </c>
      <c r="D25" s="251">
        <f t="shared" si="7"/>
        <v>0</v>
      </c>
      <c r="E25" s="251">
        <f t="shared" si="7"/>
        <v>0</v>
      </c>
      <c r="F25" s="251">
        <f t="shared" si="7"/>
        <v>0</v>
      </c>
      <c r="G25" s="251">
        <f t="shared" si="7"/>
        <v>0</v>
      </c>
      <c r="H25" s="251">
        <f t="shared" si="7"/>
        <v>0</v>
      </c>
      <c r="I25" s="251">
        <f t="shared" si="7"/>
        <v>0</v>
      </c>
      <c r="J25" s="251">
        <f t="shared" si="7"/>
        <v>0</v>
      </c>
      <c r="K25" s="251">
        <f t="shared" si="7"/>
        <v>0</v>
      </c>
      <c r="L25" s="251">
        <f t="shared" si="7"/>
        <v>0</v>
      </c>
      <c r="M25" s="251">
        <f t="shared" si="7"/>
        <v>0</v>
      </c>
      <c r="N25" s="251">
        <f t="shared" si="7"/>
        <v>0</v>
      </c>
      <c r="O25" s="251">
        <f t="shared" si="7"/>
        <v>0</v>
      </c>
      <c r="P25" s="251">
        <f t="shared" si="7"/>
        <v>0</v>
      </c>
      <c r="Q25" s="251">
        <f t="shared" si="7"/>
        <v>0</v>
      </c>
      <c r="R25" s="251">
        <f t="shared" si="7"/>
        <v>0</v>
      </c>
      <c r="S25" s="251">
        <f t="shared" si="7"/>
        <v>0</v>
      </c>
      <c r="T25" s="251">
        <f t="shared" si="7"/>
        <v>0</v>
      </c>
      <c r="U25" s="251">
        <f t="shared" si="7"/>
        <v>-356.20477000000028</v>
      </c>
      <c r="V25" s="251">
        <f t="shared" si="7"/>
        <v>-698.58057999999983</v>
      </c>
      <c r="W25" s="251">
        <f t="shared" si="7"/>
        <v>-1057.9167699999998</v>
      </c>
      <c r="X25" s="251">
        <f t="shared" si="7"/>
        <v>-1421.46299</v>
      </c>
      <c r="Y25" s="251">
        <f t="shared" si="7"/>
        <v>-1800.9678399999993</v>
      </c>
      <c r="Z25" s="251">
        <f t="shared" si="7"/>
        <v>-2205.9129100000009</v>
      </c>
      <c r="AA25" s="251">
        <f t="shared" si="7"/>
        <v>-2644.9278099999992</v>
      </c>
      <c r="AB25" s="251">
        <f t="shared" si="7"/>
        <v>-3375.3721500000011</v>
      </c>
      <c r="AC25" s="251">
        <f t="shared" si="7"/>
        <v>-4103.7221899999986</v>
      </c>
      <c r="AD25" s="251">
        <f t="shared" si="7"/>
        <v>-4848.1640899999984</v>
      </c>
      <c r="AE25" s="251">
        <f t="shared" si="7"/>
        <v>-5606.8217800000002</v>
      </c>
      <c r="AF25" s="251">
        <f t="shared" si="7"/>
        <v>-6377.4522900000011</v>
      </c>
      <c r="AG25" s="251">
        <f t="shared" si="7"/>
        <v>-7148.9398700000002</v>
      </c>
      <c r="AH25" s="251">
        <f t="shared" si="7"/>
        <v>-7915.4503999999997</v>
      </c>
      <c r="AI25" s="251">
        <f t="shared" si="7"/>
        <v>-8679.2131799999988</v>
      </c>
      <c r="AJ25" s="251">
        <f t="shared" si="7"/>
        <v>-9443.8130100000017</v>
      </c>
      <c r="AK25" s="251">
        <f t="shared" si="7"/>
        <v>-10209.776510000002</v>
      </c>
      <c r="AL25" s="251">
        <f t="shared" si="7"/>
        <v>-10971.128069999999</v>
      </c>
      <c r="AM25" s="251">
        <f t="shared" si="7"/>
        <v>-11730.289879999998</v>
      </c>
      <c r="AN25" s="251">
        <f t="shared" si="7"/>
        <v>-12492.202830000002</v>
      </c>
      <c r="AO25" s="251">
        <f t="shared" si="7"/>
        <v>-13259.74698</v>
      </c>
      <c r="AP25" s="251">
        <f t="shared" si="7"/>
        <v>-14034.94081</v>
      </c>
      <c r="AQ25" s="251">
        <f t="shared" si="7"/>
        <v>-14825.475478999999</v>
      </c>
      <c r="AR25" s="251">
        <f t="shared" si="7"/>
        <v>-15631.650695000002</v>
      </c>
      <c r="AS25" s="251">
        <f t="shared" si="7"/>
        <v>-16447.426341999999</v>
      </c>
      <c r="AT25" s="251">
        <f t="shared" si="7"/>
        <v>-17271.992601999998</v>
      </c>
      <c r="AU25" s="251">
        <f t="shared" si="7"/>
        <v>-18115.750933000003</v>
      </c>
      <c r="AV25" s="268"/>
    </row>
    <row r="26" spans="1:49" x14ac:dyDescent="0.25">
      <c r="B26" s="254" t="s">
        <v>495</v>
      </c>
      <c r="C26" s="256">
        <f t="shared" ref="C26:E26" si="8">SUM(C27:C28)</f>
        <v>0</v>
      </c>
      <c r="D26" s="256">
        <f t="shared" si="8"/>
        <v>0</v>
      </c>
      <c r="E26" s="256">
        <f t="shared" si="8"/>
        <v>0</v>
      </c>
      <c r="F26" s="256">
        <f>SUM(F27:F28)</f>
        <v>0</v>
      </c>
      <c r="G26" s="256">
        <f t="shared" ref="G26:AU26" si="9">SUM(G27:G28)</f>
        <v>0</v>
      </c>
      <c r="H26" s="256">
        <f t="shared" si="9"/>
        <v>0</v>
      </c>
      <c r="I26" s="256">
        <f t="shared" si="9"/>
        <v>0</v>
      </c>
      <c r="J26" s="256">
        <f t="shared" si="9"/>
        <v>0</v>
      </c>
      <c r="K26" s="256">
        <f t="shared" si="9"/>
        <v>0</v>
      </c>
      <c r="L26" s="256">
        <f t="shared" si="9"/>
        <v>0</v>
      </c>
      <c r="M26" s="256">
        <f t="shared" si="9"/>
        <v>0</v>
      </c>
      <c r="N26" s="256">
        <f t="shared" si="9"/>
        <v>0</v>
      </c>
      <c r="O26" s="256">
        <f t="shared" si="9"/>
        <v>0</v>
      </c>
      <c r="P26" s="256">
        <f t="shared" si="9"/>
        <v>0</v>
      </c>
      <c r="Q26" s="256">
        <f t="shared" si="9"/>
        <v>0</v>
      </c>
      <c r="R26" s="256">
        <f t="shared" si="9"/>
        <v>0</v>
      </c>
      <c r="S26" s="256">
        <f t="shared" si="9"/>
        <v>0</v>
      </c>
      <c r="T26" s="256">
        <f t="shared" si="9"/>
        <v>0</v>
      </c>
      <c r="U26" s="256">
        <f t="shared" si="9"/>
        <v>-15845.553640000013</v>
      </c>
      <c r="V26" s="256">
        <f t="shared" si="9"/>
        <v>-27395.273859999979</v>
      </c>
      <c r="W26" s="256">
        <f t="shared" si="9"/>
        <v>-18751.729370000001</v>
      </c>
      <c r="X26" s="256">
        <f t="shared" si="9"/>
        <v>-16208.154620000023</v>
      </c>
      <c r="Y26" s="256">
        <f t="shared" si="9"/>
        <v>-16343.192330000013</v>
      </c>
      <c r="Z26" s="256">
        <f t="shared" si="9"/>
        <v>-17802.634060000048</v>
      </c>
      <c r="AA26" s="256">
        <f t="shared" si="9"/>
        <v>4931.6064000000188</v>
      </c>
      <c r="AB26" s="256">
        <f t="shared" si="9"/>
        <v>-21015.391340000038</v>
      </c>
      <c r="AC26" s="256">
        <f t="shared" si="9"/>
        <v>-24469.894219999973</v>
      </c>
      <c r="AD26" s="256">
        <f t="shared" si="9"/>
        <v>-26994.266530000023</v>
      </c>
      <c r="AE26" s="256">
        <f t="shared" si="9"/>
        <v>-29138.289089999991</v>
      </c>
      <c r="AF26" s="256">
        <f t="shared" si="9"/>
        <v>-33358.662929999977</v>
      </c>
      <c r="AG26" s="256">
        <f t="shared" si="9"/>
        <v>-35317.25552999998</v>
      </c>
      <c r="AH26" s="256">
        <f t="shared" si="9"/>
        <v>-37391.987410000031</v>
      </c>
      <c r="AI26" s="256">
        <f t="shared" si="9"/>
        <v>-39479.735989999972</v>
      </c>
      <c r="AJ26" s="256">
        <f t="shared" si="9"/>
        <v>-41575.376779999984</v>
      </c>
      <c r="AK26" s="256">
        <f t="shared" si="9"/>
        <v>-43695.664510000017</v>
      </c>
      <c r="AL26" s="256">
        <f t="shared" si="9"/>
        <v>-45958.729799999994</v>
      </c>
      <c r="AM26" s="256">
        <f t="shared" si="9"/>
        <v>-48044.698889999956</v>
      </c>
      <c r="AN26" s="256">
        <f t="shared" si="9"/>
        <v>-50042.815709999981</v>
      </c>
      <c r="AO26" s="256">
        <f t="shared" si="9"/>
        <v>-51999.447260000023</v>
      </c>
      <c r="AP26" s="256">
        <f t="shared" si="9"/>
        <v>-55468.218129999965</v>
      </c>
      <c r="AQ26" s="256">
        <f t="shared" si="9"/>
        <v>-58593.003980000016</v>
      </c>
      <c r="AR26" s="256">
        <f t="shared" si="9"/>
        <v>-61405.459899999994</v>
      </c>
      <c r="AS26" s="256">
        <f t="shared" si="9"/>
        <v>-64060.428450000014</v>
      </c>
      <c r="AT26" s="256">
        <f t="shared" si="9"/>
        <v>-66626.012480000034</v>
      </c>
      <c r="AU26" s="256">
        <f t="shared" si="9"/>
        <v>7387.1489000000001</v>
      </c>
      <c r="AV26" s="268"/>
    </row>
    <row r="27" spans="1:49" x14ac:dyDescent="0.25">
      <c r="B27" s="258" t="s">
        <v>496</v>
      </c>
      <c r="C27" s="212">
        <f t="shared" ref="C27:AU28" si="10">C5-C16</f>
        <v>0</v>
      </c>
      <c r="D27" s="212">
        <f t="shared" si="10"/>
        <v>0</v>
      </c>
      <c r="E27" s="212">
        <f t="shared" si="10"/>
        <v>0</v>
      </c>
      <c r="F27" s="212">
        <f t="shared" si="10"/>
        <v>0</v>
      </c>
      <c r="G27" s="212">
        <f t="shared" si="10"/>
        <v>0</v>
      </c>
      <c r="H27" s="212">
        <f t="shared" si="10"/>
        <v>0</v>
      </c>
      <c r="I27" s="212">
        <f t="shared" si="10"/>
        <v>0</v>
      </c>
      <c r="J27" s="212">
        <f t="shared" si="10"/>
        <v>0</v>
      </c>
      <c r="K27" s="212">
        <f t="shared" si="10"/>
        <v>0</v>
      </c>
      <c r="L27" s="212">
        <f t="shared" si="10"/>
        <v>0</v>
      </c>
      <c r="M27" s="212">
        <f t="shared" si="10"/>
        <v>0</v>
      </c>
      <c r="N27" s="212">
        <f t="shared" si="10"/>
        <v>0</v>
      </c>
      <c r="O27" s="212">
        <f t="shared" si="10"/>
        <v>0</v>
      </c>
      <c r="P27" s="212">
        <f t="shared" si="10"/>
        <v>0</v>
      </c>
      <c r="Q27" s="212">
        <f t="shared" si="10"/>
        <v>0</v>
      </c>
      <c r="R27" s="212">
        <f t="shared" si="10"/>
        <v>0</v>
      </c>
      <c r="S27" s="212">
        <f t="shared" si="10"/>
        <v>0</v>
      </c>
      <c r="T27" s="212">
        <f t="shared" si="10"/>
        <v>0</v>
      </c>
      <c r="U27" s="212">
        <f t="shared" si="10"/>
        <v>-19335.489300000016</v>
      </c>
      <c r="V27" s="212">
        <f t="shared" si="10"/>
        <v>-33548.60679999998</v>
      </c>
      <c r="W27" s="212">
        <f t="shared" si="10"/>
        <v>-24322.054499999998</v>
      </c>
      <c r="X27" s="212">
        <f t="shared" si="10"/>
        <v>-21974.303100000019</v>
      </c>
      <c r="Y27" s="212">
        <f t="shared" si="10"/>
        <v>-22596.537000000011</v>
      </c>
      <c r="Z27" s="212">
        <f t="shared" si="10"/>
        <v>-24621.721700000053</v>
      </c>
      <c r="AA27" s="212">
        <f t="shared" si="10"/>
        <v>-27410.334799999982</v>
      </c>
      <c r="AB27" s="212">
        <f t="shared" si="10"/>
        <v>-28608.156400000036</v>
      </c>
      <c r="AC27" s="212">
        <f t="shared" si="10"/>
        <v>-32519.73159999997</v>
      </c>
      <c r="AD27" s="212">
        <f t="shared" si="10"/>
        <v>-35358.683200000029</v>
      </c>
      <c r="AE27" s="212">
        <f t="shared" si="10"/>
        <v>-37752.445299999992</v>
      </c>
      <c r="AF27" s="212">
        <f t="shared" si="10"/>
        <v>-42450.631299999979</v>
      </c>
      <c r="AG27" s="212">
        <f t="shared" si="10"/>
        <v>-44676.074999999983</v>
      </c>
      <c r="AH27" s="212">
        <f t="shared" si="10"/>
        <v>-47040.262800000026</v>
      </c>
      <c r="AI27" s="212">
        <f t="shared" si="10"/>
        <v>-49425.67889999997</v>
      </c>
      <c r="AJ27" s="212">
        <f t="shared" si="10"/>
        <v>-51828.991699999984</v>
      </c>
      <c r="AK27" s="212">
        <f t="shared" si="10"/>
        <v>-54267.977100000018</v>
      </c>
      <c r="AL27" s="212">
        <f t="shared" si="10"/>
        <v>-56808.742499999993</v>
      </c>
      <c r="AM27" s="212">
        <f t="shared" si="10"/>
        <v>-59180.198899999959</v>
      </c>
      <c r="AN27" s="212">
        <f t="shared" si="10"/>
        <v>-61473.854799999972</v>
      </c>
      <c r="AO27" s="212">
        <f t="shared" si="10"/>
        <v>-63735.271800000017</v>
      </c>
      <c r="AP27" s="212">
        <f t="shared" si="10"/>
        <v>-67687.469299999968</v>
      </c>
      <c r="AQ27" s="212">
        <f t="shared" si="10"/>
        <v>-71097.20610000001</v>
      </c>
      <c r="AR27" s="212">
        <f t="shared" si="10"/>
        <v>-74191.745599999995</v>
      </c>
      <c r="AS27" s="212">
        <f t="shared" si="10"/>
        <v>-77141.252900000021</v>
      </c>
      <c r="AT27" s="212">
        <f t="shared" si="10"/>
        <v>-80013.435500000021</v>
      </c>
      <c r="AU27" s="212">
        <f t="shared" si="10"/>
        <v>-82048.903500000015</v>
      </c>
      <c r="AV27" s="268"/>
    </row>
    <row r="28" spans="1:49" x14ac:dyDescent="0.25">
      <c r="B28" s="261" t="s">
        <v>497</v>
      </c>
      <c r="C28" s="263">
        <f t="shared" si="10"/>
        <v>0</v>
      </c>
      <c r="D28" s="263">
        <f t="shared" si="10"/>
        <v>0</v>
      </c>
      <c r="E28" s="263">
        <f t="shared" si="10"/>
        <v>0</v>
      </c>
      <c r="F28" s="263">
        <f t="shared" si="10"/>
        <v>0</v>
      </c>
      <c r="G28" s="263">
        <f t="shared" si="10"/>
        <v>0</v>
      </c>
      <c r="H28" s="263">
        <f t="shared" si="10"/>
        <v>0</v>
      </c>
      <c r="I28" s="263">
        <f t="shared" si="10"/>
        <v>0</v>
      </c>
      <c r="J28" s="263">
        <f t="shared" si="10"/>
        <v>0</v>
      </c>
      <c r="K28" s="263">
        <f t="shared" si="10"/>
        <v>0</v>
      </c>
      <c r="L28" s="263">
        <f t="shared" si="10"/>
        <v>0</v>
      </c>
      <c r="M28" s="263">
        <f t="shared" si="10"/>
        <v>0</v>
      </c>
      <c r="N28" s="263">
        <f t="shared" si="10"/>
        <v>0</v>
      </c>
      <c r="O28" s="263">
        <f t="shared" si="10"/>
        <v>0</v>
      </c>
      <c r="P28" s="263">
        <f t="shared" si="10"/>
        <v>0</v>
      </c>
      <c r="Q28" s="263">
        <f t="shared" si="10"/>
        <v>0</v>
      </c>
      <c r="R28" s="263">
        <f t="shared" si="10"/>
        <v>0</v>
      </c>
      <c r="S28" s="263">
        <f t="shared" si="10"/>
        <v>0</v>
      </c>
      <c r="T28" s="263">
        <f t="shared" si="10"/>
        <v>0</v>
      </c>
      <c r="U28" s="263">
        <f t="shared" si="10"/>
        <v>3489.9356600000028</v>
      </c>
      <c r="V28" s="263">
        <f t="shared" si="10"/>
        <v>6153.3329400000002</v>
      </c>
      <c r="W28" s="263">
        <f t="shared" si="10"/>
        <v>5570.3251299999974</v>
      </c>
      <c r="X28" s="263">
        <f t="shared" si="10"/>
        <v>5766.1484799999962</v>
      </c>
      <c r="Y28" s="263">
        <f t="shared" si="10"/>
        <v>6253.3446699999986</v>
      </c>
      <c r="Z28" s="263">
        <f t="shared" si="10"/>
        <v>6819.0876400000052</v>
      </c>
      <c r="AA28" s="263">
        <f t="shared" si="10"/>
        <v>32341.941200000001</v>
      </c>
      <c r="AB28" s="263">
        <f t="shared" si="10"/>
        <v>7592.7650599999979</v>
      </c>
      <c r="AC28" s="263">
        <f t="shared" si="10"/>
        <v>8049.8373799999972</v>
      </c>
      <c r="AD28" s="263">
        <f t="shared" si="10"/>
        <v>8364.416670000006</v>
      </c>
      <c r="AE28" s="263">
        <f t="shared" si="10"/>
        <v>8614.156210000001</v>
      </c>
      <c r="AF28" s="263">
        <f t="shared" si="10"/>
        <v>9091.9683700000023</v>
      </c>
      <c r="AG28" s="263">
        <f t="shared" si="10"/>
        <v>9358.8194700000022</v>
      </c>
      <c r="AH28" s="263">
        <f t="shared" si="10"/>
        <v>9648.2753899999952</v>
      </c>
      <c r="AI28" s="263">
        <f t="shared" si="10"/>
        <v>9945.9429099999979</v>
      </c>
      <c r="AJ28" s="263">
        <f t="shared" si="10"/>
        <v>10253.61492</v>
      </c>
      <c r="AK28" s="263">
        <f t="shared" si="10"/>
        <v>10572.312590000001</v>
      </c>
      <c r="AL28" s="263">
        <f t="shared" si="10"/>
        <v>10850.012699999999</v>
      </c>
      <c r="AM28" s="263">
        <f t="shared" si="10"/>
        <v>11135.500010000003</v>
      </c>
      <c r="AN28" s="263">
        <f t="shared" si="10"/>
        <v>11431.039089999991</v>
      </c>
      <c r="AO28" s="263">
        <f t="shared" si="10"/>
        <v>11735.824539999994</v>
      </c>
      <c r="AP28" s="263">
        <f t="shared" si="10"/>
        <v>12219.251170000003</v>
      </c>
      <c r="AQ28" s="263">
        <f t="shared" si="10"/>
        <v>12504.202119999994</v>
      </c>
      <c r="AR28" s="263">
        <f t="shared" si="10"/>
        <v>12786.2857</v>
      </c>
      <c r="AS28" s="263">
        <f t="shared" si="10"/>
        <v>13080.824450000007</v>
      </c>
      <c r="AT28" s="263">
        <f t="shared" si="10"/>
        <v>13387.423019999995</v>
      </c>
      <c r="AU28" s="263">
        <f t="shared" si="10"/>
        <v>89436.052400000015</v>
      </c>
      <c r="AV28" s="268"/>
    </row>
    <row r="29" spans="1:49" x14ac:dyDescent="0.25">
      <c r="B29" s="258" t="s">
        <v>498</v>
      </c>
      <c r="C29" s="212">
        <f t="shared" ref="C29:E29" si="11">SUM(C30:C31)</f>
        <v>0</v>
      </c>
      <c r="D29" s="212">
        <f t="shared" si="11"/>
        <v>0</v>
      </c>
      <c r="E29" s="212">
        <f t="shared" si="11"/>
        <v>0</v>
      </c>
      <c r="F29" s="212">
        <f>SUM(F30:F31)</f>
        <v>0</v>
      </c>
      <c r="G29" s="212">
        <f t="shared" ref="G29:AU29" si="12">SUM(G30:G31)</f>
        <v>0</v>
      </c>
      <c r="H29" s="212">
        <f t="shared" si="12"/>
        <v>0</v>
      </c>
      <c r="I29" s="212">
        <f t="shared" si="12"/>
        <v>0</v>
      </c>
      <c r="J29" s="212">
        <f t="shared" si="12"/>
        <v>0</v>
      </c>
      <c r="K29" s="212">
        <f t="shared" si="12"/>
        <v>0</v>
      </c>
      <c r="L29" s="212">
        <f t="shared" si="12"/>
        <v>0</v>
      </c>
      <c r="M29" s="212">
        <f t="shared" si="12"/>
        <v>0</v>
      </c>
      <c r="N29" s="212">
        <f t="shared" si="12"/>
        <v>0</v>
      </c>
      <c r="O29" s="212">
        <f t="shared" si="12"/>
        <v>0</v>
      </c>
      <c r="P29" s="212">
        <f t="shared" si="12"/>
        <v>0</v>
      </c>
      <c r="Q29" s="212">
        <f t="shared" si="12"/>
        <v>0</v>
      </c>
      <c r="R29" s="212">
        <f t="shared" si="12"/>
        <v>0</v>
      </c>
      <c r="S29" s="212">
        <f t="shared" si="12"/>
        <v>0</v>
      </c>
      <c r="T29" s="212">
        <f t="shared" si="12"/>
        <v>0</v>
      </c>
      <c r="U29" s="212">
        <f t="shared" si="12"/>
        <v>1941.7827999999281</v>
      </c>
      <c r="V29" s="212">
        <f t="shared" si="12"/>
        <v>2485.4741000000504</v>
      </c>
      <c r="W29" s="212">
        <f t="shared" si="12"/>
        <v>-1177.1741999999504</v>
      </c>
      <c r="X29" s="212">
        <f t="shared" si="12"/>
        <v>-4711.2752000000328</v>
      </c>
      <c r="Y29" s="212">
        <f t="shared" si="12"/>
        <v>-8507.9930999999342</v>
      </c>
      <c r="Z29" s="212">
        <f t="shared" si="12"/>
        <v>-12823.691800000001</v>
      </c>
      <c r="AA29" s="212">
        <f t="shared" si="12"/>
        <v>-42408.450520000035</v>
      </c>
      <c r="AB29" s="212">
        <f t="shared" si="12"/>
        <v>-21182.576600000088</v>
      </c>
      <c r="AC29" s="212">
        <f t="shared" si="12"/>
        <v>-24783.732900000003</v>
      </c>
      <c r="AD29" s="212">
        <f t="shared" si="12"/>
        <v>-28575.985600000015</v>
      </c>
      <c r="AE29" s="212">
        <f t="shared" si="12"/>
        <v>-32495.442200000049</v>
      </c>
      <c r="AF29" s="212">
        <f t="shared" si="12"/>
        <v>-36394.55010000008</v>
      </c>
      <c r="AG29" s="212">
        <f t="shared" si="12"/>
        <v>-40347.545599999925</v>
      </c>
      <c r="AH29" s="212">
        <f t="shared" si="12"/>
        <v>-44099.046500000084</v>
      </c>
      <c r="AI29" s="212">
        <f t="shared" si="12"/>
        <v>-47706.8842</v>
      </c>
      <c r="AJ29" s="212">
        <f t="shared" si="12"/>
        <v>-51180.301999999967</v>
      </c>
      <c r="AK29" s="212">
        <f t="shared" si="12"/>
        <v>-54524.715700000001</v>
      </c>
      <c r="AL29" s="212">
        <f t="shared" si="12"/>
        <v>-58201.931400000001</v>
      </c>
      <c r="AM29" s="212">
        <f t="shared" si="12"/>
        <v>-61673.781399999978</v>
      </c>
      <c r="AN29" s="212">
        <f t="shared" si="12"/>
        <v>-64977.720600000059</v>
      </c>
      <c r="AO29" s="212">
        <f t="shared" si="12"/>
        <v>-68136.237100000028</v>
      </c>
      <c r="AP29" s="212">
        <f t="shared" si="12"/>
        <v>-71315.99040000001</v>
      </c>
      <c r="AQ29" s="212">
        <f t="shared" si="12"/>
        <v>-75115.922200000001</v>
      </c>
      <c r="AR29" s="212">
        <f t="shared" si="12"/>
        <v>-78683.963499999954</v>
      </c>
      <c r="AS29" s="212">
        <f t="shared" si="12"/>
        <v>-81999.433000000019</v>
      </c>
      <c r="AT29" s="212">
        <f t="shared" si="12"/>
        <v>-85090.02370000002</v>
      </c>
      <c r="AU29" s="212">
        <f t="shared" si="12"/>
        <v>-165517.79515999992</v>
      </c>
      <c r="AV29" s="268"/>
    </row>
    <row r="30" spans="1:49" x14ac:dyDescent="0.25">
      <c r="B30" s="258" t="s">
        <v>499</v>
      </c>
      <c r="C30" s="212">
        <f t="shared" ref="C30:AU31" si="13">C8-C19</f>
        <v>0</v>
      </c>
      <c r="D30" s="212">
        <f t="shared" si="13"/>
        <v>0</v>
      </c>
      <c r="E30" s="212">
        <f t="shared" si="13"/>
        <v>0</v>
      </c>
      <c r="F30" s="212">
        <f t="shared" si="13"/>
        <v>0</v>
      </c>
      <c r="G30" s="212">
        <f t="shared" si="13"/>
        <v>0</v>
      </c>
      <c r="H30" s="212">
        <f t="shared" si="13"/>
        <v>0</v>
      </c>
      <c r="I30" s="212">
        <f t="shared" si="13"/>
        <v>0</v>
      </c>
      <c r="J30" s="212">
        <f t="shared" si="13"/>
        <v>0</v>
      </c>
      <c r="K30" s="212">
        <f t="shared" si="13"/>
        <v>0</v>
      </c>
      <c r="L30" s="212">
        <f t="shared" si="13"/>
        <v>0</v>
      </c>
      <c r="M30" s="212">
        <f t="shared" si="13"/>
        <v>0</v>
      </c>
      <c r="N30" s="212">
        <f t="shared" si="13"/>
        <v>0</v>
      </c>
      <c r="O30" s="212">
        <f t="shared" si="13"/>
        <v>0</v>
      </c>
      <c r="P30" s="212">
        <f t="shared" si="13"/>
        <v>0</v>
      </c>
      <c r="Q30" s="212">
        <f t="shared" si="13"/>
        <v>0</v>
      </c>
      <c r="R30" s="212">
        <f t="shared" si="13"/>
        <v>0</v>
      </c>
      <c r="S30" s="212">
        <f t="shared" si="13"/>
        <v>0</v>
      </c>
      <c r="T30" s="212">
        <f t="shared" si="13"/>
        <v>0</v>
      </c>
      <c r="U30" s="212">
        <f t="shared" si="13"/>
        <v>-10123.830900000059</v>
      </c>
      <c r="V30" s="212">
        <f t="shared" si="13"/>
        <v>-19880.027499999967</v>
      </c>
      <c r="W30" s="212">
        <f t="shared" si="13"/>
        <v>-23251.645599999931</v>
      </c>
      <c r="X30" s="212">
        <f t="shared" si="13"/>
        <v>-28561.968600000022</v>
      </c>
      <c r="Y30" s="212">
        <f t="shared" si="13"/>
        <v>-34934.211999999941</v>
      </c>
      <c r="Z30" s="212">
        <f t="shared" si="13"/>
        <v>-42129.136300000013</v>
      </c>
      <c r="AA30" s="212">
        <f t="shared" si="13"/>
        <v>-49824.37930000003</v>
      </c>
      <c r="AB30" s="212">
        <f t="shared" si="13"/>
        <v>-55690.764900000067</v>
      </c>
      <c r="AC30" s="212">
        <f t="shared" si="13"/>
        <v>-62392.493900000001</v>
      </c>
      <c r="AD30" s="212">
        <f t="shared" si="13"/>
        <v>-68931.469299999997</v>
      </c>
      <c r="AE30" s="212">
        <f t="shared" si="13"/>
        <v>-75427.177800000063</v>
      </c>
      <c r="AF30" s="212">
        <f t="shared" si="13"/>
        <v>-82660.589800000074</v>
      </c>
      <c r="AG30" s="212">
        <f t="shared" si="13"/>
        <v>-88960.857299999916</v>
      </c>
      <c r="AH30" s="212">
        <f t="shared" si="13"/>
        <v>-95248.943900000071</v>
      </c>
      <c r="AI30" s="212">
        <f t="shared" si="13"/>
        <v>-101492.53610000003</v>
      </c>
      <c r="AJ30" s="212">
        <f t="shared" si="13"/>
        <v>-107680.97239999997</v>
      </c>
      <c r="AK30" s="212">
        <f t="shared" si="13"/>
        <v>-113822.46059999999</v>
      </c>
      <c r="AL30" s="212">
        <f t="shared" si="13"/>
        <v>-120307.16310000001</v>
      </c>
      <c r="AM30" s="212">
        <f t="shared" si="13"/>
        <v>-126568.80359999998</v>
      </c>
      <c r="AN30" s="212">
        <f t="shared" si="13"/>
        <v>-132681.57480000006</v>
      </c>
      <c r="AO30" s="212">
        <f t="shared" si="13"/>
        <v>-138692.24210000003</v>
      </c>
      <c r="AP30" s="212">
        <f t="shared" si="13"/>
        <v>-145103.77740000002</v>
      </c>
      <c r="AQ30" s="212">
        <f t="shared" si="13"/>
        <v>-152033.37390000001</v>
      </c>
      <c r="AR30" s="212">
        <f t="shared" si="13"/>
        <v>-158691.92579999997</v>
      </c>
      <c r="AS30" s="212">
        <f t="shared" si="13"/>
        <v>-165133.02130000002</v>
      </c>
      <c r="AT30" s="212">
        <f t="shared" si="13"/>
        <v>-171408.27590000001</v>
      </c>
      <c r="AU30" s="212">
        <f t="shared" si="13"/>
        <v>-178796.9071999999</v>
      </c>
      <c r="AV30" s="268"/>
    </row>
    <row r="31" spans="1:49" x14ac:dyDescent="0.25">
      <c r="B31" s="261" t="s">
        <v>500</v>
      </c>
      <c r="C31" s="263">
        <f t="shared" si="13"/>
        <v>0</v>
      </c>
      <c r="D31" s="263">
        <f t="shared" si="13"/>
        <v>0</v>
      </c>
      <c r="E31" s="263">
        <f t="shared" si="13"/>
        <v>0</v>
      </c>
      <c r="F31" s="263">
        <f t="shared" si="13"/>
        <v>0</v>
      </c>
      <c r="G31" s="263">
        <f t="shared" si="13"/>
        <v>0</v>
      </c>
      <c r="H31" s="263">
        <f t="shared" si="13"/>
        <v>0</v>
      </c>
      <c r="I31" s="263">
        <f t="shared" si="13"/>
        <v>0</v>
      </c>
      <c r="J31" s="263">
        <f t="shared" si="13"/>
        <v>0</v>
      </c>
      <c r="K31" s="263">
        <f t="shared" si="13"/>
        <v>0</v>
      </c>
      <c r="L31" s="263">
        <f t="shared" si="13"/>
        <v>0</v>
      </c>
      <c r="M31" s="263">
        <f t="shared" si="13"/>
        <v>0</v>
      </c>
      <c r="N31" s="263">
        <f t="shared" si="13"/>
        <v>0</v>
      </c>
      <c r="O31" s="263">
        <f t="shared" si="13"/>
        <v>0</v>
      </c>
      <c r="P31" s="263">
        <f t="shared" si="13"/>
        <v>0</v>
      </c>
      <c r="Q31" s="263">
        <f t="shared" si="13"/>
        <v>0</v>
      </c>
      <c r="R31" s="263">
        <f t="shared" si="13"/>
        <v>0</v>
      </c>
      <c r="S31" s="263">
        <f t="shared" si="13"/>
        <v>0</v>
      </c>
      <c r="T31" s="263">
        <f t="shared" si="13"/>
        <v>0</v>
      </c>
      <c r="U31" s="263">
        <f t="shared" si="13"/>
        <v>12065.613699999987</v>
      </c>
      <c r="V31" s="263">
        <f t="shared" si="13"/>
        <v>22365.501600000018</v>
      </c>
      <c r="W31" s="263">
        <f t="shared" si="13"/>
        <v>22074.47139999998</v>
      </c>
      <c r="X31" s="263">
        <f t="shared" si="13"/>
        <v>23850.693399999989</v>
      </c>
      <c r="Y31" s="263">
        <f t="shared" si="13"/>
        <v>26426.218900000007</v>
      </c>
      <c r="Z31" s="263">
        <f t="shared" si="13"/>
        <v>29305.444500000012</v>
      </c>
      <c r="AA31" s="263">
        <f t="shared" si="13"/>
        <v>7415.9287799999947</v>
      </c>
      <c r="AB31" s="263">
        <f t="shared" si="13"/>
        <v>34508.18829999998</v>
      </c>
      <c r="AC31" s="263">
        <f t="shared" si="13"/>
        <v>37608.760999999999</v>
      </c>
      <c r="AD31" s="263">
        <f t="shared" si="13"/>
        <v>40355.483699999982</v>
      </c>
      <c r="AE31" s="263">
        <f t="shared" si="13"/>
        <v>42931.735600000015</v>
      </c>
      <c r="AF31" s="263">
        <f t="shared" si="13"/>
        <v>46266.039699999994</v>
      </c>
      <c r="AG31" s="263">
        <f t="shared" si="13"/>
        <v>48613.311699999991</v>
      </c>
      <c r="AH31" s="263">
        <f t="shared" si="13"/>
        <v>51149.897399999987</v>
      </c>
      <c r="AI31" s="263">
        <f t="shared" si="13"/>
        <v>53785.651900000026</v>
      </c>
      <c r="AJ31" s="263">
        <f t="shared" si="13"/>
        <v>56500.670400000003</v>
      </c>
      <c r="AK31" s="263">
        <f t="shared" si="13"/>
        <v>59297.744899999991</v>
      </c>
      <c r="AL31" s="263">
        <f t="shared" si="13"/>
        <v>62105.231700000004</v>
      </c>
      <c r="AM31" s="263">
        <f t="shared" si="13"/>
        <v>64895.022200000007</v>
      </c>
      <c r="AN31" s="263">
        <f t="shared" si="13"/>
        <v>67703.854200000002</v>
      </c>
      <c r="AO31" s="263">
        <f t="shared" si="13"/>
        <v>70556.005000000005</v>
      </c>
      <c r="AP31" s="263">
        <f t="shared" si="13"/>
        <v>73787.787000000011</v>
      </c>
      <c r="AQ31" s="263">
        <f t="shared" si="13"/>
        <v>76917.451700000005</v>
      </c>
      <c r="AR31" s="263">
        <f t="shared" si="13"/>
        <v>80007.962300000014</v>
      </c>
      <c r="AS31" s="263">
        <f t="shared" si="13"/>
        <v>83133.588300000003</v>
      </c>
      <c r="AT31" s="263">
        <f t="shared" si="13"/>
        <v>86318.252199999988</v>
      </c>
      <c r="AU31" s="263">
        <f t="shared" si="13"/>
        <v>13279.112039999993</v>
      </c>
      <c r="AV31" s="268"/>
    </row>
    <row r="32" spans="1:49" x14ac:dyDescent="0.25">
      <c r="B32" s="249" t="s">
        <v>501</v>
      </c>
      <c r="C32" s="251">
        <f t="shared" ref="C32:E32" si="14">SUM(C27,C30)</f>
        <v>0</v>
      </c>
      <c r="D32" s="251">
        <f t="shared" si="14"/>
        <v>0</v>
      </c>
      <c r="E32" s="251">
        <f t="shared" si="14"/>
        <v>0</v>
      </c>
      <c r="F32" s="251">
        <f>SUM(F27,F30)</f>
        <v>0</v>
      </c>
      <c r="G32" s="251">
        <f t="shared" ref="G32:AU32" si="15">SUM(G27,G30)</f>
        <v>0</v>
      </c>
      <c r="H32" s="251">
        <f t="shared" si="15"/>
        <v>0</v>
      </c>
      <c r="I32" s="251">
        <f t="shared" si="15"/>
        <v>0</v>
      </c>
      <c r="J32" s="251">
        <f t="shared" si="15"/>
        <v>0</v>
      </c>
      <c r="K32" s="251">
        <f t="shared" si="15"/>
        <v>0</v>
      </c>
      <c r="L32" s="251">
        <f t="shared" si="15"/>
        <v>0</v>
      </c>
      <c r="M32" s="251">
        <f t="shared" si="15"/>
        <v>0</v>
      </c>
      <c r="N32" s="251">
        <f t="shared" si="15"/>
        <v>0</v>
      </c>
      <c r="O32" s="251">
        <f t="shared" si="15"/>
        <v>0</v>
      </c>
      <c r="P32" s="251">
        <f t="shared" si="15"/>
        <v>0</v>
      </c>
      <c r="Q32" s="251">
        <f t="shared" si="15"/>
        <v>0</v>
      </c>
      <c r="R32" s="251">
        <f t="shared" si="15"/>
        <v>0</v>
      </c>
      <c r="S32" s="251">
        <f t="shared" si="15"/>
        <v>0</v>
      </c>
      <c r="T32" s="251">
        <f t="shared" si="15"/>
        <v>0</v>
      </c>
      <c r="U32" s="251">
        <f t="shared" si="15"/>
        <v>-29459.320200000075</v>
      </c>
      <c r="V32" s="251">
        <f t="shared" si="15"/>
        <v>-53428.634299999947</v>
      </c>
      <c r="W32" s="251">
        <f t="shared" si="15"/>
        <v>-47573.700099999929</v>
      </c>
      <c r="X32" s="251">
        <f t="shared" si="15"/>
        <v>-50536.271700000041</v>
      </c>
      <c r="Y32" s="251">
        <f t="shared" si="15"/>
        <v>-57530.748999999953</v>
      </c>
      <c r="Z32" s="251">
        <f t="shared" si="15"/>
        <v>-66750.858000000066</v>
      </c>
      <c r="AA32" s="251">
        <f t="shared" si="15"/>
        <v>-77234.714100000012</v>
      </c>
      <c r="AB32" s="251">
        <f t="shared" si="15"/>
        <v>-84298.921300000104</v>
      </c>
      <c r="AC32" s="251">
        <f t="shared" si="15"/>
        <v>-94912.225499999971</v>
      </c>
      <c r="AD32" s="251">
        <f t="shared" si="15"/>
        <v>-104290.15250000003</v>
      </c>
      <c r="AE32" s="251">
        <f t="shared" si="15"/>
        <v>-113179.62310000006</v>
      </c>
      <c r="AF32" s="251">
        <f t="shared" si="15"/>
        <v>-125111.22110000005</v>
      </c>
      <c r="AG32" s="251">
        <f t="shared" si="15"/>
        <v>-133636.9322999999</v>
      </c>
      <c r="AH32" s="251">
        <f t="shared" si="15"/>
        <v>-142289.2067000001</v>
      </c>
      <c r="AI32" s="251">
        <f t="shared" si="15"/>
        <v>-150918.215</v>
      </c>
      <c r="AJ32" s="251">
        <f t="shared" si="15"/>
        <v>-159509.96409999995</v>
      </c>
      <c r="AK32" s="251">
        <f t="shared" si="15"/>
        <v>-168090.43770000001</v>
      </c>
      <c r="AL32" s="251">
        <f t="shared" si="15"/>
        <v>-177115.9056</v>
      </c>
      <c r="AM32" s="251">
        <f t="shared" si="15"/>
        <v>-185749.00249999994</v>
      </c>
      <c r="AN32" s="251">
        <f t="shared" si="15"/>
        <v>-194155.42960000003</v>
      </c>
      <c r="AO32" s="251">
        <f t="shared" si="15"/>
        <v>-202427.51390000005</v>
      </c>
      <c r="AP32" s="251">
        <f t="shared" si="15"/>
        <v>-212791.24669999999</v>
      </c>
      <c r="AQ32" s="251">
        <f t="shared" si="15"/>
        <v>-223130.58000000002</v>
      </c>
      <c r="AR32" s="251">
        <f t="shared" si="15"/>
        <v>-232883.67139999996</v>
      </c>
      <c r="AS32" s="251">
        <f t="shared" si="15"/>
        <v>-242274.27420000004</v>
      </c>
      <c r="AT32" s="251">
        <f t="shared" si="15"/>
        <v>-251421.71140000003</v>
      </c>
      <c r="AU32" s="251">
        <f t="shared" si="15"/>
        <v>-260845.81069999991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6">C38+C39+C42</f>
        <v>1</v>
      </c>
      <c r="D37" s="247">
        <f t="shared" si="16"/>
        <v>1</v>
      </c>
      <c r="E37" s="247">
        <f t="shared" si="16"/>
        <v>0.99999999999999989</v>
      </c>
      <c r="F37" s="247">
        <f t="shared" si="16"/>
        <v>1</v>
      </c>
      <c r="G37" s="247">
        <f t="shared" si="16"/>
        <v>1.0000000000000002</v>
      </c>
      <c r="H37" s="247">
        <f t="shared" si="16"/>
        <v>1</v>
      </c>
      <c r="I37" s="247">
        <f t="shared" si="16"/>
        <v>0.99999999999999989</v>
      </c>
      <c r="J37" s="247">
        <f t="shared" si="16"/>
        <v>1</v>
      </c>
      <c r="K37" s="247">
        <f t="shared" si="16"/>
        <v>1.0000000000000002</v>
      </c>
      <c r="L37" s="247">
        <f t="shared" si="16"/>
        <v>1</v>
      </c>
      <c r="M37" s="247">
        <f t="shared" si="16"/>
        <v>0.99999999999999978</v>
      </c>
      <c r="N37" s="247">
        <f t="shared" si="16"/>
        <v>1</v>
      </c>
      <c r="O37" s="247">
        <f t="shared" si="16"/>
        <v>1</v>
      </c>
      <c r="P37" s="247">
        <f t="shared" si="16"/>
        <v>0.99999999999999978</v>
      </c>
      <c r="Q37" s="247">
        <f t="shared" si="16"/>
        <v>1</v>
      </c>
      <c r="R37" s="247">
        <f t="shared" si="16"/>
        <v>1</v>
      </c>
      <c r="S37" s="247">
        <f t="shared" si="16"/>
        <v>1.0000000000000002</v>
      </c>
      <c r="T37" s="247">
        <f t="shared" si="16"/>
        <v>1</v>
      </c>
      <c r="U37" s="247">
        <f t="shared" si="16"/>
        <v>1</v>
      </c>
      <c r="V37" s="247">
        <f t="shared" si="16"/>
        <v>0.99999999999999989</v>
      </c>
      <c r="W37" s="247">
        <f t="shared" si="16"/>
        <v>0.99999999999999989</v>
      </c>
      <c r="X37" s="247">
        <f t="shared" si="16"/>
        <v>1</v>
      </c>
      <c r="Y37" s="247">
        <f t="shared" si="16"/>
        <v>1</v>
      </c>
      <c r="Z37" s="247">
        <f t="shared" si="16"/>
        <v>1</v>
      </c>
      <c r="AA37" s="247">
        <f t="shared" si="16"/>
        <v>0.99999999999999989</v>
      </c>
      <c r="AB37" s="247">
        <f t="shared" si="16"/>
        <v>0.99999999999999989</v>
      </c>
      <c r="AC37" s="247">
        <f t="shared" si="16"/>
        <v>0.99999999999999978</v>
      </c>
      <c r="AD37" s="247">
        <f t="shared" si="16"/>
        <v>1</v>
      </c>
      <c r="AE37" s="247">
        <f t="shared" si="16"/>
        <v>1.0000000000000002</v>
      </c>
      <c r="AF37" s="247">
        <f t="shared" si="16"/>
        <v>1</v>
      </c>
      <c r="AG37" s="247">
        <f t="shared" si="16"/>
        <v>1</v>
      </c>
      <c r="AH37" s="247">
        <f t="shared" si="16"/>
        <v>1</v>
      </c>
      <c r="AI37" s="247">
        <f t="shared" si="16"/>
        <v>1</v>
      </c>
      <c r="AJ37" s="247">
        <f t="shared" si="16"/>
        <v>1</v>
      </c>
      <c r="AK37" s="247">
        <f t="shared" si="16"/>
        <v>1</v>
      </c>
      <c r="AL37" s="247">
        <f t="shared" si="16"/>
        <v>1</v>
      </c>
      <c r="AM37" s="247">
        <f t="shared" si="16"/>
        <v>1</v>
      </c>
      <c r="AN37" s="247">
        <f t="shared" si="16"/>
        <v>1</v>
      </c>
      <c r="AO37" s="247">
        <f t="shared" si="16"/>
        <v>1</v>
      </c>
      <c r="AP37" s="247">
        <f t="shared" si="16"/>
        <v>1</v>
      </c>
      <c r="AQ37" s="247">
        <f t="shared" si="16"/>
        <v>1</v>
      </c>
      <c r="AR37" s="247">
        <f t="shared" si="16"/>
        <v>1</v>
      </c>
      <c r="AS37" s="247">
        <f t="shared" si="16"/>
        <v>1.0000000000000002</v>
      </c>
      <c r="AT37" s="247">
        <f t="shared" si="16"/>
        <v>1</v>
      </c>
      <c r="AU37" s="248">
        <f t="shared" si="16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0.29999999998794452</v>
      </c>
      <c r="D39" s="301">
        <f t="shared" ref="D39:AU45" si="17">D4/(D$2-D$3)</f>
        <v>0.30610707438734192</v>
      </c>
      <c r="E39" s="301">
        <f t="shared" si="17"/>
        <v>0.31271216534512691</v>
      </c>
      <c r="F39" s="301">
        <f t="shared" si="17"/>
        <v>0.31947496682164556</v>
      </c>
      <c r="G39" s="301">
        <f t="shared" si="17"/>
        <v>0.32450963838014518</v>
      </c>
      <c r="H39" s="301">
        <f t="shared" si="17"/>
        <v>0.33150146210881004</v>
      </c>
      <c r="I39" s="301">
        <f t="shared" si="17"/>
        <v>0.34014248626670518</v>
      </c>
      <c r="J39" s="301">
        <f t="shared" si="17"/>
        <v>0.34781418579183793</v>
      </c>
      <c r="K39" s="301">
        <f t="shared" si="17"/>
        <v>0.35500712607276924</v>
      </c>
      <c r="L39" s="301">
        <f t="shared" si="17"/>
        <v>0.36219339075351026</v>
      </c>
      <c r="M39" s="301">
        <f t="shared" si="17"/>
        <v>0.35947486581152938</v>
      </c>
      <c r="N39" s="301">
        <f t="shared" si="17"/>
        <v>0.35627036685677099</v>
      </c>
      <c r="O39" s="301">
        <f t="shared" si="17"/>
        <v>0.35701550227928425</v>
      </c>
      <c r="P39" s="301">
        <f t="shared" si="17"/>
        <v>0.35684472642372506</v>
      </c>
      <c r="Q39" s="301">
        <f t="shared" si="17"/>
        <v>0.35961139774335144</v>
      </c>
      <c r="R39" s="301">
        <f t="shared" si="17"/>
        <v>0.29464477422236707</v>
      </c>
      <c r="S39" s="301">
        <f t="shared" si="17"/>
        <v>0.29572711472162622</v>
      </c>
      <c r="T39" s="301">
        <f t="shared" si="17"/>
        <v>0.29616483326955001</v>
      </c>
      <c r="U39" s="301">
        <f t="shared" si="17"/>
        <v>0.28698097796918853</v>
      </c>
      <c r="V39" s="301">
        <f t="shared" si="17"/>
        <v>0.28079512887911362</v>
      </c>
      <c r="W39" s="301">
        <f t="shared" si="17"/>
        <v>0.28580169970200076</v>
      </c>
      <c r="X39" s="301">
        <f t="shared" si="17"/>
        <v>0.28824551419982691</v>
      </c>
      <c r="Y39" s="301">
        <f t="shared" si="17"/>
        <v>0.28950604766062332</v>
      </c>
      <c r="Z39" s="301">
        <f t="shared" si="17"/>
        <v>0.29022038946472828</v>
      </c>
      <c r="AA39" s="301">
        <f t="shared" si="17"/>
        <v>0.38516854479919516</v>
      </c>
      <c r="AB39" s="301">
        <f t="shared" si="17"/>
        <v>0.29146222830641366</v>
      </c>
      <c r="AC39" s="301">
        <f t="shared" si="17"/>
        <v>0.29213323153518639</v>
      </c>
      <c r="AD39" s="301">
        <f t="shared" si="17"/>
        <v>0.29277187344209027</v>
      </c>
      <c r="AE39" s="301">
        <f t="shared" si="17"/>
        <v>0.29338908344896603</v>
      </c>
      <c r="AF39" s="301">
        <f t="shared" si="17"/>
        <v>0.29397283169161215</v>
      </c>
      <c r="AG39" s="301">
        <f t="shared" si="17"/>
        <v>0.2938036598999556</v>
      </c>
      <c r="AH39" s="301">
        <f t="shared" si="17"/>
        <v>0.29384349781924585</v>
      </c>
      <c r="AI39" s="301">
        <f t="shared" si="17"/>
        <v>0.29398058682454736</v>
      </c>
      <c r="AJ39" s="301">
        <f t="shared" si="17"/>
        <v>0.29413072025008152</v>
      </c>
      <c r="AK39" s="301">
        <f t="shared" si="17"/>
        <v>0.29425666410116086</v>
      </c>
      <c r="AL39" s="301">
        <f t="shared" si="17"/>
        <v>0.29454885461985508</v>
      </c>
      <c r="AM39" s="301">
        <f t="shared" si="17"/>
        <v>0.29473852526691052</v>
      </c>
      <c r="AN39" s="301">
        <f t="shared" si="17"/>
        <v>0.29486728851082811</v>
      </c>
      <c r="AO39" s="301">
        <f t="shared" si="17"/>
        <v>0.29495362350342857</v>
      </c>
      <c r="AP39" s="301">
        <f t="shared" si="17"/>
        <v>0.29405471801561733</v>
      </c>
      <c r="AQ39" s="301">
        <f t="shared" si="17"/>
        <v>0.29365414814967133</v>
      </c>
      <c r="AR39" s="301">
        <f t="shared" si="17"/>
        <v>0.29333030375676417</v>
      </c>
      <c r="AS39" s="301">
        <f t="shared" si="17"/>
        <v>0.2930290922380116</v>
      </c>
      <c r="AT39" s="301">
        <f t="shared" si="17"/>
        <v>0.29273685890020157</v>
      </c>
      <c r="AU39" s="302">
        <f t="shared" si="17"/>
        <v>0.43935519305633852</v>
      </c>
      <c r="AV39" s="253"/>
      <c r="AW39" s="303">
        <f t="shared" ref="AW39:AW44" si="18">AA39-P39</f>
        <v>2.83238183754701E-2</v>
      </c>
      <c r="AX39" s="303">
        <f t="shared" ref="AX39:AX44" si="19">AU39-P39</f>
        <v>8.2510466632613466E-2</v>
      </c>
    </row>
    <row r="40" spans="1:50" x14ac:dyDescent="0.25">
      <c r="B40" s="258" t="s">
        <v>496</v>
      </c>
      <c r="C40" s="304">
        <f>C5/(C$2-C$3)</f>
        <v>0.1970599631421219</v>
      </c>
      <c r="D40" s="304">
        <f t="shared" si="17"/>
        <v>0.20030830218569923</v>
      </c>
      <c r="E40" s="304">
        <f t="shared" si="17"/>
        <v>0.20527519701217201</v>
      </c>
      <c r="F40" s="304">
        <f t="shared" si="17"/>
        <v>0.20896162219811926</v>
      </c>
      <c r="G40" s="304">
        <f t="shared" si="17"/>
        <v>0.21228655375754615</v>
      </c>
      <c r="H40" s="304">
        <f t="shared" si="17"/>
        <v>0.21475767501151544</v>
      </c>
      <c r="I40" s="304">
        <f t="shared" si="17"/>
        <v>0.22174947604726286</v>
      </c>
      <c r="J40" s="304">
        <f t="shared" si="17"/>
        <v>0.22810873998766587</v>
      </c>
      <c r="K40" s="304">
        <f t="shared" si="17"/>
        <v>0.23284668101745101</v>
      </c>
      <c r="L40" s="304">
        <f t="shared" si="17"/>
        <v>0.24142934737260513</v>
      </c>
      <c r="M40" s="304">
        <f t="shared" si="17"/>
        <v>0.24203907739917574</v>
      </c>
      <c r="N40" s="304">
        <f t="shared" si="17"/>
        <v>0.23882107786378209</v>
      </c>
      <c r="O40" s="304">
        <f t="shared" si="17"/>
        <v>0.23569561232585839</v>
      </c>
      <c r="P40" s="304">
        <f t="shared" si="17"/>
        <v>0.2370123111846468</v>
      </c>
      <c r="Q40" s="304">
        <f t="shared" si="17"/>
        <v>0.24178496483833134</v>
      </c>
      <c r="R40" s="304">
        <f t="shared" si="17"/>
        <v>0.24656702290893104</v>
      </c>
      <c r="S40" s="304">
        <f t="shared" si="17"/>
        <v>0.24790371953176377</v>
      </c>
      <c r="T40" s="304">
        <f t="shared" si="17"/>
        <v>0.24844512264732471</v>
      </c>
      <c r="U40" s="304">
        <f t="shared" si="17"/>
        <v>0.23588349107827339</v>
      </c>
      <c r="V40" s="304">
        <f t="shared" si="17"/>
        <v>0.22714488821427664</v>
      </c>
      <c r="W40" s="304">
        <f t="shared" si="17"/>
        <v>0.23256247400520907</v>
      </c>
      <c r="X40" s="304">
        <f t="shared" si="17"/>
        <v>0.23474480764309655</v>
      </c>
      <c r="Y40" s="304">
        <f t="shared" si="17"/>
        <v>0.23543528155603644</v>
      </c>
      <c r="Z40" s="304">
        <f t="shared" si="17"/>
        <v>0.23544445571313602</v>
      </c>
      <c r="AA40" s="304">
        <f t="shared" si="17"/>
        <v>0.23501573584048174</v>
      </c>
      <c r="AB40" s="304">
        <f t="shared" si="17"/>
        <v>0.23558249115657928</v>
      </c>
      <c r="AC40" s="304">
        <f t="shared" si="17"/>
        <v>0.23589467405704836</v>
      </c>
      <c r="AD40" s="304">
        <f t="shared" si="17"/>
        <v>0.23617238681468342</v>
      </c>
      <c r="AE40" s="304">
        <f t="shared" si="17"/>
        <v>0.23642440328930833</v>
      </c>
      <c r="AF40" s="304">
        <f t="shared" si="17"/>
        <v>0.236635894628768</v>
      </c>
      <c r="AG40" s="304">
        <f t="shared" si="17"/>
        <v>0.23586711933696261</v>
      </c>
      <c r="AH40" s="304">
        <f t="shared" si="17"/>
        <v>0.2353689822151038</v>
      </c>
      <c r="AI40" s="304">
        <f t="shared" si="17"/>
        <v>0.23499958966363671</v>
      </c>
      <c r="AJ40" s="304">
        <f t="shared" si="17"/>
        <v>0.23465216611808681</v>
      </c>
      <c r="AK40" s="304">
        <f t="shared" si="17"/>
        <v>0.2342810757724641</v>
      </c>
      <c r="AL40" s="304">
        <f t="shared" si="17"/>
        <v>0.23412851142210045</v>
      </c>
      <c r="AM40" s="304">
        <f t="shared" si="17"/>
        <v>0.23384701023751844</v>
      </c>
      <c r="AN40" s="304">
        <f t="shared" si="17"/>
        <v>0.23349133890991575</v>
      </c>
      <c r="AO40" s="304">
        <f t="shared" si="17"/>
        <v>0.23308764421587952</v>
      </c>
      <c r="AP40" s="304">
        <f t="shared" si="17"/>
        <v>0.23144346140436114</v>
      </c>
      <c r="AQ40" s="304">
        <f t="shared" si="17"/>
        <v>0.23048841069603965</v>
      </c>
      <c r="AR40" s="304">
        <f t="shared" si="17"/>
        <v>0.22962747807269857</v>
      </c>
      <c r="AS40" s="304">
        <f t="shared" si="17"/>
        <v>0.22879785460073668</v>
      </c>
      <c r="AT40" s="304">
        <f t="shared" si="17"/>
        <v>0.22798655186656203</v>
      </c>
      <c r="AU40" s="305">
        <f t="shared" si="17"/>
        <v>0.22813094710489931</v>
      </c>
      <c r="AW40" s="303">
        <f t="shared" si="18"/>
        <v>-1.996575344165058E-3</v>
      </c>
      <c r="AX40" s="303">
        <f t="shared" si="19"/>
        <v>-8.8813640797474891E-3</v>
      </c>
    </row>
    <row r="41" spans="1:50" x14ac:dyDescent="0.25">
      <c r="B41" s="261" t="s">
        <v>497</v>
      </c>
      <c r="C41" s="306">
        <f t="shared" ref="C41:R45" si="20">C6/(C$2-C$3)</f>
        <v>5.6863255357502064E-2</v>
      </c>
      <c r="D41" s="306">
        <f t="shared" si="20"/>
        <v>5.6312251034854856E-2</v>
      </c>
      <c r="E41" s="306">
        <f t="shared" si="20"/>
        <v>5.5164164818792653E-2</v>
      </c>
      <c r="F41" s="306">
        <f t="shared" si="20"/>
        <v>5.4492701646211936E-2</v>
      </c>
      <c r="G41" s="306">
        <f t="shared" si="20"/>
        <v>5.4002855042072466E-2</v>
      </c>
      <c r="H41" s="306">
        <f t="shared" si="20"/>
        <v>5.3534846706504942E-2</v>
      </c>
      <c r="I41" s="306">
        <f t="shared" si="20"/>
        <v>5.2114480302557949E-2</v>
      </c>
      <c r="J41" s="306">
        <f t="shared" si="20"/>
        <v>5.099951737766225E-2</v>
      </c>
      <c r="K41" s="306">
        <f t="shared" si="20"/>
        <v>5.0273809150173411E-2</v>
      </c>
      <c r="L41" s="306">
        <f t="shared" si="20"/>
        <v>4.8938803505513259E-2</v>
      </c>
      <c r="M41" s="306">
        <f t="shared" si="20"/>
        <v>4.9057584310803468E-2</v>
      </c>
      <c r="N41" s="306">
        <f t="shared" si="20"/>
        <v>4.9803761859103311E-2</v>
      </c>
      <c r="O41" s="306">
        <f t="shared" si="20"/>
        <v>5.0234528050369792E-2</v>
      </c>
      <c r="P41" s="306">
        <f t="shared" si="20"/>
        <v>4.9981140090980744E-2</v>
      </c>
      <c r="Q41" s="306">
        <f t="shared" si="20"/>
        <v>0.11782643290502008</v>
      </c>
      <c r="R41" s="306">
        <f t="shared" si="20"/>
        <v>4.8077751313436015E-2</v>
      </c>
      <c r="S41" s="306">
        <f t="shared" si="17"/>
        <v>4.7823395189862436E-2</v>
      </c>
      <c r="T41" s="306">
        <f t="shared" si="17"/>
        <v>4.7719710622225284E-2</v>
      </c>
      <c r="U41" s="306">
        <f t="shared" si="17"/>
        <v>5.1097486890915145E-2</v>
      </c>
      <c r="V41" s="306">
        <f t="shared" si="17"/>
        <v>5.3650240664837028E-2</v>
      </c>
      <c r="W41" s="306">
        <f t="shared" si="17"/>
        <v>5.3239225696791681E-2</v>
      </c>
      <c r="X41" s="306">
        <f t="shared" si="17"/>
        <v>5.3500706556730331E-2</v>
      </c>
      <c r="Y41" s="306">
        <f t="shared" si="17"/>
        <v>5.4070766104586887E-2</v>
      </c>
      <c r="Z41" s="306">
        <f t="shared" si="17"/>
        <v>5.4775933751592239E-2</v>
      </c>
      <c r="AA41" s="306">
        <f t="shared" si="17"/>
        <v>0.15015280895871336</v>
      </c>
      <c r="AB41" s="306">
        <f t="shared" si="17"/>
        <v>5.5879737149834414E-2</v>
      </c>
      <c r="AC41" s="306">
        <f t="shared" si="17"/>
        <v>5.623855747813801E-2</v>
      </c>
      <c r="AD41" s="306">
        <f t="shared" si="17"/>
        <v>5.6599486627406839E-2</v>
      </c>
      <c r="AE41" s="306">
        <f t="shared" si="17"/>
        <v>5.6964680159657645E-2</v>
      </c>
      <c r="AF41" s="306">
        <f t="shared" si="17"/>
        <v>5.7336937062844109E-2</v>
      </c>
      <c r="AG41" s="306">
        <f t="shared" si="17"/>
        <v>5.7936540562993001E-2</v>
      </c>
      <c r="AH41" s="306">
        <f t="shared" si="17"/>
        <v>5.847451560414204E-2</v>
      </c>
      <c r="AI41" s="306">
        <f t="shared" si="17"/>
        <v>5.8980997160910646E-2</v>
      </c>
      <c r="AJ41" s="306">
        <f t="shared" si="17"/>
        <v>5.9478554131994717E-2</v>
      </c>
      <c r="AK41" s="306">
        <f t="shared" si="17"/>
        <v>5.9975588328696768E-2</v>
      </c>
      <c r="AL41" s="306">
        <f t="shared" si="17"/>
        <v>6.0420343197754633E-2</v>
      </c>
      <c r="AM41" s="306">
        <f t="shared" si="17"/>
        <v>6.0891515029392031E-2</v>
      </c>
      <c r="AN41" s="306">
        <f t="shared" si="17"/>
        <v>6.1375949600912381E-2</v>
      </c>
      <c r="AO41" s="306">
        <f t="shared" si="17"/>
        <v>6.1865979287549042E-2</v>
      </c>
      <c r="AP41" s="306">
        <f t="shared" si="17"/>
        <v>6.2611256611256189E-2</v>
      </c>
      <c r="AQ41" s="306">
        <f t="shared" si="17"/>
        <v>6.3165737453631701E-2</v>
      </c>
      <c r="AR41" s="306">
        <f t="shared" si="17"/>
        <v>6.3702825684065656E-2</v>
      </c>
      <c r="AS41" s="306">
        <f t="shared" si="17"/>
        <v>6.4231237637274938E-2</v>
      </c>
      <c r="AT41" s="306">
        <f t="shared" si="17"/>
        <v>6.4750307033639543E-2</v>
      </c>
      <c r="AU41" s="307">
        <f t="shared" si="17"/>
        <v>0.21122424595143921</v>
      </c>
      <c r="AV41" s="253"/>
      <c r="AW41" s="303">
        <f t="shared" si="18"/>
        <v>0.10017166886773261</v>
      </c>
      <c r="AX41" s="303">
        <f t="shared" si="19"/>
        <v>0.16124310586045848</v>
      </c>
    </row>
    <row r="42" spans="1:50" x14ac:dyDescent="0.25">
      <c r="B42" s="258" t="s">
        <v>498</v>
      </c>
      <c r="C42" s="304">
        <f t="shared" si="20"/>
        <v>0.70000000001205542</v>
      </c>
      <c r="D42" s="304">
        <f t="shared" si="17"/>
        <v>0.69389292561265803</v>
      </c>
      <c r="E42" s="304">
        <f t="shared" si="17"/>
        <v>0.68728783465487298</v>
      </c>
      <c r="F42" s="304">
        <f t="shared" si="17"/>
        <v>0.68052503317835444</v>
      </c>
      <c r="G42" s="304">
        <f t="shared" si="17"/>
        <v>0.67549036161985498</v>
      </c>
      <c r="H42" s="304">
        <f t="shared" si="17"/>
        <v>0.66849853789118996</v>
      </c>
      <c r="I42" s="304">
        <f t="shared" si="17"/>
        <v>0.65985751373329471</v>
      </c>
      <c r="J42" s="304">
        <f t="shared" si="17"/>
        <v>0.65218581420816213</v>
      </c>
      <c r="K42" s="304">
        <f t="shared" si="17"/>
        <v>0.64499287392723093</v>
      </c>
      <c r="L42" s="304">
        <f t="shared" si="17"/>
        <v>0.63780660924648969</v>
      </c>
      <c r="M42" s="304">
        <f t="shared" si="17"/>
        <v>0.64052513418847046</v>
      </c>
      <c r="N42" s="304">
        <f t="shared" si="17"/>
        <v>0.64372963314322895</v>
      </c>
      <c r="O42" s="304">
        <f t="shared" si="17"/>
        <v>0.64298449772071586</v>
      </c>
      <c r="P42" s="304">
        <f t="shared" si="17"/>
        <v>0.64315527357627478</v>
      </c>
      <c r="Q42" s="304">
        <f t="shared" si="17"/>
        <v>0.64038860225664862</v>
      </c>
      <c r="R42" s="304">
        <f t="shared" si="17"/>
        <v>0.70535522577763299</v>
      </c>
      <c r="S42" s="304">
        <f t="shared" si="17"/>
        <v>0.70427288527837395</v>
      </c>
      <c r="T42" s="304">
        <f t="shared" si="17"/>
        <v>0.7038351667304501</v>
      </c>
      <c r="U42" s="304">
        <f t="shared" si="17"/>
        <v>0.71301902203081147</v>
      </c>
      <c r="V42" s="304">
        <f t="shared" si="17"/>
        <v>0.71920487112088627</v>
      </c>
      <c r="W42" s="304">
        <f t="shared" si="17"/>
        <v>0.71419830029799913</v>
      </c>
      <c r="X42" s="304">
        <f t="shared" si="17"/>
        <v>0.7117544858001732</v>
      </c>
      <c r="Y42" s="304">
        <f t="shared" si="17"/>
        <v>0.71049395233937673</v>
      </c>
      <c r="Z42" s="304">
        <f t="shared" si="17"/>
        <v>0.70977961053527172</v>
      </c>
      <c r="AA42" s="304">
        <f t="shared" si="17"/>
        <v>0.61483145520080473</v>
      </c>
      <c r="AB42" s="304">
        <f t="shared" si="17"/>
        <v>0.70853777169358623</v>
      </c>
      <c r="AC42" s="304">
        <f t="shared" si="17"/>
        <v>0.70786676846481345</v>
      </c>
      <c r="AD42" s="304">
        <f t="shared" si="17"/>
        <v>0.70722812655790968</v>
      </c>
      <c r="AE42" s="304">
        <f t="shared" si="17"/>
        <v>0.70661091655103414</v>
      </c>
      <c r="AF42" s="304">
        <f t="shared" si="17"/>
        <v>0.70602716830838796</v>
      </c>
      <c r="AG42" s="304">
        <f t="shared" si="17"/>
        <v>0.7061963401000444</v>
      </c>
      <c r="AH42" s="304">
        <f t="shared" si="17"/>
        <v>0.70615650218075421</v>
      </c>
      <c r="AI42" s="304">
        <f t="shared" si="17"/>
        <v>0.70601941317545258</v>
      </c>
      <c r="AJ42" s="304">
        <f t="shared" si="17"/>
        <v>0.70586927974991842</v>
      </c>
      <c r="AK42" s="304">
        <f t="shared" si="17"/>
        <v>0.7057433358988392</v>
      </c>
      <c r="AL42" s="304">
        <f t="shared" si="17"/>
        <v>0.70545114538014486</v>
      </c>
      <c r="AM42" s="304">
        <f t="shared" si="17"/>
        <v>0.70526147473308953</v>
      </c>
      <c r="AN42" s="304">
        <f t="shared" si="17"/>
        <v>0.70513271148917189</v>
      </c>
      <c r="AO42" s="304">
        <f t="shared" si="17"/>
        <v>0.70504637649657154</v>
      </c>
      <c r="AP42" s="304">
        <f t="shared" si="17"/>
        <v>0.70594528198438267</v>
      </c>
      <c r="AQ42" s="304">
        <f t="shared" si="17"/>
        <v>0.70634585185032872</v>
      </c>
      <c r="AR42" s="304">
        <f t="shared" si="17"/>
        <v>0.70666969624323583</v>
      </c>
      <c r="AS42" s="304">
        <f t="shared" si="17"/>
        <v>0.70697090776198868</v>
      </c>
      <c r="AT42" s="304">
        <f t="shared" si="17"/>
        <v>0.70726314109979838</v>
      </c>
      <c r="AU42" s="305">
        <f t="shared" si="17"/>
        <v>0.56064480694366159</v>
      </c>
      <c r="AW42" s="303">
        <f t="shared" si="18"/>
        <v>-2.8323818375470045E-2</v>
      </c>
      <c r="AX42" s="303">
        <f t="shared" si="19"/>
        <v>-8.2510466632613189E-2</v>
      </c>
    </row>
    <row r="43" spans="1:50" x14ac:dyDescent="0.25">
      <c r="B43" s="258" t="s">
        <v>499</v>
      </c>
      <c r="C43" s="304">
        <f t="shared" si="20"/>
        <v>0.64313674466660875</v>
      </c>
      <c r="D43" s="304">
        <f t="shared" si="17"/>
        <v>0.63758070375881637</v>
      </c>
      <c r="E43" s="304">
        <f t="shared" si="17"/>
        <v>0.63212738166281546</v>
      </c>
      <c r="F43" s="304">
        <f t="shared" si="17"/>
        <v>0.62603617174857729</v>
      </c>
      <c r="G43" s="304">
        <f t="shared" si="17"/>
        <v>0.62149139399668596</v>
      </c>
      <c r="H43" s="304">
        <f t="shared" si="17"/>
        <v>0.61496762247897074</v>
      </c>
      <c r="I43" s="304">
        <f t="shared" si="17"/>
        <v>0.60775242372771732</v>
      </c>
      <c r="J43" s="304">
        <f t="shared" si="17"/>
        <v>0.60119832805769013</v>
      </c>
      <c r="K43" s="304">
        <f t="shared" si="17"/>
        <v>0.59473125046832354</v>
      </c>
      <c r="L43" s="304">
        <f t="shared" si="17"/>
        <v>0.58888647689924833</v>
      </c>
      <c r="M43" s="304">
        <f t="shared" si="17"/>
        <v>0.59148638962857647</v>
      </c>
      <c r="N43" s="304">
        <f t="shared" si="17"/>
        <v>0.59394753981671233</v>
      </c>
      <c r="O43" s="304">
        <f t="shared" si="17"/>
        <v>0.59277419421201527</v>
      </c>
      <c r="P43" s="304">
        <f t="shared" si="17"/>
        <v>0.59319913530639534</v>
      </c>
      <c r="Q43" s="304">
        <f t="shared" si="17"/>
        <v>0.59142207946152137</v>
      </c>
      <c r="R43" s="304">
        <f t="shared" si="17"/>
        <v>0.5893048953314669</v>
      </c>
      <c r="S43" s="304">
        <f t="shared" si="17"/>
        <v>0.58845415938294787</v>
      </c>
      <c r="T43" s="304">
        <f t="shared" si="17"/>
        <v>0.58782315061855672</v>
      </c>
      <c r="U43" s="304">
        <f t="shared" si="17"/>
        <v>0.58520768512136356</v>
      </c>
      <c r="V43" s="304">
        <f t="shared" si="17"/>
        <v>0.58125625106751566</v>
      </c>
      <c r="W43" s="304">
        <f t="shared" si="17"/>
        <v>0.57566467672766719</v>
      </c>
      <c r="X43" s="304">
        <f t="shared" si="17"/>
        <v>0.57110338598595889</v>
      </c>
      <c r="Y43" s="304">
        <f t="shared" si="17"/>
        <v>0.56700856926394294</v>
      </c>
      <c r="Z43" s="304">
        <f t="shared" si="17"/>
        <v>0.5630890329406868</v>
      </c>
      <c r="AA43" s="304">
        <f t="shared" si="17"/>
        <v>0.5592631354457831</v>
      </c>
      <c r="AB43" s="304">
        <f t="shared" si="17"/>
        <v>0.55601999133416624</v>
      </c>
      <c r="AC43" s="304">
        <f t="shared" si="17"/>
        <v>0.55282835182349388</v>
      </c>
      <c r="AD43" s="304">
        <f t="shared" si="17"/>
        <v>0.54962387465984253</v>
      </c>
      <c r="AE43" s="304">
        <f t="shared" si="17"/>
        <v>0.54642536076796222</v>
      </c>
      <c r="AF43" s="304">
        <f t="shared" si="17"/>
        <v>0.54323835368580131</v>
      </c>
      <c r="AG43" s="304">
        <f t="shared" si="17"/>
        <v>0.54039292232109415</v>
      </c>
      <c r="AH43" s="304">
        <f t="shared" si="17"/>
        <v>0.53743170463903223</v>
      </c>
      <c r="AI43" s="304">
        <f t="shared" si="17"/>
        <v>0.53440443131701099</v>
      </c>
      <c r="AJ43" s="304">
        <f t="shared" si="17"/>
        <v>0.53134678689714931</v>
      </c>
      <c r="AK43" s="304">
        <f t="shared" si="17"/>
        <v>0.52826951189925364</v>
      </c>
      <c r="AL43" s="304">
        <f t="shared" si="17"/>
        <v>0.52503854533980043</v>
      </c>
      <c r="AM43" s="304">
        <f t="shared" si="17"/>
        <v>0.52184573366762499</v>
      </c>
      <c r="AN43" s="304">
        <f t="shared" si="17"/>
        <v>0.51866784184788728</v>
      </c>
      <c r="AO43" s="304">
        <f t="shared" si="17"/>
        <v>0.51548838431744148</v>
      </c>
      <c r="AP43" s="304">
        <f t="shared" si="17"/>
        <v>0.51265305780070247</v>
      </c>
      <c r="AQ43" s="304">
        <f t="shared" si="17"/>
        <v>0.50943489520631269</v>
      </c>
      <c r="AR43" s="304">
        <f t="shared" si="17"/>
        <v>0.50620154571629172</v>
      </c>
      <c r="AS43" s="304">
        <f t="shared" si="17"/>
        <v>0.5029563410309611</v>
      </c>
      <c r="AT43" s="304">
        <f t="shared" si="17"/>
        <v>0.49969262147334031</v>
      </c>
      <c r="AU43" s="305">
        <f t="shared" si="17"/>
        <v>0.49571900639391009</v>
      </c>
      <c r="AW43" s="303">
        <f t="shared" si="18"/>
        <v>-3.3935999860612243E-2</v>
      </c>
      <c r="AX43" s="303">
        <f t="shared" si="19"/>
        <v>-9.7480128912485253E-2</v>
      </c>
    </row>
    <row r="44" spans="1:50" x14ac:dyDescent="0.25">
      <c r="B44" s="261" t="s">
        <v>500</v>
      </c>
      <c r="C44" s="306">
        <f t="shared" si="20"/>
        <v>0.10294003683376719</v>
      </c>
      <c r="D44" s="306">
        <f t="shared" si="17"/>
        <v>0.10580301431149172</v>
      </c>
      <c r="E44" s="306">
        <f t="shared" si="17"/>
        <v>0.10744422832164842</v>
      </c>
      <c r="F44" s="306">
        <f t="shared" si="17"/>
        <v>0.11052471376362923</v>
      </c>
      <c r="G44" s="306">
        <f t="shared" si="17"/>
        <v>0.11223463993060113</v>
      </c>
      <c r="H44" s="306">
        <f t="shared" si="17"/>
        <v>0.11678544372299132</v>
      </c>
      <c r="I44" s="306">
        <f t="shared" si="17"/>
        <v>0.1184481673675554</v>
      </c>
      <c r="J44" s="306">
        <f t="shared" si="17"/>
        <v>0.11977343411848052</v>
      </c>
      <c r="K44" s="306">
        <f t="shared" si="17"/>
        <v>0.12222984203986255</v>
      </c>
      <c r="L44" s="306">
        <f t="shared" si="17"/>
        <v>0.12092447897073459</v>
      </c>
      <c r="M44" s="306">
        <f t="shared" si="17"/>
        <v>0.11763120624515197</v>
      </c>
      <c r="N44" s="306">
        <f t="shared" si="17"/>
        <v>0.11765017375238432</v>
      </c>
      <c r="O44" s="306">
        <f t="shared" si="17"/>
        <v>0.12160610186665072</v>
      </c>
      <c r="P44" s="306">
        <f t="shared" si="17"/>
        <v>0.12013113153296469</v>
      </c>
      <c r="Q44" s="306">
        <f t="shared" si="17"/>
        <v>4.8966522795127219E-2</v>
      </c>
      <c r="R44" s="306">
        <f t="shared" si="17"/>
        <v>0.11605033044616619</v>
      </c>
      <c r="S44" s="306">
        <f t="shared" si="17"/>
        <v>0.11581872589542595</v>
      </c>
      <c r="T44" s="306">
        <f t="shared" si="17"/>
        <v>0.11601201611189343</v>
      </c>
      <c r="U44" s="306">
        <f t="shared" si="17"/>
        <v>0.12781133690944788</v>
      </c>
      <c r="V44" s="306">
        <f t="shared" si="17"/>
        <v>0.13794862005337061</v>
      </c>
      <c r="W44" s="306">
        <f t="shared" si="17"/>
        <v>0.13853362357033192</v>
      </c>
      <c r="X44" s="306">
        <f t="shared" si="17"/>
        <v>0.1406510998142142</v>
      </c>
      <c r="Y44" s="306">
        <f t="shared" si="17"/>
        <v>0.14348538307543376</v>
      </c>
      <c r="Z44" s="306">
        <f t="shared" si="17"/>
        <v>0.1466905775945849</v>
      </c>
      <c r="AA44" s="306">
        <f t="shared" si="17"/>
        <v>5.5568319755021731E-2</v>
      </c>
      <c r="AB44" s="306">
        <f t="shared" si="17"/>
        <v>0.15251778035941996</v>
      </c>
      <c r="AC44" s="306">
        <f t="shared" si="17"/>
        <v>0.15503841664131954</v>
      </c>
      <c r="AD44" s="306">
        <f t="shared" si="17"/>
        <v>0.15760425189806712</v>
      </c>
      <c r="AE44" s="306">
        <f t="shared" si="17"/>
        <v>0.16018555578307186</v>
      </c>
      <c r="AF44" s="306">
        <f t="shared" si="17"/>
        <v>0.1627888146225866</v>
      </c>
      <c r="AG44" s="306">
        <f t="shared" si="17"/>
        <v>0.16580341777895025</v>
      </c>
      <c r="AH44" s="306">
        <f t="shared" si="17"/>
        <v>0.16872479754172198</v>
      </c>
      <c r="AI44" s="306">
        <f t="shared" si="17"/>
        <v>0.17161498185844157</v>
      </c>
      <c r="AJ44" s="306">
        <f t="shared" si="17"/>
        <v>0.17452249285276913</v>
      </c>
      <c r="AK44" s="306">
        <f t="shared" si="17"/>
        <v>0.17747382399958558</v>
      </c>
      <c r="AL44" s="306">
        <f t="shared" si="17"/>
        <v>0.18041260004034443</v>
      </c>
      <c r="AM44" s="306">
        <f t="shared" si="17"/>
        <v>0.18341574106546449</v>
      </c>
      <c r="AN44" s="306">
        <f t="shared" si="17"/>
        <v>0.18646486964128456</v>
      </c>
      <c r="AO44" s="306">
        <f t="shared" si="17"/>
        <v>0.18955799217913008</v>
      </c>
      <c r="AP44" s="306">
        <f t="shared" si="17"/>
        <v>0.19329222418368017</v>
      </c>
      <c r="AQ44" s="306">
        <f t="shared" si="17"/>
        <v>0.19691095664401609</v>
      </c>
      <c r="AR44" s="306">
        <f t="shared" si="17"/>
        <v>0.20046815052694403</v>
      </c>
      <c r="AS44" s="306">
        <f t="shared" si="17"/>
        <v>0.2040145667310275</v>
      </c>
      <c r="AT44" s="306">
        <f t="shared" si="17"/>
        <v>0.20757051962645806</v>
      </c>
      <c r="AU44" s="307">
        <f t="shared" si="17"/>
        <v>6.4925800549751514E-2</v>
      </c>
      <c r="AW44" s="303">
        <f t="shared" si="18"/>
        <v>-6.4562811777942958E-2</v>
      </c>
      <c r="AX44" s="303">
        <f t="shared" si="19"/>
        <v>-5.5205330983213174E-2</v>
      </c>
    </row>
    <row r="45" spans="1:50" x14ac:dyDescent="0.25">
      <c r="B45" s="249" t="s">
        <v>501</v>
      </c>
      <c r="C45" s="308">
        <f t="shared" si="20"/>
        <v>0.84019670780873068</v>
      </c>
      <c r="D45" s="308">
        <f t="shared" si="17"/>
        <v>0.83788900594451565</v>
      </c>
      <c r="E45" s="308">
        <f t="shared" si="17"/>
        <v>0.83740257867498746</v>
      </c>
      <c r="F45" s="308">
        <f t="shared" si="17"/>
        <v>0.8349977939466966</v>
      </c>
      <c r="G45" s="308">
        <f t="shared" si="17"/>
        <v>0.83377794775423208</v>
      </c>
      <c r="H45" s="308">
        <f t="shared" si="17"/>
        <v>0.82972529749048618</v>
      </c>
      <c r="I45" s="308">
        <f t="shared" si="17"/>
        <v>0.82950189977498023</v>
      </c>
      <c r="J45" s="308">
        <f t="shared" ref="J45:AU45" si="21">J10/(J$2-J$3)</f>
        <v>0.82930706804535603</v>
      </c>
      <c r="K45" s="308">
        <f t="shared" si="21"/>
        <v>0.82757793148577452</v>
      </c>
      <c r="L45" s="308">
        <f t="shared" si="21"/>
        <v>0.83031582427185335</v>
      </c>
      <c r="M45" s="308">
        <f t="shared" si="21"/>
        <v>0.83352546702775221</v>
      </c>
      <c r="N45" s="308">
        <f t="shared" si="21"/>
        <v>0.83276861768049437</v>
      </c>
      <c r="O45" s="308">
        <f t="shared" si="21"/>
        <v>0.82846980653787372</v>
      </c>
      <c r="P45" s="308">
        <f t="shared" si="21"/>
        <v>0.83021144649104206</v>
      </c>
      <c r="Q45" s="308">
        <f t="shared" si="21"/>
        <v>0.83320704429985271</v>
      </c>
      <c r="R45" s="308">
        <f t="shared" si="21"/>
        <v>0.83587191824039797</v>
      </c>
      <c r="S45" s="308">
        <f t="shared" si="21"/>
        <v>0.83635787891471169</v>
      </c>
      <c r="T45" s="308">
        <f t="shared" si="21"/>
        <v>0.83626827326588138</v>
      </c>
      <c r="U45" s="308">
        <f t="shared" si="21"/>
        <v>0.8210911761996369</v>
      </c>
      <c r="V45" s="308">
        <f t="shared" si="21"/>
        <v>0.80840113928179236</v>
      </c>
      <c r="W45" s="308">
        <f t="shared" si="21"/>
        <v>0.80822715073287632</v>
      </c>
      <c r="X45" s="308">
        <f t="shared" si="21"/>
        <v>0.80584819362905558</v>
      </c>
      <c r="Y45" s="308">
        <f t="shared" si="21"/>
        <v>0.80244385081997938</v>
      </c>
      <c r="Z45" s="308">
        <f t="shared" si="21"/>
        <v>0.79853348865382279</v>
      </c>
      <c r="AA45" s="308">
        <f t="shared" si="21"/>
        <v>0.79427887128626484</v>
      </c>
      <c r="AB45" s="308">
        <f t="shared" si="21"/>
        <v>0.79160248249074561</v>
      </c>
      <c r="AC45" s="308">
        <f t="shared" si="21"/>
        <v>0.78872302588054222</v>
      </c>
      <c r="AD45" s="308">
        <f t="shared" si="21"/>
        <v>0.78579626147452597</v>
      </c>
      <c r="AE45" s="308">
        <f t="shared" si="21"/>
        <v>0.78284976405727058</v>
      </c>
      <c r="AF45" s="308">
        <f t="shared" si="21"/>
        <v>0.77987424831456931</v>
      </c>
      <c r="AG45" s="308">
        <f t="shared" si="21"/>
        <v>0.77626004165805673</v>
      </c>
      <c r="AH45" s="308">
        <f t="shared" si="21"/>
        <v>0.77280068685413605</v>
      </c>
      <c r="AI45" s="308">
        <f t="shared" si="21"/>
        <v>0.76940402098064775</v>
      </c>
      <c r="AJ45" s="308">
        <f t="shared" si="21"/>
        <v>0.76599895301523624</v>
      </c>
      <c r="AK45" s="308">
        <f t="shared" si="21"/>
        <v>0.76255058767171768</v>
      </c>
      <c r="AL45" s="308">
        <f t="shared" si="21"/>
        <v>0.75916705676190088</v>
      </c>
      <c r="AM45" s="308">
        <f t="shared" si="21"/>
        <v>0.7556927439051434</v>
      </c>
      <c r="AN45" s="308">
        <f t="shared" si="21"/>
        <v>0.75215918075780297</v>
      </c>
      <c r="AO45" s="308">
        <f t="shared" si="21"/>
        <v>0.74857602853332106</v>
      </c>
      <c r="AP45" s="308">
        <f t="shared" si="21"/>
        <v>0.7440965192050637</v>
      </c>
      <c r="AQ45" s="308">
        <f t="shared" si="21"/>
        <v>0.73992330590235234</v>
      </c>
      <c r="AR45" s="308">
        <f t="shared" si="21"/>
        <v>0.7358290237889904</v>
      </c>
      <c r="AS45" s="308">
        <f t="shared" si="21"/>
        <v>0.73175419563169775</v>
      </c>
      <c r="AT45" s="308">
        <f t="shared" si="21"/>
        <v>0.7276791733399024</v>
      </c>
      <c r="AU45" s="309">
        <f t="shared" si="21"/>
        <v>0.72384995349880943</v>
      </c>
      <c r="AW45" s="310">
        <f>AA45-P45</f>
        <v>-3.5932575204777217E-2</v>
      </c>
      <c r="AX45" s="310">
        <f>AU45-P45</f>
        <v>-0.10636149299223263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22">C49+C50+C53</f>
        <v>1</v>
      </c>
      <c r="D48" s="247">
        <f t="shared" si="22"/>
        <v>1</v>
      </c>
      <c r="E48" s="247">
        <f t="shared" si="22"/>
        <v>0.99999999999999989</v>
      </c>
      <c r="F48" s="247">
        <f t="shared" si="22"/>
        <v>1</v>
      </c>
      <c r="G48" s="247">
        <f t="shared" si="22"/>
        <v>1.0000000000000002</v>
      </c>
      <c r="H48" s="247">
        <f t="shared" si="22"/>
        <v>1</v>
      </c>
      <c r="I48" s="247">
        <f t="shared" si="22"/>
        <v>0.99999999999999989</v>
      </c>
      <c r="J48" s="247">
        <f t="shared" si="22"/>
        <v>1</v>
      </c>
      <c r="K48" s="247">
        <f t="shared" si="22"/>
        <v>1.0000000000000002</v>
      </c>
      <c r="L48" s="247">
        <f t="shared" si="22"/>
        <v>1</v>
      </c>
      <c r="M48" s="247">
        <f t="shared" si="22"/>
        <v>0.99999999999999978</v>
      </c>
      <c r="N48" s="247">
        <f t="shared" si="22"/>
        <v>1</v>
      </c>
      <c r="O48" s="247">
        <f t="shared" si="22"/>
        <v>1</v>
      </c>
      <c r="P48" s="247">
        <f t="shared" si="22"/>
        <v>0.99999999999999978</v>
      </c>
      <c r="Q48" s="247">
        <f t="shared" si="22"/>
        <v>0.99960563547702552</v>
      </c>
      <c r="R48" s="247">
        <f t="shared" si="22"/>
        <v>1.0014158712499595</v>
      </c>
      <c r="S48" s="247">
        <f t="shared" si="22"/>
        <v>1.0019991867873073</v>
      </c>
      <c r="T48" s="247">
        <f t="shared" si="22"/>
        <v>1.0025857971168504</v>
      </c>
      <c r="U48" s="247">
        <f t="shared" si="22"/>
        <v>1.0154531371000273</v>
      </c>
      <c r="V48" s="247">
        <f t="shared" si="22"/>
        <v>1.0259946191773832</v>
      </c>
      <c r="W48" s="247">
        <f t="shared" si="22"/>
        <v>1.0221177313296905</v>
      </c>
      <c r="X48" s="247">
        <f t="shared" si="22"/>
        <v>1.023638226617269</v>
      </c>
      <c r="Y48" s="247">
        <f t="shared" si="22"/>
        <v>1.0278295828065709</v>
      </c>
      <c r="Z48" s="247">
        <f t="shared" si="22"/>
        <v>1.0337336871341372</v>
      </c>
      <c r="AA48" s="247">
        <f t="shared" si="22"/>
        <v>1.0406776840028833</v>
      </c>
      <c r="AB48" s="247">
        <f t="shared" si="22"/>
        <v>1.0456557302242457</v>
      </c>
      <c r="AC48" s="247">
        <f t="shared" si="22"/>
        <v>1.052762413666406</v>
      </c>
      <c r="AD48" s="247">
        <f t="shared" si="22"/>
        <v>1.0592380272793092</v>
      </c>
      <c r="AE48" s="247">
        <f t="shared" si="22"/>
        <v>1.0655135045145805</v>
      </c>
      <c r="AF48" s="247">
        <f t="shared" si="22"/>
        <v>1.0736779069842726</v>
      </c>
      <c r="AG48" s="247">
        <f t="shared" si="22"/>
        <v>1.0799300531849327</v>
      </c>
      <c r="AH48" s="247">
        <f t="shared" si="22"/>
        <v>1.0860864228968727</v>
      </c>
      <c r="AI48" s="247">
        <f t="shared" si="22"/>
        <v>1.0921160583183946</v>
      </c>
      <c r="AJ48" s="247">
        <f t="shared" si="22"/>
        <v>1.0980266304595412</v>
      </c>
      <c r="AK48" s="247">
        <f t="shared" si="22"/>
        <v>1.1038413671776948</v>
      </c>
      <c r="AL48" s="247">
        <f t="shared" si="22"/>
        <v>1.1101380718784208</v>
      </c>
      <c r="AM48" s="247">
        <f t="shared" si="22"/>
        <v>1.1160893531560878</v>
      </c>
      <c r="AN48" s="247">
        <f t="shared" si="22"/>
        <v>1.1218056373435734</v>
      </c>
      <c r="AO48" s="247">
        <f t="shared" si="22"/>
        <v>1.127346360408785</v>
      </c>
      <c r="AP48" s="247">
        <f t="shared" si="22"/>
        <v>1.1345090388040213</v>
      </c>
      <c r="AQ48" s="247">
        <f t="shared" si="22"/>
        <v>1.1419791310237084</v>
      </c>
      <c r="AR48" s="247">
        <f t="shared" si="22"/>
        <v>1.1489212525422392</v>
      </c>
      <c r="AS48" s="247">
        <f t="shared" si="22"/>
        <v>1.1554611303923612</v>
      </c>
      <c r="AT48" s="247">
        <f t="shared" si="22"/>
        <v>1.1616919964636971</v>
      </c>
      <c r="AU48" s="248">
        <f t="shared" si="22"/>
        <v>1.1687723227702511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0.29999999998794452</v>
      </c>
      <c r="D50" s="301">
        <f t="shared" ref="D50:AU51" si="23">D15/(D$2-D$3)</f>
        <v>0.30610707438734192</v>
      </c>
      <c r="E50" s="301">
        <f t="shared" si="23"/>
        <v>0.31271216534512691</v>
      </c>
      <c r="F50" s="301">
        <f t="shared" si="23"/>
        <v>0.31947496682164556</v>
      </c>
      <c r="G50" s="301">
        <f t="shared" si="23"/>
        <v>0.32450963838014518</v>
      </c>
      <c r="H50" s="301">
        <f t="shared" si="23"/>
        <v>0.33150146210881004</v>
      </c>
      <c r="I50" s="301">
        <f t="shared" si="23"/>
        <v>0.34014248626670518</v>
      </c>
      <c r="J50" s="301">
        <f t="shared" si="23"/>
        <v>0.34781418579183793</v>
      </c>
      <c r="K50" s="301">
        <f t="shared" si="23"/>
        <v>0.35500712607276924</v>
      </c>
      <c r="L50" s="301">
        <f t="shared" si="23"/>
        <v>0.36219339075351026</v>
      </c>
      <c r="M50" s="301">
        <f t="shared" si="23"/>
        <v>0.35947486581152938</v>
      </c>
      <c r="N50" s="301">
        <f t="shared" si="23"/>
        <v>0.35627036685677099</v>
      </c>
      <c r="O50" s="301">
        <f t="shared" si="23"/>
        <v>0.35701550227928425</v>
      </c>
      <c r="P50" s="301">
        <f t="shared" si="23"/>
        <v>0.35684472642372506</v>
      </c>
      <c r="Q50" s="301">
        <f t="shared" si="23"/>
        <v>0.35924892659766311</v>
      </c>
      <c r="R50" s="301">
        <f t="shared" si="23"/>
        <v>0.36220380082396431</v>
      </c>
      <c r="S50" s="301">
        <f t="shared" si="23"/>
        <v>0.36330546726554386</v>
      </c>
      <c r="T50" s="301">
        <f t="shared" si="23"/>
        <v>0.36403930797567824</v>
      </c>
      <c r="U50" s="301">
        <f t="shared" si="23"/>
        <v>0.36967243482990142</v>
      </c>
      <c r="V50" s="301">
        <f t="shared" si="23"/>
        <v>0.37461051432201714</v>
      </c>
      <c r="W50" s="301">
        <f t="shared" si="23"/>
        <v>0.3726478173508061</v>
      </c>
      <c r="X50" s="301">
        <f t="shared" si="23"/>
        <v>0.37327617200959695</v>
      </c>
      <c r="Y50" s="301">
        <f t="shared" si="23"/>
        <v>0.37504740722354729</v>
      </c>
      <c r="Z50" s="301">
        <f t="shared" si="23"/>
        <v>0.37747797283030493</v>
      </c>
      <c r="AA50" s="301">
        <f t="shared" si="23"/>
        <v>0.38026507747308169</v>
      </c>
      <c r="AB50" s="301">
        <f t="shared" si="23"/>
        <v>0.38230872714494385</v>
      </c>
      <c r="AC50" s="301">
        <f t="shared" si="23"/>
        <v>0.38584684246530082</v>
      </c>
      <c r="AD50" s="301">
        <f t="shared" si="23"/>
        <v>0.38875580738731197</v>
      </c>
      <c r="AE50" s="301">
        <f t="shared" si="23"/>
        <v>0.39140803964585447</v>
      </c>
      <c r="AF50" s="301">
        <f t="shared" si="23"/>
        <v>0.39543251698022075</v>
      </c>
      <c r="AG50" s="301">
        <f t="shared" si="23"/>
        <v>0.39755502814361954</v>
      </c>
      <c r="AH50" s="301">
        <f t="shared" si="23"/>
        <v>0.39981022028932556</v>
      </c>
      <c r="AI50" s="301">
        <f t="shared" si="23"/>
        <v>0.40209205422100996</v>
      </c>
      <c r="AJ50" s="301">
        <f t="shared" si="23"/>
        <v>0.40435715763614993</v>
      </c>
      <c r="AK50" s="301">
        <f t="shared" si="23"/>
        <v>0.4065998957359217</v>
      </c>
      <c r="AL50" s="301">
        <f t="shared" si="23"/>
        <v>0.40912970216250855</v>
      </c>
      <c r="AM50" s="301">
        <f t="shared" si="23"/>
        <v>0.41145613756192279</v>
      </c>
      <c r="AN50" s="301">
        <f t="shared" si="23"/>
        <v>0.41366532472026363</v>
      </c>
      <c r="AO50" s="301">
        <f t="shared" si="23"/>
        <v>0.41580083997549461</v>
      </c>
      <c r="AP50" s="301">
        <f t="shared" si="23"/>
        <v>0.41853885850166467</v>
      </c>
      <c r="AQ50" s="301">
        <f t="shared" si="23"/>
        <v>0.42144415993419732</v>
      </c>
      <c r="AR50" s="301">
        <f t="shared" si="23"/>
        <v>0.42412928943321382</v>
      </c>
      <c r="AS50" s="301">
        <f t="shared" si="23"/>
        <v>0.42666922822159659</v>
      </c>
      <c r="AT50" s="301">
        <f t="shared" si="23"/>
        <v>0.42911087025021921</v>
      </c>
      <c r="AU50" s="302">
        <f t="shared" si="23"/>
        <v>0.43188088148890463</v>
      </c>
      <c r="AW50" s="303">
        <f t="shared" ref="AW50:AW55" si="24">AA50-P50</f>
        <v>2.3420351049356636E-2</v>
      </c>
      <c r="AX50" s="303">
        <f t="shared" ref="AX50:AX55" si="25">AU50-P50</f>
        <v>7.5036155065179577E-2</v>
      </c>
    </row>
    <row r="51" spans="1:50" x14ac:dyDescent="0.25">
      <c r="B51" s="258" t="s">
        <v>496</v>
      </c>
      <c r="C51" s="304">
        <f>C16/(C$2-C$3)</f>
        <v>0.1970599631421219</v>
      </c>
      <c r="D51" s="304">
        <f t="shared" si="23"/>
        <v>0.20030830218569923</v>
      </c>
      <c r="E51" s="304">
        <f t="shared" si="23"/>
        <v>0.20527519701217201</v>
      </c>
      <c r="F51" s="304">
        <f t="shared" si="23"/>
        <v>0.20896162219811926</v>
      </c>
      <c r="G51" s="304">
        <f t="shared" si="23"/>
        <v>0.21228655375754615</v>
      </c>
      <c r="H51" s="304">
        <f t="shared" si="23"/>
        <v>0.21475767501151544</v>
      </c>
      <c r="I51" s="304">
        <f t="shared" si="23"/>
        <v>0.22174947604726286</v>
      </c>
      <c r="J51" s="304">
        <f t="shared" si="23"/>
        <v>0.22810873998766587</v>
      </c>
      <c r="K51" s="304">
        <f t="shared" si="23"/>
        <v>0.23284668101745101</v>
      </c>
      <c r="L51" s="304">
        <f t="shared" si="23"/>
        <v>0.24142934737260513</v>
      </c>
      <c r="M51" s="304">
        <f t="shared" si="23"/>
        <v>0.24203907739917574</v>
      </c>
      <c r="N51" s="304">
        <f t="shared" si="23"/>
        <v>0.23882107786378209</v>
      </c>
      <c r="O51" s="304">
        <f t="shared" si="23"/>
        <v>0.23569561232585839</v>
      </c>
      <c r="P51" s="304">
        <f t="shared" si="23"/>
        <v>0.2370123111846468</v>
      </c>
      <c r="Q51" s="304">
        <f t="shared" si="23"/>
        <v>0.24178496483833134</v>
      </c>
      <c r="R51" s="304">
        <f t="shared" si="23"/>
        <v>0.24656702290893104</v>
      </c>
      <c r="S51" s="304">
        <f t="shared" si="23"/>
        <v>0.24790371953176377</v>
      </c>
      <c r="T51" s="304">
        <f t="shared" si="23"/>
        <v>0.24844512264732471</v>
      </c>
      <c r="U51" s="304">
        <f t="shared" si="23"/>
        <v>0.2529169537901147</v>
      </c>
      <c r="V51" s="304">
        <f t="shared" si="23"/>
        <v>0.25700178076804059</v>
      </c>
      <c r="W51" s="304">
        <f t="shared" si="23"/>
        <v>0.25418823548789976</v>
      </c>
      <c r="X51" s="304">
        <f t="shared" si="23"/>
        <v>0.25432254096365153</v>
      </c>
      <c r="Y51" s="304">
        <f t="shared" si="23"/>
        <v>0.25563270322547665</v>
      </c>
      <c r="Z51" s="304">
        <f t="shared" si="23"/>
        <v>0.25754210225619839</v>
      </c>
      <c r="AA51" s="304">
        <f t="shared" si="23"/>
        <v>0.25972783342693628</v>
      </c>
      <c r="AB51" s="304">
        <f t="shared" si="23"/>
        <v>0.26143244641906455</v>
      </c>
      <c r="AC51" s="304">
        <f t="shared" si="23"/>
        <v>0.26534336370570033</v>
      </c>
      <c r="AD51" s="304">
        <f t="shared" si="23"/>
        <v>0.26825928526400916</v>
      </c>
      <c r="AE51" s="304">
        <f t="shared" si="23"/>
        <v>0.27075318537422594</v>
      </c>
      <c r="AF51" s="304">
        <f t="shared" si="23"/>
        <v>0.27531369827591395</v>
      </c>
      <c r="AG51" s="304">
        <f t="shared" si="23"/>
        <v>0.27668007273481487</v>
      </c>
      <c r="AH51" s="304">
        <f t="shared" si="23"/>
        <v>0.27842676699922958</v>
      </c>
      <c r="AI51" s="304">
        <f t="shared" si="23"/>
        <v>0.2803124818195003</v>
      </c>
      <c r="AJ51" s="304">
        <f t="shared" si="23"/>
        <v>0.28223037364269055</v>
      </c>
      <c r="AK51" s="304">
        <f t="shared" si="23"/>
        <v>0.28415332885393657</v>
      </c>
      <c r="AL51" s="304">
        <f t="shared" si="23"/>
        <v>0.28640666339607362</v>
      </c>
      <c r="AM51" s="304">
        <f t="shared" si="23"/>
        <v>0.28837493907570205</v>
      </c>
      <c r="AN51" s="304">
        <f t="shared" si="23"/>
        <v>0.29019444325232163</v>
      </c>
      <c r="AO51" s="304">
        <f t="shared" si="23"/>
        <v>0.29193166752821431</v>
      </c>
      <c r="AP51" s="304">
        <f t="shared" si="23"/>
        <v>0.29408344820852367</v>
      </c>
      <c r="AQ51" s="304">
        <f t="shared" si="23"/>
        <v>0.2964446422372205</v>
      </c>
      <c r="AR51" s="304">
        <f t="shared" si="23"/>
        <v>0.2985941074799896</v>
      </c>
      <c r="AS51" s="304">
        <f t="shared" si="23"/>
        <v>0.30062790482530266</v>
      </c>
      <c r="AT51" s="304">
        <f t="shared" si="23"/>
        <v>0.30259850029025209</v>
      </c>
      <c r="AU51" s="305">
        <f t="shared" si="23"/>
        <v>0.30480562847868231</v>
      </c>
      <c r="AW51" s="303">
        <f t="shared" si="24"/>
        <v>2.2715522242289482E-2</v>
      </c>
      <c r="AX51" s="303">
        <f t="shared" si="25"/>
        <v>6.779331729403551E-2</v>
      </c>
    </row>
    <row r="52" spans="1:50" x14ac:dyDescent="0.25">
      <c r="B52" s="261" t="s">
        <v>497</v>
      </c>
      <c r="C52" s="306">
        <f t="shared" ref="C52:AU56" si="26">C17/(C$2-C$3)</f>
        <v>5.6863255357502064E-2</v>
      </c>
      <c r="D52" s="306">
        <f t="shared" si="26"/>
        <v>5.6312251034854856E-2</v>
      </c>
      <c r="E52" s="306">
        <f t="shared" si="26"/>
        <v>5.5164164818792653E-2</v>
      </c>
      <c r="F52" s="306">
        <f t="shared" si="26"/>
        <v>5.4492701646211936E-2</v>
      </c>
      <c r="G52" s="306">
        <f t="shared" si="26"/>
        <v>5.4002855042072466E-2</v>
      </c>
      <c r="H52" s="306">
        <f t="shared" si="26"/>
        <v>5.3534846706504942E-2</v>
      </c>
      <c r="I52" s="306">
        <f t="shared" si="26"/>
        <v>5.2114480302557949E-2</v>
      </c>
      <c r="J52" s="306">
        <f t="shared" si="26"/>
        <v>5.099951737766225E-2</v>
      </c>
      <c r="K52" s="306">
        <f t="shared" si="26"/>
        <v>5.0273809150173411E-2</v>
      </c>
      <c r="L52" s="306">
        <f t="shared" si="26"/>
        <v>4.8938803505513259E-2</v>
      </c>
      <c r="M52" s="306">
        <f t="shared" si="26"/>
        <v>4.9057584310803468E-2</v>
      </c>
      <c r="N52" s="306">
        <f t="shared" si="26"/>
        <v>4.9803761859103311E-2</v>
      </c>
      <c r="O52" s="306">
        <f t="shared" si="26"/>
        <v>5.0234528050369792E-2</v>
      </c>
      <c r="P52" s="306">
        <f t="shared" si="26"/>
        <v>4.9981140090980744E-2</v>
      </c>
      <c r="Q52" s="306">
        <f t="shared" si="26"/>
        <v>0.11782643290502008</v>
      </c>
      <c r="R52" s="306">
        <f t="shared" si="26"/>
        <v>4.8077751313436015E-2</v>
      </c>
      <c r="S52" s="306">
        <f t="shared" si="26"/>
        <v>4.7823395189862436E-2</v>
      </c>
      <c r="T52" s="306">
        <f t="shared" si="26"/>
        <v>4.7719710622225284E-2</v>
      </c>
      <c r="U52" s="306">
        <f t="shared" si="26"/>
        <v>4.8023052724341708E-2</v>
      </c>
      <c r="V52" s="306">
        <f t="shared" si="26"/>
        <v>4.817402516854654E-2</v>
      </c>
      <c r="W52" s="306">
        <f t="shared" si="26"/>
        <v>4.828641537221906E-2</v>
      </c>
      <c r="X52" s="306">
        <f t="shared" si="26"/>
        <v>4.8363427949329886E-2</v>
      </c>
      <c r="Y52" s="306">
        <f t="shared" si="26"/>
        <v>4.8481350383747172E-2</v>
      </c>
      <c r="Z52" s="306">
        <f t="shared" si="26"/>
        <v>4.8655899163804452E-2</v>
      </c>
      <c r="AA52" s="306">
        <f t="shared" si="26"/>
        <v>0.12099456580329683</v>
      </c>
      <c r="AB52" s="306">
        <f t="shared" si="26"/>
        <v>4.9019014131710781E-2</v>
      </c>
      <c r="AC52" s="306">
        <f t="shared" si="26"/>
        <v>4.8948916664320899E-2</v>
      </c>
      <c r="AD52" s="306">
        <f t="shared" si="26"/>
        <v>4.9009040264909459E-2</v>
      </c>
      <c r="AE52" s="306">
        <f t="shared" si="26"/>
        <v>4.9131717578594594E-2</v>
      </c>
      <c r="AF52" s="306">
        <f t="shared" si="26"/>
        <v>4.9053023335018778E-2</v>
      </c>
      <c r="AG52" s="306">
        <f t="shared" si="26"/>
        <v>4.938697431555468E-2</v>
      </c>
      <c r="AH52" s="306">
        <f t="shared" si="26"/>
        <v>4.9643073334210731E-2</v>
      </c>
      <c r="AI52" s="306">
        <f t="shared" si="26"/>
        <v>4.9862671454529578E-2</v>
      </c>
      <c r="AJ52" s="306">
        <f t="shared" si="26"/>
        <v>5.0065895260200895E-2</v>
      </c>
      <c r="AK52" s="306">
        <f t="shared" si="26"/>
        <v>5.0259636540530374E-2</v>
      </c>
      <c r="AL52" s="306">
        <f t="shared" si="26"/>
        <v>5.0435636832354289E-2</v>
      </c>
      <c r="AM52" s="306">
        <f t="shared" si="26"/>
        <v>5.063139824355823E-2</v>
      </c>
      <c r="AN52" s="306">
        <f t="shared" si="26"/>
        <v>5.0832029679651961E-2</v>
      </c>
      <c r="AO52" s="306">
        <f t="shared" si="26"/>
        <v>5.1030799436300178E-2</v>
      </c>
      <c r="AP52" s="306">
        <f t="shared" si="26"/>
        <v>5.1303200039468422E-2</v>
      </c>
      <c r="AQ52" s="306">
        <f t="shared" si="26"/>
        <v>5.156570286008607E-2</v>
      </c>
      <c r="AR52" s="306">
        <f t="shared" si="26"/>
        <v>5.1817042161435539E-2</v>
      </c>
      <c r="AS52" s="306">
        <f t="shared" si="26"/>
        <v>5.2051032599119133E-2</v>
      </c>
      <c r="AT52" s="306">
        <f t="shared" si="26"/>
        <v>5.2266632140135431E-2</v>
      </c>
      <c r="AU52" s="307">
        <f t="shared" si="26"/>
        <v>0.12764627563646774</v>
      </c>
      <c r="AW52" s="303">
        <f t="shared" si="24"/>
        <v>7.1013425712316086E-2</v>
      </c>
      <c r="AX52" s="303">
        <f t="shared" si="25"/>
        <v>7.7665135545486999E-2</v>
      </c>
    </row>
    <row r="53" spans="1:50" x14ac:dyDescent="0.25">
      <c r="B53" s="258" t="s">
        <v>498</v>
      </c>
      <c r="C53" s="304">
        <f t="shared" si="26"/>
        <v>0.70000000001205542</v>
      </c>
      <c r="D53" s="304">
        <f t="shared" si="26"/>
        <v>0.69389292561265803</v>
      </c>
      <c r="E53" s="304">
        <f t="shared" si="26"/>
        <v>0.68728783465487298</v>
      </c>
      <c r="F53" s="304">
        <f t="shared" si="26"/>
        <v>0.68052503317835444</v>
      </c>
      <c r="G53" s="304">
        <f t="shared" si="26"/>
        <v>0.67549036161985498</v>
      </c>
      <c r="H53" s="304">
        <f t="shared" si="26"/>
        <v>0.66849853789118996</v>
      </c>
      <c r="I53" s="304">
        <f t="shared" si="26"/>
        <v>0.65985751373329471</v>
      </c>
      <c r="J53" s="304">
        <f t="shared" si="26"/>
        <v>0.65218581420816213</v>
      </c>
      <c r="K53" s="304">
        <f t="shared" si="26"/>
        <v>0.64499287392723093</v>
      </c>
      <c r="L53" s="304">
        <f t="shared" si="26"/>
        <v>0.63780660924648969</v>
      </c>
      <c r="M53" s="304">
        <f t="shared" si="26"/>
        <v>0.64052513418847046</v>
      </c>
      <c r="N53" s="304">
        <f t="shared" si="26"/>
        <v>0.64372963314322895</v>
      </c>
      <c r="O53" s="304">
        <f t="shared" si="26"/>
        <v>0.64298449772071586</v>
      </c>
      <c r="P53" s="304">
        <f t="shared" si="26"/>
        <v>0.64315527357627478</v>
      </c>
      <c r="Q53" s="304">
        <f t="shared" si="26"/>
        <v>0.64035670887936236</v>
      </c>
      <c r="R53" s="304">
        <f t="shared" si="26"/>
        <v>0.63921207042599515</v>
      </c>
      <c r="S53" s="304">
        <f t="shared" si="26"/>
        <v>0.63869371952176346</v>
      </c>
      <c r="T53" s="304">
        <f t="shared" si="26"/>
        <v>0.63854648914117218</v>
      </c>
      <c r="U53" s="304">
        <f t="shared" si="26"/>
        <v>0.64578070227012596</v>
      </c>
      <c r="V53" s="304">
        <f t="shared" si="26"/>
        <v>0.65138410485536613</v>
      </c>
      <c r="W53" s="304">
        <f t="shared" si="26"/>
        <v>0.64946991397888443</v>
      </c>
      <c r="X53" s="304">
        <f t="shared" si="26"/>
        <v>0.65036205460767216</v>
      </c>
      <c r="Y53" s="304">
        <f t="shared" si="26"/>
        <v>0.65278217558302365</v>
      </c>
      <c r="Z53" s="304">
        <f t="shared" si="26"/>
        <v>0.65625571430383223</v>
      </c>
      <c r="AA53" s="304">
        <f t="shared" si="26"/>
        <v>0.6604126065298016</v>
      </c>
      <c r="AB53" s="304">
        <f t="shared" si="26"/>
        <v>0.66334700307930194</v>
      </c>
      <c r="AC53" s="304">
        <f t="shared" si="26"/>
        <v>0.66691557120110523</v>
      </c>
      <c r="AD53" s="304">
        <f t="shared" si="26"/>
        <v>0.67048221989199708</v>
      </c>
      <c r="AE53" s="304">
        <f t="shared" si="26"/>
        <v>0.67410546486872602</v>
      </c>
      <c r="AF53" s="304">
        <f t="shared" si="26"/>
        <v>0.67824539000405182</v>
      </c>
      <c r="AG53" s="304">
        <f t="shared" si="26"/>
        <v>0.6823750250413132</v>
      </c>
      <c r="AH53" s="304">
        <f t="shared" si="26"/>
        <v>0.68627620260754718</v>
      </c>
      <c r="AI53" s="304">
        <f t="shared" si="26"/>
        <v>0.69002400409738462</v>
      </c>
      <c r="AJ53" s="304">
        <f t="shared" si="26"/>
        <v>0.69366947282339131</v>
      </c>
      <c r="AK53" s="304">
        <f t="shared" si="26"/>
        <v>0.69724147144177306</v>
      </c>
      <c r="AL53" s="304">
        <f t="shared" si="26"/>
        <v>0.70100836971591229</v>
      </c>
      <c r="AM53" s="304">
        <f t="shared" si="26"/>
        <v>0.70463321559416503</v>
      </c>
      <c r="AN53" s="304">
        <f t="shared" si="26"/>
        <v>0.70814031262330979</v>
      </c>
      <c r="AO53" s="304">
        <f t="shared" si="26"/>
        <v>0.71154552043329033</v>
      </c>
      <c r="AP53" s="304">
        <f t="shared" si="26"/>
        <v>0.71597018030235671</v>
      </c>
      <c r="AQ53" s="304">
        <f t="shared" si="26"/>
        <v>0.72053497108951114</v>
      </c>
      <c r="AR53" s="304">
        <f t="shared" si="26"/>
        <v>0.72479196310902549</v>
      </c>
      <c r="AS53" s="304">
        <f t="shared" si="26"/>
        <v>0.72879190217076451</v>
      </c>
      <c r="AT53" s="304">
        <f t="shared" si="26"/>
        <v>0.73258112621347782</v>
      </c>
      <c r="AU53" s="305">
        <f t="shared" si="26"/>
        <v>0.73689144128134654</v>
      </c>
      <c r="AW53" s="303">
        <f t="shared" si="24"/>
        <v>1.7257332953526827E-2</v>
      </c>
      <c r="AX53" s="303">
        <f t="shared" si="25"/>
        <v>9.373616770507176E-2</v>
      </c>
    </row>
    <row r="54" spans="1:50" x14ac:dyDescent="0.25">
      <c r="B54" s="258" t="s">
        <v>499</v>
      </c>
      <c r="C54" s="304">
        <f t="shared" si="26"/>
        <v>0.64313674466660875</v>
      </c>
      <c r="D54" s="304">
        <f t="shared" si="26"/>
        <v>0.63758070375881637</v>
      </c>
      <c r="E54" s="304">
        <f t="shared" si="26"/>
        <v>0.63212738166281546</v>
      </c>
      <c r="F54" s="304">
        <f t="shared" si="26"/>
        <v>0.62603617174857729</v>
      </c>
      <c r="G54" s="304">
        <f t="shared" si="26"/>
        <v>0.62149139399668596</v>
      </c>
      <c r="H54" s="304">
        <f t="shared" si="26"/>
        <v>0.61496762247897074</v>
      </c>
      <c r="I54" s="304">
        <f t="shared" si="26"/>
        <v>0.60775242372771732</v>
      </c>
      <c r="J54" s="304">
        <f t="shared" si="26"/>
        <v>0.60119832805769013</v>
      </c>
      <c r="K54" s="304">
        <f t="shared" si="26"/>
        <v>0.59473125046832354</v>
      </c>
      <c r="L54" s="304">
        <f t="shared" si="26"/>
        <v>0.58888647689924833</v>
      </c>
      <c r="M54" s="304">
        <f t="shared" si="26"/>
        <v>0.59148638962857647</v>
      </c>
      <c r="N54" s="304">
        <f t="shared" si="26"/>
        <v>0.59394753981671233</v>
      </c>
      <c r="O54" s="304">
        <f t="shared" si="26"/>
        <v>0.59277419421201527</v>
      </c>
      <c r="P54" s="304">
        <f t="shared" si="26"/>
        <v>0.59319913530639534</v>
      </c>
      <c r="Q54" s="304">
        <f t="shared" si="26"/>
        <v>0.59142207946152137</v>
      </c>
      <c r="R54" s="304">
        <f t="shared" si="26"/>
        <v>0.5893048953314669</v>
      </c>
      <c r="S54" s="304">
        <f t="shared" si="26"/>
        <v>0.58845415938294787</v>
      </c>
      <c r="T54" s="304">
        <f t="shared" si="26"/>
        <v>0.58782315061855672</v>
      </c>
      <c r="U54" s="304">
        <f t="shared" si="26"/>
        <v>0.59412620243740266</v>
      </c>
      <c r="V54" s="304">
        <f t="shared" si="26"/>
        <v>0.59894866519880452</v>
      </c>
      <c r="W54" s="304">
        <f t="shared" si="26"/>
        <v>0.59633869264296147</v>
      </c>
      <c r="X54" s="304">
        <f t="shared" si="26"/>
        <v>0.59655031833308148</v>
      </c>
      <c r="Y54" s="304">
        <f t="shared" si="26"/>
        <v>0.59823375259418587</v>
      </c>
      <c r="Z54" s="304">
        <f t="shared" si="26"/>
        <v>0.60089933615445013</v>
      </c>
      <c r="AA54" s="304">
        <f t="shared" si="26"/>
        <v>0.60418286854755199</v>
      </c>
      <c r="AB54" s="304">
        <f t="shared" si="26"/>
        <v>0.6063414367663712</v>
      </c>
      <c r="AC54" s="304">
        <f t="shared" si="26"/>
        <v>0.60932873171182345</v>
      </c>
      <c r="AD54" s="304">
        <f t="shared" si="26"/>
        <v>0.61217702583013034</v>
      </c>
      <c r="AE54" s="304">
        <f t="shared" si="26"/>
        <v>0.61501225969332896</v>
      </c>
      <c r="AF54" s="304">
        <f t="shared" si="26"/>
        <v>0.61855242944235378</v>
      </c>
      <c r="AG54" s="304">
        <f t="shared" si="26"/>
        <v>0.62166137133363353</v>
      </c>
      <c r="AH54" s="304">
        <f t="shared" si="26"/>
        <v>0.62461677298778884</v>
      </c>
      <c r="AI54" s="304">
        <f t="shared" si="26"/>
        <v>0.62745161742100197</v>
      </c>
      <c r="AJ54" s="304">
        <f t="shared" si="26"/>
        <v>0.63019624321984158</v>
      </c>
      <c r="AK54" s="304">
        <f t="shared" si="26"/>
        <v>0.63287231570266145</v>
      </c>
      <c r="AL54" s="304">
        <f t="shared" si="26"/>
        <v>0.63575101457108785</v>
      </c>
      <c r="AM54" s="304">
        <f t="shared" si="26"/>
        <v>0.63846471846517083</v>
      </c>
      <c r="AN54" s="304">
        <f t="shared" si="26"/>
        <v>0.64105250773025424</v>
      </c>
      <c r="AO54" s="304">
        <f t="shared" si="26"/>
        <v>0.64353694042907295</v>
      </c>
      <c r="AP54" s="304">
        <f t="shared" si="26"/>
        <v>0.64693638668813869</v>
      </c>
      <c r="AQ54" s="304">
        <f t="shared" si="26"/>
        <v>0.65047487358227474</v>
      </c>
      <c r="AR54" s="304">
        <f t="shared" si="26"/>
        <v>0.65371724504468076</v>
      </c>
      <c r="AS54" s="304">
        <f t="shared" si="26"/>
        <v>0.65671989513202911</v>
      </c>
      <c r="AT54" s="304">
        <f t="shared" si="26"/>
        <v>0.65952959586302806</v>
      </c>
      <c r="AU54" s="305">
        <f t="shared" si="26"/>
        <v>0.66280467488401773</v>
      </c>
      <c r="AW54" s="303">
        <f t="shared" si="24"/>
        <v>1.0983733241156646E-2</v>
      </c>
      <c r="AX54" s="303">
        <f t="shared" si="25"/>
        <v>6.9605539577622388E-2</v>
      </c>
    </row>
    <row r="55" spans="1:50" x14ac:dyDescent="0.25">
      <c r="B55" s="261" t="s">
        <v>500</v>
      </c>
      <c r="C55" s="306">
        <f t="shared" si="26"/>
        <v>0.10294003683376719</v>
      </c>
      <c r="D55" s="306">
        <f t="shared" si="26"/>
        <v>0.10580301431149172</v>
      </c>
      <c r="E55" s="306">
        <f t="shared" si="26"/>
        <v>0.10744422832164842</v>
      </c>
      <c r="F55" s="306">
        <f t="shared" si="26"/>
        <v>0.11052471376362923</v>
      </c>
      <c r="G55" s="306">
        <f t="shared" si="26"/>
        <v>0.11223463993060113</v>
      </c>
      <c r="H55" s="306">
        <f t="shared" si="26"/>
        <v>0.11678544372299132</v>
      </c>
      <c r="I55" s="306">
        <f t="shared" si="26"/>
        <v>0.1184481673675554</v>
      </c>
      <c r="J55" s="306">
        <f t="shared" si="26"/>
        <v>0.11977343411848052</v>
      </c>
      <c r="K55" s="306">
        <f t="shared" si="26"/>
        <v>0.12222984203986255</v>
      </c>
      <c r="L55" s="306">
        <f t="shared" si="26"/>
        <v>0.12092447897073459</v>
      </c>
      <c r="M55" s="306">
        <f t="shared" si="26"/>
        <v>0.11763120624515197</v>
      </c>
      <c r="N55" s="306">
        <f t="shared" si="26"/>
        <v>0.11765017375238432</v>
      </c>
      <c r="O55" s="306">
        <f t="shared" si="26"/>
        <v>0.12160610186665072</v>
      </c>
      <c r="P55" s="306">
        <f t="shared" si="26"/>
        <v>0.12013113153296469</v>
      </c>
      <c r="Q55" s="306">
        <f t="shared" si="26"/>
        <v>4.8966522795127219E-2</v>
      </c>
      <c r="R55" s="306">
        <f t="shared" si="26"/>
        <v>0.11605033044616619</v>
      </c>
      <c r="S55" s="306">
        <f t="shared" si="26"/>
        <v>0.11581872589542595</v>
      </c>
      <c r="T55" s="306">
        <f t="shared" si="26"/>
        <v>0.11601201611189343</v>
      </c>
      <c r="U55" s="306">
        <f t="shared" si="26"/>
        <v>0.11718221975261281</v>
      </c>
      <c r="V55" s="306">
        <f t="shared" si="26"/>
        <v>0.11804423528523066</v>
      </c>
      <c r="W55" s="306">
        <f t="shared" si="26"/>
        <v>0.11890628274051523</v>
      </c>
      <c r="X55" s="306">
        <f t="shared" si="26"/>
        <v>0.11940161978426411</v>
      </c>
      <c r="Y55" s="306">
        <f t="shared" si="26"/>
        <v>0.1198648837815716</v>
      </c>
      <c r="Z55" s="306">
        <f t="shared" si="26"/>
        <v>0.12038935616747691</v>
      </c>
      <c r="AA55" s="306">
        <f t="shared" si="26"/>
        <v>4.8882405225237999E-2</v>
      </c>
      <c r="AB55" s="306">
        <f t="shared" si="26"/>
        <v>0.1213366335818382</v>
      </c>
      <c r="AC55" s="306">
        <f t="shared" si="26"/>
        <v>0.12098128651545689</v>
      </c>
      <c r="AD55" s="306">
        <f t="shared" si="26"/>
        <v>0.12098291337052494</v>
      </c>
      <c r="AE55" s="306">
        <f t="shared" si="26"/>
        <v>0.12114717868648417</v>
      </c>
      <c r="AF55" s="306">
        <f t="shared" si="26"/>
        <v>0.12063469949526555</v>
      </c>
      <c r="AG55" s="306">
        <f t="shared" si="26"/>
        <v>0.12139367889908297</v>
      </c>
      <c r="AH55" s="306">
        <f t="shared" si="26"/>
        <v>0.12190530413576008</v>
      </c>
      <c r="AI55" s="306">
        <f t="shared" si="26"/>
        <v>0.12230491676032669</v>
      </c>
      <c r="AJ55" s="306">
        <f t="shared" si="26"/>
        <v>0.12265575700865976</v>
      </c>
      <c r="AK55" s="306">
        <f t="shared" si="26"/>
        <v>0.12297921596649208</v>
      </c>
      <c r="AL55" s="306">
        <f t="shared" si="26"/>
        <v>0.12326036257986173</v>
      </c>
      <c r="AM55" s="306">
        <f t="shared" si="26"/>
        <v>0.12362224225595057</v>
      </c>
      <c r="AN55" s="306">
        <f t="shared" si="26"/>
        <v>0.12401525229460018</v>
      </c>
      <c r="AO55" s="306">
        <f t="shared" si="26"/>
        <v>0.12441668053503024</v>
      </c>
      <c r="AP55" s="306">
        <f t="shared" si="26"/>
        <v>0.12500682288580128</v>
      </c>
      <c r="AQ55" s="306">
        <f t="shared" si="26"/>
        <v>0.12555533618901207</v>
      </c>
      <c r="AR55" s="306">
        <f t="shared" si="26"/>
        <v>0.12609492422053115</v>
      </c>
      <c r="AS55" s="306">
        <f t="shared" si="26"/>
        <v>0.12660475552821529</v>
      </c>
      <c r="AT55" s="306">
        <f t="shared" si="26"/>
        <v>0.12707937534645186</v>
      </c>
      <c r="AU55" s="307">
        <f t="shared" si="26"/>
        <v>5.251647341482199E-2</v>
      </c>
      <c r="AW55" s="303">
        <f t="shared" si="24"/>
        <v>-7.124872630772669E-2</v>
      </c>
      <c r="AX55" s="303">
        <f t="shared" si="25"/>
        <v>-6.7614658118142698E-2</v>
      </c>
    </row>
    <row r="56" spans="1:50" x14ac:dyDescent="0.25">
      <c r="B56" s="249" t="s">
        <v>501</v>
      </c>
      <c r="C56" s="308">
        <f t="shared" si="26"/>
        <v>0.84019670780873068</v>
      </c>
      <c r="D56" s="308">
        <f t="shared" si="26"/>
        <v>0.83788900594451565</v>
      </c>
      <c r="E56" s="308">
        <f t="shared" si="26"/>
        <v>0.83740257867498746</v>
      </c>
      <c r="F56" s="308">
        <f t="shared" si="26"/>
        <v>0.8349977939466966</v>
      </c>
      <c r="G56" s="308">
        <f t="shared" si="26"/>
        <v>0.83377794775423208</v>
      </c>
      <c r="H56" s="308">
        <f t="shared" si="26"/>
        <v>0.82972529749048618</v>
      </c>
      <c r="I56" s="308">
        <f t="shared" si="26"/>
        <v>0.82950189977498023</v>
      </c>
      <c r="J56" s="308">
        <f t="shared" si="26"/>
        <v>0.82930706804535603</v>
      </c>
      <c r="K56" s="308">
        <f t="shared" si="26"/>
        <v>0.82757793148577452</v>
      </c>
      <c r="L56" s="308">
        <f t="shared" si="26"/>
        <v>0.83031582427185335</v>
      </c>
      <c r="M56" s="308">
        <f t="shared" si="26"/>
        <v>0.83352546702775221</v>
      </c>
      <c r="N56" s="308">
        <f t="shared" si="26"/>
        <v>0.83276861768049437</v>
      </c>
      <c r="O56" s="308">
        <f t="shared" si="26"/>
        <v>0.82846980653787372</v>
      </c>
      <c r="P56" s="308">
        <f t="shared" si="26"/>
        <v>0.83021144649104206</v>
      </c>
      <c r="Q56" s="308">
        <f t="shared" si="26"/>
        <v>0.83320704429985271</v>
      </c>
      <c r="R56" s="308">
        <f t="shared" si="26"/>
        <v>0.83587191824039797</v>
      </c>
      <c r="S56" s="308">
        <f t="shared" si="26"/>
        <v>0.83635787891471169</v>
      </c>
      <c r="T56" s="308">
        <f t="shared" si="26"/>
        <v>0.83626827326588138</v>
      </c>
      <c r="U56" s="308">
        <f t="shared" si="26"/>
        <v>0.84704315622751736</v>
      </c>
      <c r="V56" s="308">
        <f t="shared" si="26"/>
        <v>0.855950445966845</v>
      </c>
      <c r="W56" s="308">
        <f t="shared" si="26"/>
        <v>0.85052692813086128</v>
      </c>
      <c r="X56" s="308">
        <f t="shared" si="26"/>
        <v>0.85087285929673295</v>
      </c>
      <c r="Y56" s="308">
        <f t="shared" si="26"/>
        <v>0.85386645581966247</v>
      </c>
      <c r="Z56" s="308">
        <f t="shared" si="26"/>
        <v>0.85844143841064857</v>
      </c>
      <c r="AA56" s="308">
        <f t="shared" si="26"/>
        <v>0.86391070197448827</v>
      </c>
      <c r="AB56" s="308">
        <f t="shared" si="26"/>
        <v>0.8677738831854358</v>
      </c>
      <c r="AC56" s="308">
        <f t="shared" si="26"/>
        <v>0.87467209541752367</v>
      </c>
      <c r="AD56" s="308">
        <f t="shared" si="26"/>
        <v>0.88043631109413945</v>
      </c>
      <c r="AE56" s="308">
        <f t="shared" si="26"/>
        <v>0.88576544506755495</v>
      </c>
      <c r="AF56" s="308">
        <f t="shared" si="26"/>
        <v>0.89386612771826768</v>
      </c>
      <c r="AG56" s="308">
        <f t="shared" si="26"/>
        <v>0.8983414440684484</v>
      </c>
      <c r="AH56" s="308">
        <f t="shared" si="26"/>
        <v>0.90304353998701847</v>
      </c>
      <c r="AI56" s="308">
        <f t="shared" si="26"/>
        <v>0.90776409924050228</v>
      </c>
      <c r="AJ56" s="308">
        <f t="shared" si="26"/>
        <v>0.91242661686253224</v>
      </c>
      <c r="AK56" s="308">
        <f t="shared" si="26"/>
        <v>0.91702564455659807</v>
      </c>
      <c r="AL56" s="308">
        <f t="shared" si="26"/>
        <v>0.92215767796716142</v>
      </c>
      <c r="AM56" s="308">
        <f t="shared" si="26"/>
        <v>0.92683965754087283</v>
      </c>
      <c r="AN56" s="308">
        <f t="shared" si="26"/>
        <v>0.93124695098257582</v>
      </c>
      <c r="AO56" s="308">
        <f t="shared" si="26"/>
        <v>0.93546860795728726</v>
      </c>
      <c r="AP56" s="308">
        <f t="shared" si="26"/>
        <v>0.94101983489666241</v>
      </c>
      <c r="AQ56" s="308">
        <f t="shared" si="26"/>
        <v>0.94691951581949529</v>
      </c>
      <c r="AR56" s="308">
        <f t="shared" si="26"/>
        <v>0.95231135252467036</v>
      </c>
      <c r="AS56" s="308">
        <f t="shared" si="26"/>
        <v>0.95734779995733177</v>
      </c>
      <c r="AT56" s="308">
        <f t="shared" si="26"/>
        <v>0.9621280961532801</v>
      </c>
      <c r="AU56" s="309">
        <f t="shared" si="26"/>
        <v>0.96761030336270004</v>
      </c>
      <c r="AW56" s="310">
        <f>AA56-P56</f>
        <v>3.3699255483446211E-2</v>
      </c>
      <c r="AX56" s="310">
        <f>AU56-P56</f>
        <v>0.13739885687165798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7">C39-C50</f>
        <v>0</v>
      </c>
      <c r="D61" s="301">
        <f t="shared" si="27"/>
        <v>0</v>
      </c>
      <c r="E61" s="301">
        <f t="shared" si="27"/>
        <v>0</v>
      </c>
      <c r="F61" s="301">
        <f t="shared" si="27"/>
        <v>0</v>
      </c>
      <c r="G61" s="301">
        <f t="shared" si="27"/>
        <v>0</v>
      </c>
      <c r="H61" s="301">
        <f t="shared" si="27"/>
        <v>0</v>
      </c>
      <c r="I61" s="301">
        <f t="shared" si="27"/>
        <v>0</v>
      </c>
      <c r="J61" s="301">
        <f t="shared" si="27"/>
        <v>0</v>
      </c>
      <c r="K61" s="301">
        <f t="shared" si="27"/>
        <v>0</v>
      </c>
      <c r="L61" s="301">
        <f t="shared" si="27"/>
        <v>0</v>
      </c>
      <c r="M61" s="301">
        <f t="shared" si="27"/>
        <v>0</v>
      </c>
      <c r="N61" s="301">
        <f t="shared" si="27"/>
        <v>0</v>
      </c>
      <c r="O61" s="301">
        <f t="shared" si="27"/>
        <v>0</v>
      </c>
      <c r="P61" s="301">
        <f t="shared" si="27"/>
        <v>0</v>
      </c>
      <c r="Q61" s="301">
        <f t="shared" si="27"/>
        <v>3.6247114568832561E-4</v>
      </c>
      <c r="R61" s="301">
        <f t="shared" si="27"/>
        <v>-6.7559026601597238E-2</v>
      </c>
      <c r="S61" s="301">
        <f t="shared" si="27"/>
        <v>-6.7578352543917641E-2</v>
      </c>
      <c r="T61" s="301">
        <f t="shared" si="27"/>
        <v>-6.7874474706128229E-2</v>
      </c>
      <c r="U61" s="301">
        <f t="shared" si="27"/>
        <v>-8.2691456860712886E-2</v>
      </c>
      <c r="V61" s="301">
        <f t="shared" si="27"/>
        <v>-9.3815385442903521E-2</v>
      </c>
      <c r="W61" s="301">
        <f t="shared" si="27"/>
        <v>-8.6846117648805343E-2</v>
      </c>
      <c r="X61" s="301">
        <f t="shared" si="27"/>
        <v>-8.5030657809770038E-2</v>
      </c>
      <c r="Y61" s="301">
        <f t="shared" si="27"/>
        <v>-8.5541359562923969E-2</v>
      </c>
      <c r="Z61" s="301">
        <f t="shared" si="27"/>
        <v>-8.7257583365576652E-2</v>
      </c>
      <c r="AA61" s="301">
        <f t="shared" si="27"/>
        <v>4.9034673261134643E-3</v>
      </c>
      <c r="AB61" s="301">
        <f t="shared" si="27"/>
        <v>-9.0846498838530187E-2</v>
      </c>
      <c r="AC61" s="301">
        <f t="shared" si="27"/>
        <v>-9.3713610930114433E-2</v>
      </c>
      <c r="AD61" s="301">
        <f t="shared" si="27"/>
        <v>-9.59839339452217E-2</v>
      </c>
      <c r="AE61" s="301">
        <f t="shared" si="27"/>
        <v>-9.801895619688844E-2</v>
      </c>
      <c r="AF61" s="301">
        <f t="shared" si="27"/>
        <v>-0.1014596852886086</v>
      </c>
      <c r="AG61" s="301">
        <f t="shared" si="27"/>
        <v>-0.10375136824366393</v>
      </c>
      <c r="AH61" s="301">
        <f t="shared" si="27"/>
        <v>-0.10596672247007971</v>
      </c>
      <c r="AI61" s="301">
        <f t="shared" si="27"/>
        <v>-0.1081114673964626</v>
      </c>
      <c r="AJ61" s="301">
        <f t="shared" si="27"/>
        <v>-0.11022643738606841</v>
      </c>
      <c r="AK61" s="301">
        <f t="shared" si="27"/>
        <v>-0.11234323163476084</v>
      </c>
      <c r="AL61" s="301">
        <f t="shared" si="27"/>
        <v>-0.11458084754265346</v>
      </c>
      <c r="AM61" s="301">
        <f t="shared" si="27"/>
        <v>-0.11671761229501226</v>
      </c>
      <c r="AN61" s="301">
        <f t="shared" si="27"/>
        <v>-0.11879803620943552</v>
      </c>
      <c r="AO61" s="301">
        <f t="shared" si="27"/>
        <v>-0.12084721647206603</v>
      </c>
      <c r="AP61" s="301">
        <f t="shared" si="27"/>
        <v>-0.12448414048604733</v>
      </c>
      <c r="AQ61" s="301">
        <f t="shared" si="27"/>
        <v>-0.12779001178452598</v>
      </c>
      <c r="AR61" s="301">
        <f t="shared" si="27"/>
        <v>-0.13079898567644965</v>
      </c>
      <c r="AS61" s="301">
        <f t="shared" si="27"/>
        <v>-0.13364013598358498</v>
      </c>
      <c r="AT61" s="301">
        <f t="shared" si="27"/>
        <v>-0.13637401135001764</v>
      </c>
      <c r="AU61" s="302">
        <f t="shared" si="27"/>
        <v>7.4743115674338889E-3</v>
      </c>
      <c r="AV61" s="268"/>
    </row>
    <row r="62" spans="1:50" x14ac:dyDescent="0.25">
      <c r="B62" s="258" t="s">
        <v>496</v>
      </c>
      <c r="C62" s="304">
        <f t="shared" si="27"/>
        <v>0</v>
      </c>
      <c r="D62" s="304">
        <f t="shared" si="27"/>
        <v>0</v>
      </c>
      <c r="E62" s="304">
        <f t="shared" si="27"/>
        <v>0</v>
      </c>
      <c r="F62" s="304">
        <f t="shared" si="27"/>
        <v>0</v>
      </c>
      <c r="G62" s="304">
        <f t="shared" si="27"/>
        <v>0</v>
      </c>
      <c r="H62" s="304">
        <f t="shared" si="27"/>
        <v>0</v>
      </c>
      <c r="I62" s="304">
        <f t="shared" si="27"/>
        <v>0</v>
      </c>
      <c r="J62" s="304">
        <f t="shared" si="27"/>
        <v>0</v>
      </c>
      <c r="K62" s="304">
        <f t="shared" si="27"/>
        <v>0</v>
      </c>
      <c r="L62" s="304">
        <f t="shared" si="27"/>
        <v>0</v>
      </c>
      <c r="M62" s="304">
        <f t="shared" si="27"/>
        <v>0</v>
      </c>
      <c r="N62" s="304">
        <f t="shared" si="27"/>
        <v>0</v>
      </c>
      <c r="O62" s="304">
        <f t="shared" si="27"/>
        <v>0</v>
      </c>
      <c r="P62" s="304">
        <f t="shared" si="27"/>
        <v>0</v>
      </c>
      <c r="Q62" s="304">
        <f t="shared" si="27"/>
        <v>0</v>
      </c>
      <c r="R62" s="304">
        <f t="shared" si="27"/>
        <v>0</v>
      </c>
      <c r="S62" s="304">
        <f t="shared" si="27"/>
        <v>0</v>
      </c>
      <c r="T62" s="304">
        <f t="shared" si="27"/>
        <v>0</v>
      </c>
      <c r="U62" s="304">
        <f t="shared" si="27"/>
        <v>-1.7033462711841307E-2</v>
      </c>
      <c r="V62" s="304">
        <f t="shared" si="27"/>
        <v>-2.9856892553763947E-2</v>
      </c>
      <c r="W62" s="304">
        <f t="shared" si="27"/>
        <v>-2.1625761482690686E-2</v>
      </c>
      <c r="X62" s="304">
        <f t="shared" si="27"/>
        <v>-1.9577733320554985E-2</v>
      </c>
      <c r="Y62" s="304">
        <f t="shared" si="27"/>
        <v>-2.0197421669440219E-2</v>
      </c>
      <c r="Z62" s="304">
        <f t="shared" si="27"/>
        <v>-2.2097646543062371E-2</v>
      </c>
      <c r="AA62" s="304">
        <f t="shared" si="27"/>
        <v>-2.471209758645454E-2</v>
      </c>
      <c r="AB62" s="304">
        <f t="shared" si="27"/>
        <v>-2.5849955262485264E-2</v>
      </c>
      <c r="AC62" s="304">
        <f t="shared" si="27"/>
        <v>-2.9448689648651966E-2</v>
      </c>
      <c r="AD62" s="304">
        <f t="shared" si="27"/>
        <v>-3.2086898449325746E-2</v>
      </c>
      <c r="AE62" s="304">
        <f t="shared" si="27"/>
        <v>-3.4328782084917603E-2</v>
      </c>
      <c r="AF62" s="304">
        <f t="shared" si="27"/>
        <v>-3.8677803647145959E-2</v>
      </c>
      <c r="AG62" s="304">
        <f t="shared" si="27"/>
        <v>-4.0812953397852264E-2</v>
      </c>
      <c r="AH62" s="304">
        <f t="shared" si="27"/>
        <v>-4.305778478412578E-2</v>
      </c>
      <c r="AI62" s="304">
        <f t="shared" si="27"/>
        <v>-4.5312892155863593E-2</v>
      </c>
      <c r="AJ62" s="304">
        <f t="shared" si="27"/>
        <v>-4.7578207524603733E-2</v>
      </c>
      <c r="AK62" s="304">
        <f t="shared" si="27"/>
        <v>-4.9872253081472473E-2</v>
      </c>
      <c r="AL62" s="304">
        <f t="shared" si="27"/>
        <v>-5.2278151973973175E-2</v>
      </c>
      <c r="AM62" s="304">
        <f t="shared" si="27"/>
        <v>-5.4527928838183609E-2</v>
      </c>
      <c r="AN62" s="304">
        <f t="shared" si="27"/>
        <v>-5.6703104342405886E-2</v>
      </c>
      <c r="AO62" s="304">
        <f t="shared" si="27"/>
        <v>-5.8844023312334792E-2</v>
      </c>
      <c r="AP62" s="304">
        <f t="shared" si="27"/>
        <v>-6.2639986804162523E-2</v>
      </c>
      <c r="AQ62" s="304">
        <f t="shared" si="27"/>
        <v>-6.5956231541180854E-2</v>
      </c>
      <c r="AR62" s="304">
        <f t="shared" si="27"/>
        <v>-6.8966629407291036E-2</v>
      </c>
      <c r="AS62" s="304">
        <f t="shared" si="27"/>
        <v>-7.1830050224565983E-2</v>
      </c>
      <c r="AT62" s="304">
        <f t="shared" si="27"/>
        <v>-7.4611948423690067E-2</v>
      </c>
      <c r="AU62" s="305">
        <f t="shared" si="27"/>
        <v>-7.6674681373782999E-2</v>
      </c>
      <c r="AV62" s="268"/>
    </row>
    <row r="63" spans="1:50" x14ac:dyDescent="0.25">
      <c r="B63" s="261" t="s">
        <v>497</v>
      </c>
      <c r="C63" s="306">
        <f t="shared" si="27"/>
        <v>0</v>
      </c>
      <c r="D63" s="306">
        <f t="shared" si="27"/>
        <v>0</v>
      </c>
      <c r="E63" s="306">
        <f t="shared" si="27"/>
        <v>0</v>
      </c>
      <c r="F63" s="306">
        <f t="shared" si="27"/>
        <v>0</v>
      </c>
      <c r="G63" s="306">
        <f t="shared" si="27"/>
        <v>0</v>
      </c>
      <c r="H63" s="306">
        <f t="shared" si="27"/>
        <v>0</v>
      </c>
      <c r="I63" s="306">
        <f t="shared" si="27"/>
        <v>0</v>
      </c>
      <c r="J63" s="306">
        <f t="shared" si="27"/>
        <v>0</v>
      </c>
      <c r="K63" s="306">
        <f t="shared" si="27"/>
        <v>0</v>
      </c>
      <c r="L63" s="306">
        <f t="shared" si="27"/>
        <v>0</v>
      </c>
      <c r="M63" s="306">
        <f t="shared" si="27"/>
        <v>0</v>
      </c>
      <c r="N63" s="306">
        <f t="shared" si="27"/>
        <v>0</v>
      </c>
      <c r="O63" s="306">
        <f t="shared" si="27"/>
        <v>0</v>
      </c>
      <c r="P63" s="306">
        <f t="shared" si="27"/>
        <v>0</v>
      </c>
      <c r="Q63" s="306">
        <f t="shared" si="27"/>
        <v>0</v>
      </c>
      <c r="R63" s="306">
        <f t="shared" si="27"/>
        <v>0</v>
      </c>
      <c r="S63" s="306">
        <f t="shared" si="27"/>
        <v>0</v>
      </c>
      <c r="T63" s="306">
        <f t="shared" si="27"/>
        <v>0</v>
      </c>
      <c r="U63" s="306">
        <f t="shared" si="27"/>
        <v>3.0744341665734365E-3</v>
      </c>
      <c r="V63" s="306">
        <f t="shared" si="27"/>
        <v>5.4762154962904874E-3</v>
      </c>
      <c r="W63" s="306">
        <f t="shared" si="27"/>
        <v>4.9528103245726207E-3</v>
      </c>
      <c r="X63" s="306">
        <f t="shared" si="27"/>
        <v>5.1372786074004445E-3</v>
      </c>
      <c r="Y63" s="306">
        <f t="shared" si="27"/>
        <v>5.5894157208397147E-3</v>
      </c>
      <c r="Z63" s="306">
        <f t="shared" si="27"/>
        <v>6.1200345877877871E-3</v>
      </c>
      <c r="AA63" s="306">
        <f t="shared" si="27"/>
        <v>2.9158243155416527E-2</v>
      </c>
      <c r="AB63" s="306">
        <f t="shared" si="27"/>
        <v>6.8607230181236337E-3</v>
      </c>
      <c r="AC63" s="306">
        <f t="shared" si="27"/>
        <v>7.2896408138171109E-3</v>
      </c>
      <c r="AD63" s="306">
        <f t="shared" si="27"/>
        <v>7.59044636249738E-3</v>
      </c>
      <c r="AE63" s="306">
        <f t="shared" si="27"/>
        <v>7.8329625810630507E-3</v>
      </c>
      <c r="AF63" s="306">
        <f t="shared" si="27"/>
        <v>8.2839137278253316E-3</v>
      </c>
      <c r="AG63" s="306">
        <f t="shared" si="27"/>
        <v>8.5495662474383213E-3</v>
      </c>
      <c r="AH63" s="306">
        <f t="shared" si="27"/>
        <v>8.8314422699313083E-3</v>
      </c>
      <c r="AI63" s="306">
        <f t="shared" si="27"/>
        <v>9.1183257063810683E-3</v>
      </c>
      <c r="AJ63" s="306">
        <f t="shared" si="27"/>
        <v>9.412658871793822E-3</v>
      </c>
      <c r="AK63" s="306">
        <f t="shared" si="27"/>
        <v>9.7159517881663937E-3</v>
      </c>
      <c r="AL63" s="306">
        <f t="shared" si="27"/>
        <v>9.9847063654003448E-3</v>
      </c>
      <c r="AM63" s="306">
        <f t="shared" si="27"/>
        <v>1.02601167858338E-2</v>
      </c>
      <c r="AN63" s="306">
        <f t="shared" si="27"/>
        <v>1.0543919921260421E-2</v>
      </c>
      <c r="AO63" s="306">
        <f t="shared" si="27"/>
        <v>1.0835179851248863E-2</v>
      </c>
      <c r="AP63" s="306">
        <f t="shared" si="27"/>
        <v>1.1308056571787767E-2</v>
      </c>
      <c r="AQ63" s="306">
        <f t="shared" si="27"/>
        <v>1.1600034593545631E-2</v>
      </c>
      <c r="AR63" s="306">
        <f t="shared" si="27"/>
        <v>1.1885783522630117E-2</v>
      </c>
      <c r="AS63" s="306">
        <f t="shared" si="27"/>
        <v>1.2180205038155804E-2</v>
      </c>
      <c r="AT63" s="306">
        <f t="shared" si="27"/>
        <v>1.2483674893504111E-2</v>
      </c>
      <c r="AU63" s="307">
        <f t="shared" si="27"/>
        <v>8.3577970314971467E-2</v>
      </c>
      <c r="AV63" s="268"/>
    </row>
    <row r="64" spans="1:50" x14ac:dyDescent="0.25">
      <c r="B64" s="258" t="s">
        <v>498</v>
      </c>
      <c r="C64" s="304">
        <f t="shared" si="27"/>
        <v>0</v>
      </c>
      <c r="D64" s="304">
        <f t="shared" si="27"/>
        <v>0</v>
      </c>
      <c r="E64" s="304">
        <f t="shared" si="27"/>
        <v>0</v>
      </c>
      <c r="F64" s="304">
        <f t="shared" si="27"/>
        <v>0</v>
      </c>
      <c r="G64" s="304">
        <f t="shared" si="27"/>
        <v>0</v>
      </c>
      <c r="H64" s="304">
        <f t="shared" si="27"/>
        <v>0</v>
      </c>
      <c r="I64" s="304">
        <f t="shared" si="27"/>
        <v>0</v>
      </c>
      <c r="J64" s="304">
        <f t="shared" si="27"/>
        <v>0</v>
      </c>
      <c r="K64" s="304">
        <f t="shared" si="27"/>
        <v>0</v>
      </c>
      <c r="L64" s="304">
        <f t="shared" si="27"/>
        <v>0</v>
      </c>
      <c r="M64" s="304">
        <f t="shared" si="27"/>
        <v>0</v>
      </c>
      <c r="N64" s="304">
        <f t="shared" si="27"/>
        <v>0</v>
      </c>
      <c r="O64" s="304">
        <f t="shared" si="27"/>
        <v>0</v>
      </c>
      <c r="P64" s="304">
        <f t="shared" si="27"/>
        <v>0</v>
      </c>
      <c r="Q64" s="304">
        <f t="shared" si="27"/>
        <v>3.1893377286262847E-5</v>
      </c>
      <c r="R64" s="304">
        <f t="shared" si="27"/>
        <v>6.6143155351637839E-2</v>
      </c>
      <c r="S64" s="304">
        <f t="shared" si="27"/>
        <v>6.5579165756610491E-2</v>
      </c>
      <c r="T64" s="304">
        <f t="shared" si="27"/>
        <v>6.5288677589277921E-2</v>
      </c>
      <c r="U64" s="304">
        <f t="shared" si="27"/>
        <v>6.7238319760685505E-2</v>
      </c>
      <c r="V64" s="304">
        <f t="shared" si="27"/>
        <v>6.7820766265520138E-2</v>
      </c>
      <c r="W64" s="304">
        <f t="shared" si="27"/>
        <v>6.4728386319114706E-2</v>
      </c>
      <c r="X64" s="304">
        <f t="shared" si="27"/>
        <v>6.139243119250104E-2</v>
      </c>
      <c r="Y64" s="304">
        <f t="shared" si="27"/>
        <v>5.7711776756353084E-2</v>
      </c>
      <c r="Z64" s="304">
        <f t="shared" si="27"/>
        <v>5.3523896231439494E-2</v>
      </c>
      <c r="AA64" s="304">
        <f t="shared" si="27"/>
        <v>-4.5581151328996872E-2</v>
      </c>
      <c r="AB64" s="304">
        <f t="shared" si="27"/>
        <v>4.5190768614284282E-2</v>
      </c>
      <c r="AC64" s="304">
        <f t="shared" si="27"/>
        <v>4.0951197263708217E-2</v>
      </c>
      <c r="AD64" s="304">
        <f t="shared" si="27"/>
        <v>3.6745906665912598E-2</v>
      </c>
      <c r="AE64" s="304">
        <f t="shared" si="27"/>
        <v>3.2505451682308117E-2</v>
      </c>
      <c r="AF64" s="304">
        <f t="shared" si="27"/>
        <v>2.7781778304336147E-2</v>
      </c>
      <c r="AG64" s="304">
        <f t="shared" si="27"/>
        <v>2.3821315058731196E-2</v>
      </c>
      <c r="AH64" s="304">
        <f t="shared" si="27"/>
        <v>1.9880299573207028E-2</v>
      </c>
      <c r="AI64" s="304">
        <f t="shared" si="27"/>
        <v>1.5995409078067957E-2</v>
      </c>
      <c r="AJ64" s="304">
        <f t="shared" si="27"/>
        <v>1.2199806926527113E-2</v>
      </c>
      <c r="AK64" s="304">
        <f t="shared" si="27"/>
        <v>8.5018644570661328E-3</v>
      </c>
      <c r="AL64" s="304">
        <f t="shared" si="27"/>
        <v>4.4427756642325678E-3</v>
      </c>
      <c r="AM64" s="304">
        <f t="shared" si="27"/>
        <v>6.2825913892450291E-4</v>
      </c>
      <c r="AN64" s="304">
        <f t="shared" si="27"/>
        <v>-3.0076011341378939E-3</v>
      </c>
      <c r="AO64" s="304">
        <f t="shared" si="27"/>
        <v>-6.4991439367187986E-3</v>
      </c>
      <c r="AP64" s="304">
        <f t="shared" si="27"/>
        <v>-1.002489831797404E-2</v>
      </c>
      <c r="AQ64" s="304">
        <f t="shared" si="27"/>
        <v>-1.4189119239182424E-2</v>
      </c>
      <c r="AR64" s="304">
        <f t="shared" si="27"/>
        <v>-1.812226686578966E-2</v>
      </c>
      <c r="AS64" s="304">
        <f t="shared" si="27"/>
        <v>-2.1820994408775829E-2</v>
      </c>
      <c r="AT64" s="304">
        <f t="shared" si="27"/>
        <v>-2.5317985113679442E-2</v>
      </c>
      <c r="AU64" s="305">
        <f t="shared" si="27"/>
        <v>-0.17624663433768495</v>
      </c>
      <c r="AV64" s="268"/>
    </row>
    <row r="65" spans="2:48" x14ac:dyDescent="0.25">
      <c r="B65" s="258" t="s">
        <v>499</v>
      </c>
      <c r="C65" s="304">
        <f t="shared" si="27"/>
        <v>0</v>
      </c>
      <c r="D65" s="304">
        <f t="shared" si="27"/>
        <v>0</v>
      </c>
      <c r="E65" s="304">
        <f t="shared" si="27"/>
        <v>0</v>
      </c>
      <c r="F65" s="304">
        <f t="shared" si="27"/>
        <v>0</v>
      </c>
      <c r="G65" s="304">
        <f t="shared" si="27"/>
        <v>0</v>
      </c>
      <c r="H65" s="304">
        <f t="shared" si="27"/>
        <v>0</v>
      </c>
      <c r="I65" s="304">
        <f t="shared" si="27"/>
        <v>0</v>
      </c>
      <c r="J65" s="304">
        <f t="shared" si="27"/>
        <v>0</v>
      </c>
      <c r="K65" s="304">
        <f t="shared" si="27"/>
        <v>0</v>
      </c>
      <c r="L65" s="304">
        <f t="shared" si="27"/>
        <v>0</v>
      </c>
      <c r="M65" s="304">
        <f t="shared" si="27"/>
        <v>0</v>
      </c>
      <c r="N65" s="304">
        <f t="shared" si="27"/>
        <v>0</v>
      </c>
      <c r="O65" s="304">
        <f t="shared" si="27"/>
        <v>0</v>
      </c>
      <c r="P65" s="304">
        <f t="shared" si="27"/>
        <v>0</v>
      </c>
      <c r="Q65" s="304">
        <f t="shared" si="27"/>
        <v>0</v>
      </c>
      <c r="R65" s="304">
        <f t="shared" si="27"/>
        <v>0</v>
      </c>
      <c r="S65" s="304">
        <f t="shared" si="27"/>
        <v>0</v>
      </c>
      <c r="T65" s="304">
        <f t="shared" si="27"/>
        <v>0</v>
      </c>
      <c r="U65" s="304">
        <f t="shared" si="27"/>
        <v>-8.9185173160390985E-3</v>
      </c>
      <c r="V65" s="304">
        <f t="shared" si="27"/>
        <v>-1.7692414131288858E-2</v>
      </c>
      <c r="W65" s="304">
        <f t="shared" si="27"/>
        <v>-2.0674015915294275E-2</v>
      </c>
      <c r="X65" s="304">
        <f t="shared" si="27"/>
        <v>-2.5446932347122586E-2</v>
      </c>
      <c r="Y65" s="304">
        <f t="shared" si="27"/>
        <v>-3.1225183330242934E-2</v>
      </c>
      <c r="Z65" s="304">
        <f t="shared" si="27"/>
        <v>-3.781030321376333E-2</v>
      </c>
      <c r="AA65" s="304">
        <f t="shared" si="27"/>
        <v>-4.4919733101768888E-2</v>
      </c>
      <c r="AB65" s="304">
        <f t="shared" si="27"/>
        <v>-5.0321445432204959E-2</v>
      </c>
      <c r="AC65" s="304">
        <f t="shared" si="27"/>
        <v>-5.6500379888329566E-2</v>
      </c>
      <c r="AD65" s="304">
        <f t="shared" si="27"/>
        <v>-6.2553151170287813E-2</v>
      </c>
      <c r="AE65" s="304">
        <f t="shared" si="27"/>
        <v>-6.8586898925366735E-2</v>
      </c>
      <c r="AF65" s="304">
        <f t="shared" si="27"/>
        <v>-7.5314075756552468E-2</v>
      </c>
      <c r="AG65" s="304">
        <f t="shared" si="27"/>
        <v>-8.1268449012539379E-2</v>
      </c>
      <c r="AH65" s="304">
        <f t="shared" si="27"/>
        <v>-8.7185068348756611E-2</v>
      </c>
      <c r="AI65" s="304">
        <f t="shared" si="27"/>
        <v>-9.3047186103990986E-2</v>
      </c>
      <c r="AJ65" s="304">
        <f t="shared" si="27"/>
        <v>-9.8849456322692264E-2</v>
      </c>
      <c r="AK65" s="304">
        <f t="shared" si="27"/>
        <v>-0.10460280380340781</v>
      </c>
      <c r="AL65" s="304">
        <f t="shared" si="27"/>
        <v>-0.11071246923128741</v>
      </c>
      <c r="AM65" s="304">
        <f t="shared" si="27"/>
        <v>-0.11661898479754584</v>
      </c>
      <c r="AN65" s="304">
        <f t="shared" si="27"/>
        <v>-0.12238466588236696</v>
      </c>
      <c r="AO65" s="304">
        <f t="shared" si="27"/>
        <v>-0.12804855611163146</v>
      </c>
      <c r="AP65" s="304">
        <f t="shared" si="27"/>
        <v>-0.13428332888743622</v>
      </c>
      <c r="AQ65" s="304">
        <f t="shared" si="27"/>
        <v>-0.14103997837596205</v>
      </c>
      <c r="AR65" s="304">
        <f t="shared" si="27"/>
        <v>-0.14751569932838904</v>
      </c>
      <c r="AS65" s="304">
        <f t="shared" si="27"/>
        <v>-0.15376355410106801</v>
      </c>
      <c r="AT65" s="304">
        <f t="shared" si="27"/>
        <v>-0.15983697438968775</v>
      </c>
      <c r="AU65" s="305">
        <f t="shared" si="27"/>
        <v>-0.16708566849010764</v>
      </c>
      <c r="AV65" s="268"/>
    </row>
    <row r="66" spans="2:48" x14ac:dyDescent="0.25">
      <c r="B66" s="261" t="s">
        <v>500</v>
      </c>
      <c r="C66" s="306">
        <f t="shared" si="27"/>
        <v>0</v>
      </c>
      <c r="D66" s="306">
        <f t="shared" si="27"/>
        <v>0</v>
      </c>
      <c r="E66" s="306">
        <f t="shared" si="27"/>
        <v>0</v>
      </c>
      <c r="F66" s="306">
        <f t="shared" si="27"/>
        <v>0</v>
      </c>
      <c r="G66" s="306">
        <f t="shared" si="27"/>
        <v>0</v>
      </c>
      <c r="H66" s="306">
        <f t="shared" si="27"/>
        <v>0</v>
      </c>
      <c r="I66" s="306">
        <f t="shared" si="27"/>
        <v>0</v>
      </c>
      <c r="J66" s="306">
        <f t="shared" si="27"/>
        <v>0</v>
      </c>
      <c r="K66" s="306">
        <f t="shared" si="27"/>
        <v>0</v>
      </c>
      <c r="L66" s="306">
        <f t="shared" si="27"/>
        <v>0</v>
      </c>
      <c r="M66" s="306">
        <f t="shared" si="27"/>
        <v>0</v>
      </c>
      <c r="N66" s="306">
        <f t="shared" si="27"/>
        <v>0</v>
      </c>
      <c r="O66" s="306">
        <f t="shared" si="27"/>
        <v>0</v>
      </c>
      <c r="P66" s="306">
        <f t="shared" si="27"/>
        <v>0</v>
      </c>
      <c r="Q66" s="306">
        <f t="shared" si="27"/>
        <v>0</v>
      </c>
      <c r="R66" s="306">
        <f t="shared" si="27"/>
        <v>0</v>
      </c>
      <c r="S66" s="306">
        <f t="shared" si="27"/>
        <v>0</v>
      </c>
      <c r="T66" s="306">
        <f t="shared" si="27"/>
        <v>0</v>
      </c>
      <c r="U66" s="306">
        <f t="shared" si="27"/>
        <v>1.0629117156835066E-2</v>
      </c>
      <c r="V66" s="306">
        <f t="shared" si="27"/>
        <v>1.9904384768139952E-2</v>
      </c>
      <c r="W66" s="306">
        <f t="shared" si="27"/>
        <v>1.9627340829816681E-2</v>
      </c>
      <c r="X66" s="306">
        <f t="shared" si="27"/>
        <v>2.1249480029950085E-2</v>
      </c>
      <c r="Y66" s="306">
        <f t="shared" si="27"/>
        <v>2.362049929386216E-2</v>
      </c>
      <c r="Z66" s="306">
        <f t="shared" si="27"/>
        <v>2.6301221427107987E-2</v>
      </c>
      <c r="AA66" s="306">
        <f t="shared" si="27"/>
        <v>6.6859145297837319E-3</v>
      </c>
      <c r="AB66" s="306">
        <f t="shared" si="27"/>
        <v>3.1181146777581756E-2</v>
      </c>
      <c r="AC66" s="306">
        <f t="shared" si="27"/>
        <v>3.4057130125862645E-2</v>
      </c>
      <c r="AD66" s="306">
        <f t="shared" si="27"/>
        <v>3.662133852754218E-2</v>
      </c>
      <c r="AE66" s="306">
        <f t="shared" si="27"/>
        <v>3.9038377096587695E-2</v>
      </c>
      <c r="AF66" s="306">
        <f t="shared" si="27"/>
        <v>4.2154115127321048E-2</v>
      </c>
      <c r="AG66" s="306">
        <f t="shared" ref="AG66:AU66" si="28">AG44-AG55</f>
        <v>4.440973887986728E-2</v>
      </c>
      <c r="AH66" s="306">
        <f t="shared" si="28"/>
        <v>4.6819493405961907E-2</v>
      </c>
      <c r="AI66" s="306">
        <f t="shared" si="28"/>
        <v>4.9310065098114877E-2</v>
      </c>
      <c r="AJ66" s="306">
        <f t="shared" si="28"/>
        <v>5.1866735844109377E-2</v>
      </c>
      <c r="AK66" s="306">
        <f t="shared" si="28"/>
        <v>5.44946080330935E-2</v>
      </c>
      <c r="AL66" s="306">
        <f t="shared" si="28"/>
        <v>5.7152237460482702E-2</v>
      </c>
      <c r="AM66" s="306">
        <f t="shared" si="28"/>
        <v>5.9793498809513915E-2</v>
      </c>
      <c r="AN66" s="306">
        <f t="shared" si="28"/>
        <v>6.2449617346684375E-2</v>
      </c>
      <c r="AO66" s="306">
        <f t="shared" si="28"/>
        <v>6.5141311644099836E-2</v>
      </c>
      <c r="AP66" s="306">
        <f t="shared" si="28"/>
        <v>6.8285401297878884E-2</v>
      </c>
      <c r="AQ66" s="306">
        <f t="shared" si="28"/>
        <v>7.1355620455004015E-2</v>
      </c>
      <c r="AR66" s="306">
        <f t="shared" si="28"/>
        <v>7.4373226306412882E-2</v>
      </c>
      <c r="AS66" s="306">
        <f t="shared" si="28"/>
        <v>7.7409811202812207E-2</v>
      </c>
      <c r="AT66" s="306">
        <f t="shared" si="28"/>
        <v>8.0491144280006199E-2</v>
      </c>
      <c r="AU66" s="307">
        <f t="shared" si="28"/>
        <v>1.2409327134929524E-2</v>
      </c>
      <c r="AV66" s="268"/>
    </row>
    <row r="67" spans="2:48" x14ac:dyDescent="0.25">
      <c r="B67" s="249" t="s">
        <v>501</v>
      </c>
      <c r="C67" s="308">
        <f t="shared" ref="C67:AU67" si="29">C45-C56</f>
        <v>0</v>
      </c>
      <c r="D67" s="308">
        <f t="shared" si="29"/>
        <v>0</v>
      </c>
      <c r="E67" s="308">
        <f t="shared" si="29"/>
        <v>0</v>
      </c>
      <c r="F67" s="308">
        <f t="shared" si="29"/>
        <v>0</v>
      </c>
      <c r="G67" s="308">
        <f t="shared" si="29"/>
        <v>0</v>
      </c>
      <c r="H67" s="308">
        <f t="shared" si="29"/>
        <v>0</v>
      </c>
      <c r="I67" s="308">
        <f t="shared" si="29"/>
        <v>0</v>
      </c>
      <c r="J67" s="308">
        <f t="shared" si="29"/>
        <v>0</v>
      </c>
      <c r="K67" s="308">
        <f t="shared" si="29"/>
        <v>0</v>
      </c>
      <c r="L67" s="308">
        <f t="shared" si="29"/>
        <v>0</v>
      </c>
      <c r="M67" s="308">
        <f t="shared" si="29"/>
        <v>0</v>
      </c>
      <c r="N67" s="308">
        <f t="shared" si="29"/>
        <v>0</v>
      </c>
      <c r="O67" s="308">
        <f t="shared" si="29"/>
        <v>0</v>
      </c>
      <c r="P67" s="308">
        <f t="shared" si="29"/>
        <v>0</v>
      </c>
      <c r="Q67" s="308">
        <f t="shared" si="29"/>
        <v>0</v>
      </c>
      <c r="R67" s="308">
        <f t="shared" si="29"/>
        <v>0</v>
      </c>
      <c r="S67" s="308">
        <f t="shared" si="29"/>
        <v>0</v>
      </c>
      <c r="T67" s="308">
        <f t="shared" si="29"/>
        <v>0</v>
      </c>
      <c r="U67" s="308">
        <f t="shared" si="29"/>
        <v>-2.5951980027880461E-2</v>
      </c>
      <c r="V67" s="308">
        <f t="shared" si="29"/>
        <v>-4.7549306685052639E-2</v>
      </c>
      <c r="W67" s="308">
        <f t="shared" si="29"/>
        <v>-4.2299777397984961E-2</v>
      </c>
      <c r="X67" s="308">
        <f t="shared" si="29"/>
        <v>-4.5024665667677377E-2</v>
      </c>
      <c r="Y67" s="308">
        <f t="shared" si="29"/>
        <v>-5.1422604999683097E-2</v>
      </c>
      <c r="Z67" s="308">
        <f t="shared" si="29"/>
        <v>-5.9907949756825785E-2</v>
      </c>
      <c r="AA67" s="308">
        <f t="shared" si="29"/>
        <v>-6.9631830688223428E-2</v>
      </c>
      <c r="AB67" s="308">
        <f t="shared" si="29"/>
        <v>-7.6171400694690194E-2</v>
      </c>
      <c r="AC67" s="308">
        <f t="shared" si="29"/>
        <v>-8.5949069536981448E-2</v>
      </c>
      <c r="AD67" s="308">
        <f t="shared" si="29"/>
        <v>-9.4640049619613476E-2</v>
      </c>
      <c r="AE67" s="308">
        <f t="shared" si="29"/>
        <v>-0.10291568101028437</v>
      </c>
      <c r="AF67" s="308">
        <f t="shared" si="29"/>
        <v>-0.11399187940369837</v>
      </c>
      <c r="AG67" s="308">
        <f t="shared" si="29"/>
        <v>-0.12208140241039167</v>
      </c>
      <c r="AH67" s="308">
        <f t="shared" si="29"/>
        <v>-0.13024285313288242</v>
      </c>
      <c r="AI67" s="308">
        <f t="shared" si="29"/>
        <v>-0.13836007825985452</v>
      </c>
      <c r="AJ67" s="308">
        <f t="shared" si="29"/>
        <v>-0.146427663847296</v>
      </c>
      <c r="AK67" s="308">
        <f t="shared" si="29"/>
        <v>-0.15447505688488039</v>
      </c>
      <c r="AL67" s="308">
        <f t="shared" si="29"/>
        <v>-0.16299062120526053</v>
      </c>
      <c r="AM67" s="308">
        <f t="shared" si="29"/>
        <v>-0.17114691363572943</v>
      </c>
      <c r="AN67" s="308">
        <f t="shared" si="29"/>
        <v>-0.17908777022477285</v>
      </c>
      <c r="AO67" s="308">
        <f t="shared" si="29"/>
        <v>-0.1868925794239662</v>
      </c>
      <c r="AP67" s="308">
        <f t="shared" si="29"/>
        <v>-0.19692331569159871</v>
      </c>
      <c r="AQ67" s="308">
        <f t="shared" si="29"/>
        <v>-0.20699620991714296</v>
      </c>
      <c r="AR67" s="308">
        <f t="shared" si="29"/>
        <v>-0.21648232873567996</v>
      </c>
      <c r="AS67" s="308">
        <f t="shared" si="29"/>
        <v>-0.22559360432563402</v>
      </c>
      <c r="AT67" s="308">
        <f t="shared" si="29"/>
        <v>-0.2344489228133777</v>
      </c>
      <c r="AU67" s="309">
        <f t="shared" si="29"/>
        <v>-0.24376034986389061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78.155731330970795</v>
      </c>
      <c r="D3" s="39">
        <v>79.410546877677106</v>
      </c>
      <c r="E3" s="39">
        <v>80.657586730000006</v>
      </c>
      <c r="F3" s="39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64.582841200000004</v>
      </c>
      <c r="T3">
        <v>64.170370599999998</v>
      </c>
      <c r="U3">
        <v>63.748712619999999</v>
      </c>
      <c r="V3">
        <v>63.475815089999998</v>
      </c>
      <c r="W3">
        <v>62.674966820000002</v>
      </c>
      <c r="X3">
        <v>60.845832209999998</v>
      </c>
      <c r="Y3">
        <v>58.723426179999997</v>
      </c>
      <c r="Z3">
        <v>56.613168620000003</v>
      </c>
      <c r="AA3">
        <v>54.594913839999997</v>
      </c>
      <c r="AB3">
        <v>52.56149843</v>
      </c>
      <c r="AC3">
        <v>50.579709399999999</v>
      </c>
      <c r="AD3">
        <v>48.809221719999996</v>
      </c>
      <c r="AE3">
        <v>47.182507710000003</v>
      </c>
      <c r="AF3">
        <v>45.657023799999997</v>
      </c>
      <c r="AG3">
        <v>44.321880360000002</v>
      </c>
      <c r="AH3">
        <v>43.129670339999997</v>
      </c>
      <c r="AI3">
        <v>41.898985580000002</v>
      </c>
      <c r="AJ3">
        <v>40.692526710000003</v>
      </c>
      <c r="AK3">
        <v>39.520766770000002</v>
      </c>
      <c r="AL3">
        <v>38.379629520000002</v>
      </c>
      <c r="AM3">
        <v>37.287104569999997</v>
      </c>
      <c r="AN3">
        <v>36.421016809999998</v>
      </c>
      <c r="AO3">
        <v>35.563940950000003</v>
      </c>
      <c r="AP3">
        <v>34.73703999</v>
      </c>
      <c r="AQ3">
        <v>33.946762900000003</v>
      </c>
      <c r="AR3">
        <v>33.151040680000001</v>
      </c>
      <c r="AS3">
        <v>32.606926309999999</v>
      </c>
      <c r="AT3">
        <v>32.094374729999998</v>
      </c>
      <c r="AU3">
        <v>31.60361657</v>
      </c>
      <c r="AV3">
        <v>31.138383309999998</v>
      </c>
      <c r="AW3">
        <v>30.66238903</v>
      </c>
    </row>
    <row r="4" spans="1:49" x14ac:dyDescent="0.25">
      <c r="B4" s="13" t="s">
        <v>104</v>
      </c>
      <c r="C4">
        <v>77.477678819662401</v>
      </c>
      <c r="D4" s="39">
        <v>78.721608013977402</v>
      </c>
      <c r="E4" s="39">
        <v>79.990234009999995</v>
      </c>
      <c r="F4" s="39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61.458048099999999</v>
      </c>
      <c r="T4">
        <v>60.874401390000003</v>
      </c>
      <c r="U4">
        <v>60.28653508</v>
      </c>
      <c r="V4">
        <v>59.843368060000003</v>
      </c>
      <c r="W4">
        <v>58.623479639999999</v>
      </c>
      <c r="X4">
        <v>56.671523229999998</v>
      </c>
      <c r="Y4">
        <v>54.524636180000002</v>
      </c>
      <c r="Z4">
        <v>52.386454780000001</v>
      </c>
      <c r="AA4">
        <v>50.33010891</v>
      </c>
      <c r="AB4">
        <v>48.259303160000002</v>
      </c>
      <c r="AC4">
        <v>46.231170509999998</v>
      </c>
      <c r="AD4">
        <v>43.735706239999999</v>
      </c>
      <c r="AE4">
        <v>41.341999809999997</v>
      </c>
      <c r="AF4">
        <v>39.000232840000002</v>
      </c>
      <c r="AG4">
        <v>36.783552630000003</v>
      </c>
      <c r="AH4">
        <v>34.618208369999998</v>
      </c>
      <c r="AI4">
        <v>32.239575170000002</v>
      </c>
      <c r="AJ4">
        <v>29.77337313</v>
      </c>
      <c r="AK4">
        <v>27.200148729999999</v>
      </c>
      <c r="AL4">
        <v>24.537342519999999</v>
      </c>
      <c r="AM4">
        <v>21.697439249999999</v>
      </c>
      <c r="AN4">
        <v>20.159348820000002</v>
      </c>
      <c r="AO4">
        <v>18.52882571</v>
      </c>
      <c r="AP4">
        <v>16.792319389999999</v>
      </c>
      <c r="AQ4">
        <v>14.918030440000001</v>
      </c>
      <c r="AR4">
        <v>12.84119441</v>
      </c>
      <c r="AS4">
        <v>12.36249194</v>
      </c>
      <c r="AT4">
        <v>11.873777430000001</v>
      </c>
      <c r="AU4">
        <v>11.366545589999999</v>
      </c>
      <c r="AV4">
        <v>10.83613167</v>
      </c>
      <c r="AW4">
        <v>10.26259919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3.1247930930000001</v>
      </c>
      <c r="T5">
        <v>3.2959692020000002</v>
      </c>
      <c r="U5">
        <v>3.4621775349999999</v>
      </c>
      <c r="V5">
        <v>3.6324470299999998</v>
      </c>
      <c r="W5">
        <v>4.0514871890000004</v>
      </c>
      <c r="X5">
        <v>4.1743089759999998</v>
      </c>
      <c r="Y5">
        <v>4.198790003</v>
      </c>
      <c r="Z5">
        <v>4.2267138470000001</v>
      </c>
      <c r="AA5">
        <v>4.264804925</v>
      </c>
      <c r="AB5">
        <v>4.3021952780000001</v>
      </c>
      <c r="AC5">
        <v>4.3485388839999999</v>
      </c>
      <c r="AD5">
        <v>5.0735154869999999</v>
      </c>
      <c r="AE5">
        <v>5.8405078970000002</v>
      </c>
      <c r="AF5">
        <v>6.6567909580000002</v>
      </c>
      <c r="AG5">
        <v>7.538327733</v>
      </c>
      <c r="AH5">
        <v>8.5114619719999904</v>
      </c>
      <c r="AI5">
        <v>9.6594104139999999</v>
      </c>
      <c r="AJ5">
        <v>10.919153570000001</v>
      </c>
      <c r="AK5">
        <v>12.320618039999999</v>
      </c>
      <c r="AL5">
        <v>13.84228699</v>
      </c>
      <c r="AM5">
        <v>15.58966532</v>
      </c>
      <c r="AN5">
        <v>16.261667989999999</v>
      </c>
      <c r="AO5">
        <v>17.03511524</v>
      </c>
      <c r="AP5">
        <v>17.944720610000001</v>
      </c>
      <c r="AQ5">
        <v>19.028732460000001</v>
      </c>
      <c r="AR5">
        <v>20.309846270000001</v>
      </c>
      <c r="AS5">
        <v>20.24443437</v>
      </c>
      <c r="AT5">
        <v>20.220597300000001</v>
      </c>
      <c r="AU5">
        <v>20.237070989999999</v>
      </c>
      <c r="AV5">
        <v>20.302251630000001</v>
      </c>
      <c r="AW5">
        <v>20.39978984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29.72058256</v>
      </c>
      <c r="F6" s="39">
        <v>30.21409676</v>
      </c>
      <c r="G6" s="39">
        <v>30.73903503</v>
      </c>
      <c r="H6" s="39">
        <v>28.568780870000001</v>
      </c>
      <c r="I6" s="39">
        <v>29.588712109999999</v>
      </c>
      <c r="J6" s="39">
        <v>30.63268265</v>
      </c>
      <c r="K6" s="39">
        <v>30.99826934</v>
      </c>
      <c r="L6" s="39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26.38659509</v>
      </c>
      <c r="T6">
        <v>26.178304069999999</v>
      </c>
      <c r="U6">
        <v>25.851500479999999</v>
      </c>
      <c r="V6">
        <v>25.445930730000001</v>
      </c>
      <c r="W6">
        <v>25.72132036</v>
      </c>
      <c r="X6">
        <v>26.41942306</v>
      </c>
      <c r="Y6">
        <v>26.787850890000001</v>
      </c>
      <c r="Z6">
        <v>26.89576581</v>
      </c>
      <c r="AA6">
        <v>26.83807616</v>
      </c>
      <c r="AB6">
        <v>26.708155090000002</v>
      </c>
      <c r="AC6">
        <v>26.54274431</v>
      </c>
      <c r="AD6">
        <v>26.000216349999999</v>
      </c>
      <c r="AE6">
        <v>25.439640570000002</v>
      </c>
      <c r="AF6">
        <v>24.90851511</v>
      </c>
      <c r="AG6">
        <v>24.352118780000001</v>
      </c>
      <c r="AH6">
        <v>23.73068782</v>
      </c>
      <c r="AI6">
        <v>23.48642693</v>
      </c>
      <c r="AJ6">
        <v>23.265502990000002</v>
      </c>
      <c r="AK6">
        <v>23.076633449999999</v>
      </c>
      <c r="AL6">
        <v>22.92826612</v>
      </c>
      <c r="AM6">
        <v>22.796367920000002</v>
      </c>
      <c r="AN6">
        <v>22.110066799999998</v>
      </c>
      <c r="AO6">
        <v>21.44075544</v>
      </c>
      <c r="AP6">
        <v>20.781125759999998</v>
      </c>
      <c r="AQ6">
        <v>20.128920709999999</v>
      </c>
      <c r="AR6">
        <v>19.47756055</v>
      </c>
      <c r="AS6">
        <v>18.81432014</v>
      </c>
      <c r="AT6">
        <v>18.162672319999999</v>
      </c>
      <c r="AU6">
        <v>17.512231100000001</v>
      </c>
      <c r="AV6">
        <v>16.860519870000001</v>
      </c>
      <c r="AW6">
        <v>16.189252539999998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0.11057403089999999</v>
      </c>
      <c r="T7">
        <v>0.17905134410000001</v>
      </c>
      <c r="U7">
        <v>0.24264589249999999</v>
      </c>
      <c r="V7">
        <v>0.30117222719999998</v>
      </c>
      <c r="W7">
        <v>0.14168262209999999</v>
      </c>
      <c r="X7">
        <v>8.9917835500000001E-2</v>
      </c>
      <c r="Y7">
        <v>7.02583866E-2</v>
      </c>
      <c r="Z7">
        <v>4.9513008900000002E-2</v>
      </c>
      <c r="AA7">
        <v>2.8392715499999999E-2</v>
      </c>
      <c r="AB7">
        <v>2.53841426E-2</v>
      </c>
      <c r="AC7">
        <v>2.2367435099999999E-2</v>
      </c>
      <c r="AD7">
        <v>2.2071403900000001E-2</v>
      </c>
      <c r="AE7">
        <v>2.17595784E-2</v>
      </c>
      <c r="AF7">
        <v>2.1472518900000001E-2</v>
      </c>
      <c r="AG7">
        <v>2.11485275E-2</v>
      </c>
      <c r="AH7">
        <v>2.0766185900000001E-2</v>
      </c>
      <c r="AI7">
        <v>1.6760002900000001E-2</v>
      </c>
      <c r="AJ7">
        <v>1.28138538E-2</v>
      </c>
      <c r="AK7">
        <v>8.9202116099999906E-3</v>
      </c>
      <c r="AL7">
        <v>9.5742777700000004E-3</v>
      </c>
      <c r="AM7">
        <v>1.02317825E-2</v>
      </c>
      <c r="AN7">
        <v>9.9073166899999905E-3</v>
      </c>
      <c r="AO7">
        <v>9.5904673000000006E-3</v>
      </c>
      <c r="AP7" s="39">
        <v>9.2779303400000006E-3</v>
      </c>
      <c r="AQ7" s="39">
        <v>8.9686730599999997E-3</v>
      </c>
      <c r="AR7" s="39">
        <v>8.6597457400000005E-3</v>
      </c>
      <c r="AS7" s="39">
        <v>8.6811082699999997E-3</v>
      </c>
      <c r="AT7" s="39">
        <v>8.7097085999999907E-3</v>
      </c>
      <c r="AU7" s="39">
        <v>8.7412506099999905E-3</v>
      </c>
      <c r="AV7" s="39">
        <v>8.7748216999999906E-3</v>
      </c>
      <c r="AW7" s="39">
        <v>8.8007523699999996E-3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1.5232610900000001</v>
      </c>
      <c r="F8" s="39">
        <v>1.5508073550000001</v>
      </c>
      <c r="G8" s="39">
        <v>1.580045785</v>
      </c>
      <c r="H8" s="39">
        <v>1.4706263900000001</v>
      </c>
      <c r="I8" s="39">
        <v>1.52534441</v>
      </c>
      <c r="J8" s="39">
        <v>1.5814595549999999</v>
      </c>
      <c r="K8" s="39">
        <v>1.6026611550000001</v>
      </c>
      <c r="L8" s="39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2.3398065469999998</v>
      </c>
      <c r="T8">
        <v>1.767075975</v>
      </c>
      <c r="U8">
        <v>1.2188912780000001</v>
      </c>
      <c r="V8">
        <v>0.7015902503</v>
      </c>
      <c r="W8">
        <v>2.2162823899999999</v>
      </c>
      <c r="X8">
        <v>2.3435638600000002</v>
      </c>
      <c r="Y8">
        <v>2.315951605</v>
      </c>
      <c r="Z8">
        <v>2.2646557359999999</v>
      </c>
      <c r="AA8">
        <v>2.1992138059999999</v>
      </c>
      <c r="AB8">
        <v>2.130058155</v>
      </c>
      <c r="AC8">
        <v>2.058593696</v>
      </c>
      <c r="AD8">
        <v>1.9459610350000001</v>
      </c>
      <c r="AE8">
        <v>1.8321849889999999</v>
      </c>
      <c r="AF8">
        <v>1.7207156139999999</v>
      </c>
      <c r="AG8">
        <v>1.6142146639999999</v>
      </c>
      <c r="AH8">
        <v>1.504221019</v>
      </c>
      <c r="AI8">
        <v>1.224679471</v>
      </c>
      <c r="AJ8">
        <v>0.94937530069999998</v>
      </c>
      <c r="AK8">
        <v>0.67780584119999998</v>
      </c>
      <c r="AL8">
        <v>0.42231039970000001</v>
      </c>
      <c r="AM8">
        <v>0.16833213480000001</v>
      </c>
      <c r="AN8">
        <v>0.18033594729999999</v>
      </c>
      <c r="AO8">
        <v>0.1924747262</v>
      </c>
      <c r="AP8">
        <v>0.20471932070000001</v>
      </c>
      <c r="AQ8">
        <v>0.21707354109999999</v>
      </c>
      <c r="AR8">
        <v>0.22948517609999999</v>
      </c>
      <c r="AS8">
        <v>0.2392051835</v>
      </c>
      <c r="AT8">
        <v>0.2491773105</v>
      </c>
      <c r="AU8">
        <v>0.2592970141</v>
      </c>
      <c r="AV8">
        <v>0.26954556670000002</v>
      </c>
      <c r="AW8">
        <v>0.27962216270000001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0.2179416787</v>
      </c>
      <c r="T9">
        <v>0.17696607289999999</v>
      </c>
      <c r="U9">
        <v>0.13749434790000001</v>
      </c>
      <c r="V9">
        <v>0.10005404330000001</v>
      </c>
      <c r="W9">
        <v>0.12979484769999999</v>
      </c>
      <c r="X9">
        <v>5.3193032000000001E-2</v>
      </c>
      <c r="Y9">
        <v>4.1980034100000001E-2</v>
      </c>
      <c r="Z9">
        <v>3.0128602899999999E-2</v>
      </c>
      <c r="AA9">
        <v>1.80516184E-2</v>
      </c>
      <c r="AB9">
        <v>1.7983578199999999E-2</v>
      </c>
      <c r="AC9">
        <v>1.7891469E-2</v>
      </c>
      <c r="AD9">
        <v>1.4893686999999999E-2</v>
      </c>
      <c r="AE9">
        <v>1.18933032E-2</v>
      </c>
      <c r="AF9">
        <v>8.9136128900000004E-3</v>
      </c>
      <c r="AG9">
        <v>8.8740418500000001E-3</v>
      </c>
      <c r="AH9">
        <v>8.8088540100000005E-3</v>
      </c>
      <c r="AI9">
        <v>8.7548517100000008E-3</v>
      </c>
      <c r="AJ9">
        <v>8.7091291200000007E-3</v>
      </c>
      <c r="AK9">
        <v>8.6750686899999905E-3</v>
      </c>
      <c r="AL9">
        <v>8.6512087599999905E-3</v>
      </c>
      <c r="AM9">
        <v>8.6334086500000004E-3</v>
      </c>
      <c r="AN9">
        <v>8.6292356599999998E-3</v>
      </c>
      <c r="AO9">
        <v>8.6316395100000005E-3</v>
      </c>
      <c r="AP9">
        <v>8.6382241799999905E-3</v>
      </c>
      <c r="AQ9">
        <v>8.6484416499999998E-3</v>
      </c>
      <c r="AR9">
        <v>8.6597457400000005E-3</v>
      </c>
      <c r="AS9">
        <v>8.6811082699999997E-3</v>
      </c>
      <c r="AT9">
        <v>8.7097085999999907E-3</v>
      </c>
      <c r="AU9">
        <v>8.7412506099999905E-3</v>
      </c>
      <c r="AV9">
        <v>8.7748216999999906E-3</v>
      </c>
      <c r="AW9">
        <v>8.8007523699999996E-3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3.191583015</v>
      </c>
      <c r="T10">
        <v>3.3299624689999998</v>
      </c>
      <c r="U10">
        <v>3.4436618870000002</v>
      </c>
      <c r="V10">
        <v>3.5366585189999999</v>
      </c>
      <c r="W10">
        <v>3.6166291780000002</v>
      </c>
      <c r="X10">
        <v>3.9873000589999998</v>
      </c>
      <c r="Y10">
        <v>4.3289213970000002</v>
      </c>
      <c r="Z10">
        <v>4.633950735</v>
      </c>
      <c r="AA10">
        <v>4.9114056059999998</v>
      </c>
      <c r="AB10">
        <v>5.164868437</v>
      </c>
      <c r="AC10">
        <v>5.4089966499999997</v>
      </c>
      <c r="AD10">
        <v>6.0787659639999996</v>
      </c>
      <c r="AE10">
        <v>6.742022113</v>
      </c>
      <c r="AF10">
        <v>7.411030137</v>
      </c>
      <c r="AG10">
        <v>8.0158509759999994</v>
      </c>
      <c r="AH10">
        <v>8.5900040069999903</v>
      </c>
      <c r="AI10">
        <v>9.1769037690000008</v>
      </c>
      <c r="AJ10">
        <v>9.7651972649999994</v>
      </c>
      <c r="AK10">
        <v>10.36073876</v>
      </c>
      <c r="AL10">
        <v>10.93527312</v>
      </c>
      <c r="AM10">
        <v>11.514563300000001</v>
      </c>
      <c r="AN10">
        <v>12.21267707</v>
      </c>
      <c r="AO10">
        <v>12.91995455</v>
      </c>
      <c r="AP10">
        <v>13.63422293</v>
      </c>
      <c r="AQ10">
        <v>14.355595320000001</v>
      </c>
      <c r="AR10">
        <v>15.080526389999999</v>
      </c>
      <c r="AS10">
        <v>15.816456820000001</v>
      </c>
      <c r="AT10">
        <v>16.569595540000002</v>
      </c>
      <c r="AU10">
        <v>17.333171350000001</v>
      </c>
      <c r="AV10">
        <v>18.10601149</v>
      </c>
      <c r="AW10">
        <v>18.867875569999999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6.9089783700000004E-2</v>
      </c>
      <c r="F11" s="39">
        <v>9.34434871E-2</v>
      </c>
      <c r="G11" s="39">
        <v>0.12647729160000001</v>
      </c>
      <c r="H11" s="39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1.4065470019999999</v>
      </c>
      <c r="T11">
        <v>1.4675315369999999</v>
      </c>
      <c r="U11">
        <v>1.5176394529999999</v>
      </c>
      <c r="V11">
        <v>1.558623546</v>
      </c>
      <c r="W11">
        <v>1.6557230599999999</v>
      </c>
      <c r="X11">
        <v>1.941577026</v>
      </c>
      <c r="Y11">
        <v>2.3331447029999999</v>
      </c>
      <c r="Z11">
        <v>2.7090403260000002</v>
      </c>
      <c r="AA11">
        <v>3.0694765359999998</v>
      </c>
      <c r="AB11">
        <v>3.4093004900000001</v>
      </c>
      <c r="AC11">
        <v>3.7414322100000001</v>
      </c>
      <c r="AD11">
        <v>4.1234896320000001</v>
      </c>
      <c r="AE11">
        <v>4.5013369939999999</v>
      </c>
      <c r="AF11">
        <v>4.8831889449999997</v>
      </c>
      <c r="AG11">
        <v>5.2224631940000004</v>
      </c>
      <c r="AH11">
        <v>5.5424006200000004</v>
      </c>
      <c r="AI11">
        <v>5.7844229169999997</v>
      </c>
      <c r="AJ11">
        <v>6.0287718379999999</v>
      </c>
      <c r="AK11">
        <v>6.2786785380000003</v>
      </c>
      <c r="AL11">
        <v>6.5234005909999997</v>
      </c>
      <c r="AM11">
        <v>6.7714303950000003</v>
      </c>
      <c r="AN11">
        <v>7.0923154449999997</v>
      </c>
      <c r="AO11">
        <v>7.4185394870000003</v>
      </c>
      <c r="AP11">
        <v>7.7486944380000002</v>
      </c>
      <c r="AQ11">
        <v>8.0827392689999904</v>
      </c>
      <c r="AR11">
        <v>8.4186081040000005</v>
      </c>
      <c r="AS11">
        <v>8.6871127240000003</v>
      </c>
      <c r="AT11">
        <v>8.9642859799999997</v>
      </c>
      <c r="AU11">
        <v>9.2462032010000001</v>
      </c>
      <c r="AV11">
        <v>9.5321248769999904</v>
      </c>
      <c r="AW11">
        <v>9.8114447659999904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3.4538545680000001</v>
      </c>
      <c r="F12" s="39">
        <v>3.3875489320000001</v>
      </c>
      <c r="G12" s="39">
        <v>3.3250288970000001</v>
      </c>
      <c r="H12" s="39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 s="39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3.899971232</v>
      </c>
      <c r="T12">
        <v>4.0690647159999997</v>
      </c>
      <c r="U12">
        <v>4.2080003020000003</v>
      </c>
      <c r="V12">
        <v>4.3216380140000004</v>
      </c>
      <c r="W12">
        <v>4.0906899320000001</v>
      </c>
      <c r="X12">
        <v>4.2521115949999997</v>
      </c>
      <c r="Y12">
        <v>4.3206300850000003</v>
      </c>
      <c r="Z12">
        <v>4.3473078230000004</v>
      </c>
      <c r="AA12">
        <v>4.3472488890000003</v>
      </c>
      <c r="AB12">
        <v>4.333332178</v>
      </c>
      <c r="AC12">
        <v>4.3135938029999998</v>
      </c>
      <c r="AD12">
        <v>4.3566230920000004</v>
      </c>
      <c r="AE12">
        <v>4.3962426360000002</v>
      </c>
      <c r="AF12">
        <v>4.4406063250000001</v>
      </c>
      <c r="AG12">
        <v>4.4447912440000001</v>
      </c>
      <c r="AH12">
        <v>4.4358632099999999</v>
      </c>
      <c r="AI12">
        <v>4.3758942919999999</v>
      </c>
      <c r="AJ12">
        <v>4.3204371110000004</v>
      </c>
      <c r="AK12">
        <v>4.27106399</v>
      </c>
      <c r="AL12">
        <v>4.2330775860000003</v>
      </c>
      <c r="AM12">
        <v>4.1981826350000002</v>
      </c>
      <c r="AN12">
        <v>4.2189579000000004</v>
      </c>
      <c r="AO12">
        <v>4.242943994</v>
      </c>
      <c r="AP12">
        <v>4.2690089609999999</v>
      </c>
      <c r="AQ12">
        <v>4.2969136580000002</v>
      </c>
      <c r="AR12">
        <v>4.3254151099999998</v>
      </c>
      <c r="AS12">
        <v>4.3258503460000002</v>
      </c>
      <c r="AT12">
        <v>4.3298333250000001</v>
      </c>
      <c r="AU12">
        <v>4.3352077810000003</v>
      </c>
      <c r="AV12">
        <v>4.341511787</v>
      </c>
      <c r="AW12">
        <v>4.3439653959999998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0.22373855049999999</v>
      </c>
      <c r="F13" s="39">
        <v>0.25496084800000002</v>
      </c>
      <c r="G13" s="39">
        <v>0.29075988359999999</v>
      </c>
      <c r="H13" s="39">
        <v>0.30291190439999999</v>
      </c>
      <c r="I13" s="39">
        <v>0.3516665598</v>
      </c>
      <c r="J13" s="39">
        <v>0.40810359400000001</v>
      </c>
      <c r="K13" s="39">
        <v>0.46291708770000001</v>
      </c>
      <c r="L13" s="39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0.46357946480000001</v>
      </c>
      <c r="T13">
        <v>0.60407131390000002</v>
      </c>
      <c r="U13">
        <v>0.733364028</v>
      </c>
      <c r="V13">
        <v>0.85142421879999997</v>
      </c>
      <c r="W13">
        <v>0.66723613459999997</v>
      </c>
      <c r="X13">
        <v>0.69552136799999997</v>
      </c>
      <c r="Y13">
        <v>0.69085705519999996</v>
      </c>
      <c r="Z13">
        <v>0.67919757569999994</v>
      </c>
      <c r="AA13">
        <v>0.66330797990000001</v>
      </c>
      <c r="AB13">
        <v>0.6453104596</v>
      </c>
      <c r="AC13">
        <v>0.62658727299999994</v>
      </c>
      <c r="AD13">
        <v>0.65427649349999994</v>
      </c>
      <c r="AE13">
        <v>0.68139252110000004</v>
      </c>
      <c r="AF13">
        <v>0.70919081890000002</v>
      </c>
      <c r="AG13">
        <v>0.73260619500000002</v>
      </c>
      <c r="AH13">
        <v>0.75359316089999995</v>
      </c>
      <c r="AI13">
        <v>0.78921851460000003</v>
      </c>
      <c r="AJ13">
        <v>0.82513182789999995</v>
      </c>
      <c r="AK13">
        <v>0.86178329809999998</v>
      </c>
      <c r="AL13">
        <v>0.89786427160000004</v>
      </c>
      <c r="AM13">
        <v>0.93438899959999999</v>
      </c>
      <c r="AN13">
        <v>0.94265659970000004</v>
      </c>
      <c r="AO13">
        <v>0.9516408636</v>
      </c>
      <c r="AP13">
        <v>0.96109514780000005</v>
      </c>
      <c r="AQ13">
        <v>0.9709705971</v>
      </c>
      <c r="AR13">
        <v>0.98098978869999998</v>
      </c>
      <c r="AS13">
        <v>0.99224725950000003</v>
      </c>
      <c r="AT13">
        <v>1.004382873</v>
      </c>
      <c r="AU13">
        <v>1.0169189380000001</v>
      </c>
      <c r="AV13">
        <v>1.0297573440000001</v>
      </c>
      <c r="AW13">
        <v>1.0417596920000001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38.01659806</v>
      </c>
      <c r="T14">
        <v>37.7720275</v>
      </c>
      <c r="U14">
        <v>37.35319767</v>
      </c>
      <c r="V14">
        <v>36.817091550000001</v>
      </c>
      <c r="W14">
        <v>38.239358529999997</v>
      </c>
      <c r="X14">
        <v>39.782607839999997</v>
      </c>
      <c r="Y14">
        <v>40.889594150000001</v>
      </c>
      <c r="Z14">
        <v>41.609559609999998</v>
      </c>
      <c r="AA14">
        <v>42.075173309999997</v>
      </c>
      <c r="AB14">
        <v>42.434392539999997</v>
      </c>
      <c r="AC14">
        <v>42.732206849999997</v>
      </c>
      <c r="AD14">
        <v>43.196297649999998</v>
      </c>
      <c r="AE14">
        <v>43.626472700000001</v>
      </c>
      <c r="AF14">
        <v>44.103633080000002</v>
      </c>
      <c r="AG14">
        <v>44.412067620000002</v>
      </c>
      <c r="AH14">
        <v>44.586344869999998</v>
      </c>
      <c r="AI14">
        <v>44.863060750000002</v>
      </c>
      <c r="AJ14">
        <v>45.175939309999997</v>
      </c>
      <c r="AK14">
        <v>45.544299150000001</v>
      </c>
      <c r="AL14">
        <v>45.958417580000003</v>
      </c>
      <c r="AM14">
        <v>46.402130569999997</v>
      </c>
      <c r="AN14">
        <v>46.775546319999997</v>
      </c>
      <c r="AO14">
        <v>47.18453117</v>
      </c>
      <c r="AP14">
        <v>47.616782720000003</v>
      </c>
      <c r="AQ14">
        <v>48.069830209999999</v>
      </c>
      <c r="AR14">
        <v>48.529904620000003</v>
      </c>
      <c r="AS14">
        <v>48.892554689999997</v>
      </c>
      <c r="AT14">
        <v>49.297366769999996</v>
      </c>
      <c r="AU14">
        <v>49.720511879999997</v>
      </c>
      <c r="AV14">
        <v>50.157020580000001</v>
      </c>
      <c r="AW14">
        <v>50.551521630000003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37.371999930000001</v>
      </c>
      <c r="F15" s="39">
        <v>37.851570029999998</v>
      </c>
      <c r="G15" s="39">
        <v>37.358164289999998</v>
      </c>
      <c r="H15" s="39">
        <v>35.995376620000002</v>
      </c>
      <c r="I15" s="39">
        <v>36.83628951</v>
      </c>
      <c r="J15" s="39">
        <v>37.014649630000001</v>
      </c>
      <c r="K15" s="39">
        <v>35.978819989999998</v>
      </c>
      <c r="L15" s="39">
        <v>35.265400020000001</v>
      </c>
      <c r="M15">
        <v>35.035617530000003</v>
      </c>
      <c r="N15">
        <v>35.020382240000004</v>
      </c>
      <c r="O15">
        <v>35.143647950000002</v>
      </c>
      <c r="P15" s="39">
        <v>35.23518412</v>
      </c>
      <c r="Q15">
        <v>34.334187069999999</v>
      </c>
      <c r="R15">
        <v>33.315965040000002</v>
      </c>
      <c r="S15">
        <v>32.451368559999999</v>
      </c>
      <c r="T15">
        <v>31.96291776</v>
      </c>
      <c r="U15">
        <v>31.827201769999999</v>
      </c>
      <c r="V15">
        <v>31.826160489999999</v>
      </c>
      <c r="W15">
        <v>30.166737770000001</v>
      </c>
      <c r="X15">
        <v>28.31067092</v>
      </c>
      <c r="Y15">
        <v>26.907222189999999</v>
      </c>
      <c r="Z15">
        <v>25.814323720000001</v>
      </c>
      <c r="AA15">
        <v>24.915626169999999</v>
      </c>
      <c r="AB15">
        <v>24.091156770000001</v>
      </c>
      <c r="AC15">
        <v>23.300434800000001</v>
      </c>
      <c r="AD15">
        <v>22.80687781</v>
      </c>
      <c r="AE15">
        <v>22.323609749999999</v>
      </c>
      <c r="AF15">
        <v>21.870665760000001</v>
      </c>
      <c r="AG15">
        <v>21.59536129</v>
      </c>
      <c r="AH15">
        <v>21.442683150000001</v>
      </c>
      <c r="AI15">
        <v>21.30350576</v>
      </c>
      <c r="AJ15">
        <v>21.157106500000001</v>
      </c>
      <c r="AK15">
        <v>21.010709429999999</v>
      </c>
      <c r="AL15">
        <v>20.87445314</v>
      </c>
      <c r="AM15">
        <v>20.728566829999998</v>
      </c>
      <c r="AN15">
        <v>20.589609830000001</v>
      </c>
      <c r="AO15">
        <v>20.471225069999999</v>
      </c>
      <c r="AP15">
        <v>20.36586041</v>
      </c>
      <c r="AQ15">
        <v>20.271639310000001</v>
      </c>
      <c r="AR15">
        <v>20.181107669999999</v>
      </c>
      <c r="AS15">
        <v>20.060345829999999</v>
      </c>
      <c r="AT15">
        <v>19.949575060000001</v>
      </c>
      <c r="AU15">
        <v>19.844635790000002</v>
      </c>
      <c r="AV15">
        <v>19.747634390000002</v>
      </c>
      <c r="AW15">
        <v>19.648500840000001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22.21044732</v>
      </c>
      <c r="T16">
        <v>21.775874909999999</v>
      </c>
      <c r="U16">
        <v>21.585594480000001</v>
      </c>
      <c r="V16">
        <v>21.489032460000001</v>
      </c>
      <c r="W16">
        <v>18.00040589</v>
      </c>
      <c r="X16">
        <v>16.301309010000001</v>
      </c>
      <c r="Y16">
        <v>14.79915198</v>
      </c>
      <c r="Z16">
        <v>13.526248499999999</v>
      </c>
      <c r="AA16">
        <v>12.401120260000001</v>
      </c>
      <c r="AB16">
        <v>11.38624053</v>
      </c>
      <c r="AC16">
        <v>10.42224414</v>
      </c>
      <c r="AD16">
        <v>9.6296232479999997</v>
      </c>
      <c r="AE16">
        <v>8.8648364310000005</v>
      </c>
      <c r="AF16">
        <v>8.1346227540000005</v>
      </c>
      <c r="AG16">
        <v>7.5263530589999998</v>
      </c>
      <c r="AH16">
        <v>6.9698154219999999</v>
      </c>
      <c r="AI16">
        <v>6.3914667610000002</v>
      </c>
      <c r="AJ16">
        <v>5.8179049559999996</v>
      </c>
      <c r="AK16">
        <v>5.2514818749999996</v>
      </c>
      <c r="AL16">
        <v>4.7496078940000004</v>
      </c>
      <c r="AM16">
        <v>4.2514799889999999</v>
      </c>
      <c r="AN16">
        <v>3.8649918009999999</v>
      </c>
      <c r="AO16">
        <v>3.486059569</v>
      </c>
      <c r="AP16">
        <v>3.1124646820000001</v>
      </c>
      <c r="AQ16">
        <v>2.7432806159999998</v>
      </c>
      <c r="AR16">
        <v>2.3770525779999998</v>
      </c>
      <c r="AS16">
        <v>1.9197490829999999</v>
      </c>
      <c r="AT16">
        <v>1.466191536</v>
      </c>
      <c r="AU16">
        <v>1.0155219259999999</v>
      </c>
      <c r="AV16">
        <v>0.56742880650000005</v>
      </c>
      <c r="AW16">
        <v>0.12133151170000001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1.608608627</v>
      </c>
      <c r="F17" s="39">
        <v>2.5959592109999998</v>
      </c>
      <c r="G17" s="39">
        <v>3.4525771170000001</v>
      </c>
      <c r="H17" s="39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6.2949680949999998</v>
      </c>
      <c r="T17">
        <v>6.4014483689999997</v>
      </c>
      <c r="U17">
        <v>6.5705880069999996</v>
      </c>
      <c r="V17">
        <v>6.7627533</v>
      </c>
      <c r="W17">
        <v>6.1890647120000004</v>
      </c>
      <c r="X17">
        <v>5.8047831529999998</v>
      </c>
      <c r="Y17">
        <v>5.532760358</v>
      </c>
      <c r="Z17">
        <v>5.3232686249999999</v>
      </c>
      <c r="AA17">
        <v>5.1527802899999999</v>
      </c>
      <c r="AB17">
        <v>5.0022756729999998</v>
      </c>
      <c r="AC17">
        <v>4.8576224349999997</v>
      </c>
      <c r="AD17">
        <v>4.7025186159999999</v>
      </c>
      <c r="AE17">
        <v>4.5516807930000001</v>
      </c>
      <c r="AF17">
        <v>4.4090829319999996</v>
      </c>
      <c r="AG17">
        <v>4.3047916439999998</v>
      </c>
      <c r="AH17">
        <v>4.2258120530000003</v>
      </c>
      <c r="AI17">
        <v>4.1602677090000002</v>
      </c>
      <c r="AJ17">
        <v>4.0938102010000001</v>
      </c>
      <c r="AK17">
        <v>4.0278634719999999</v>
      </c>
      <c r="AL17">
        <v>3.9648991260000002</v>
      </c>
      <c r="AM17">
        <v>3.9005732389999999</v>
      </c>
      <c r="AN17">
        <v>3.8439963239999999</v>
      </c>
      <c r="AO17">
        <v>3.7915741729999999</v>
      </c>
      <c r="AP17">
        <v>3.7418287449999998</v>
      </c>
      <c r="AQ17">
        <v>3.6943608910000001</v>
      </c>
      <c r="AR17">
        <v>3.6477742360000001</v>
      </c>
      <c r="AS17">
        <v>3.6148509440000001</v>
      </c>
      <c r="AT17">
        <v>3.5837978929999998</v>
      </c>
      <c r="AU17">
        <v>3.5538540150000002</v>
      </c>
      <c r="AV17">
        <v>3.5253860270000001</v>
      </c>
      <c r="AW17">
        <v>3.4965889190000001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0.35205255660000001</v>
      </c>
      <c r="T18">
        <v>0.32437278069999997</v>
      </c>
      <c r="U18">
        <v>0.30116083669999999</v>
      </c>
      <c r="V18">
        <v>0.27975456949999999</v>
      </c>
      <c r="W18">
        <v>0.89273740170000004</v>
      </c>
      <c r="X18">
        <v>1.0143541330000001</v>
      </c>
      <c r="Y18">
        <v>1.274583874</v>
      </c>
      <c r="Z18">
        <v>1.523374542</v>
      </c>
      <c r="AA18">
        <v>1.763037593</v>
      </c>
      <c r="AB18">
        <v>1.951498119</v>
      </c>
      <c r="AC18">
        <v>2.1284305909999999</v>
      </c>
      <c r="AD18">
        <v>2.458143921</v>
      </c>
      <c r="AE18">
        <v>2.7735707380000001</v>
      </c>
      <c r="AF18">
        <v>3.0779979200000001</v>
      </c>
      <c r="AG18">
        <v>3.3550294809999999</v>
      </c>
      <c r="AH18">
        <v>3.645497438</v>
      </c>
      <c r="AI18">
        <v>4.0037572619999997</v>
      </c>
      <c r="AJ18">
        <v>4.3556782690000002</v>
      </c>
      <c r="AK18">
        <v>4.7024859499999998</v>
      </c>
      <c r="AL18">
        <v>4.9905068379999999</v>
      </c>
      <c r="AM18">
        <v>5.2721830570000003</v>
      </c>
      <c r="AN18">
        <v>5.513860964</v>
      </c>
      <c r="AO18">
        <v>5.7581893940000004</v>
      </c>
      <c r="AP18">
        <v>6.0037656860000004</v>
      </c>
      <c r="AQ18">
        <v>6.2505317040000001</v>
      </c>
      <c r="AR18">
        <v>6.4965342220000002</v>
      </c>
      <c r="AS18" s="39">
        <v>6.8050066119999997</v>
      </c>
      <c r="AT18">
        <v>7.1146811999999997</v>
      </c>
      <c r="AU18">
        <v>7.4245075109999998</v>
      </c>
      <c r="AV18">
        <v>7.7356022649999998</v>
      </c>
      <c r="AW18">
        <v>8.0442491779999994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1.1855025509999999</v>
      </c>
      <c r="T19">
        <v>1.0214127079999999</v>
      </c>
      <c r="U19">
        <v>0.87439839080000004</v>
      </c>
      <c r="V19">
        <v>0.73455601100000001</v>
      </c>
      <c r="W19">
        <v>0.90698407960000005</v>
      </c>
      <c r="X19">
        <v>0.88945312939999999</v>
      </c>
      <c r="Y19">
        <v>0.87863254830000004</v>
      </c>
      <c r="Z19">
        <v>0.87515071619999996</v>
      </c>
      <c r="AA19">
        <v>0.8760465851</v>
      </c>
      <c r="AB19">
        <v>0.87031670549999995</v>
      </c>
      <c r="AC19">
        <v>0.86446193120000003</v>
      </c>
      <c r="AD19">
        <v>0.84226175059999997</v>
      </c>
      <c r="AE19">
        <v>0.8206012842</v>
      </c>
      <c r="AF19">
        <v>0.80020873429999995</v>
      </c>
      <c r="AG19">
        <v>0.78444551149999997</v>
      </c>
      <c r="AH19">
        <v>0.77323783319999995</v>
      </c>
      <c r="AI19">
        <v>0.77295138109999995</v>
      </c>
      <c r="AJ19">
        <v>0.77234117309999994</v>
      </c>
      <c r="AK19">
        <v>0.77166767999999997</v>
      </c>
      <c r="AL19">
        <v>0.77137423329999999</v>
      </c>
      <c r="AM19">
        <v>0.77066514070000003</v>
      </c>
      <c r="AN19">
        <v>0.76216234199999999</v>
      </c>
      <c r="AO19">
        <v>0.75445549410000001</v>
      </c>
      <c r="AP19">
        <v>0.74725757449999997</v>
      </c>
      <c r="AQ19">
        <v>0.74049376860000005</v>
      </c>
      <c r="AR19">
        <v>0.73388763050000005</v>
      </c>
      <c r="AS19">
        <v>0.73383901920000005</v>
      </c>
      <c r="AT19">
        <v>0.73412855249999998</v>
      </c>
      <c r="AU19">
        <v>0.73460857440000005</v>
      </c>
      <c r="AV19">
        <v>0.73536116809999996</v>
      </c>
      <c r="AW19">
        <v>0.73601420250000005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0.2010760784</v>
      </c>
      <c r="F20" s="39">
        <v>0.20318595119999999</v>
      </c>
      <c r="G20">
        <v>0.20007416680000001</v>
      </c>
      <c r="H20" s="39">
        <v>0.19233039439999999</v>
      </c>
      <c r="I20" s="39">
        <v>0.19636893690000001</v>
      </c>
      <c r="J20" s="39">
        <v>0.19686398190000001</v>
      </c>
      <c r="K20" s="39">
        <v>0.1909128886</v>
      </c>
      <c r="L20" s="39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0.30788564309999999</v>
      </c>
      <c r="T20">
        <v>0.29365637039999998</v>
      </c>
      <c r="U20">
        <v>0.28304857620000001</v>
      </c>
      <c r="V20">
        <v>0.27386627629999999</v>
      </c>
      <c r="W20">
        <v>0.41514132819999999</v>
      </c>
      <c r="X20">
        <v>0.42931192899999998</v>
      </c>
      <c r="Y20">
        <v>0.44261119650000003</v>
      </c>
      <c r="Z20">
        <v>0.45810661009999998</v>
      </c>
      <c r="AA20">
        <v>0.4747555014</v>
      </c>
      <c r="AB20">
        <v>0.49263537600000001</v>
      </c>
      <c r="AC20">
        <v>0.50926430639999998</v>
      </c>
      <c r="AD20">
        <v>0.53830422720000004</v>
      </c>
      <c r="AE20">
        <v>0.56595102220000004</v>
      </c>
      <c r="AF20">
        <v>0.59279738410000005</v>
      </c>
      <c r="AG20">
        <v>0.62488209959999996</v>
      </c>
      <c r="AH20">
        <v>0.65981196109999996</v>
      </c>
      <c r="AI20">
        <v>0.67047839949999999</v>
      </c>
      <c r="AJ20">
        <v>0.6807225603</v>
      </c>
      <c r="AK20">
        <v>0.6907666294</v>
      </c>
      <c r="AL20">
        <v>0.7011680012</v>
      </c>
      <c r="AM20">
        <v>0.71105704260000002</v>
      </c>
      <c r="AN20">
        <v>0.72058488350000005</v>
      </c>
      <c r="AO20">
        <v>0.73068519080000005</v>
      </c>
      <c r="AP20">
        <v>0.74112563970000001</v>
      </c>
      <c r="AQ20">
        <v>0.75186348780000001</v>
      </c>
      <c r="AR20">
        <v>0.76264007710000004</v>
      </c>
      <c r="AS20">
        <v>0.77360453979999999</v>
      </c>
      <c r="AT20">
        <v>0.784856526</v>
      </c>
      <c r="AU20">
        <v>0.79625174529999998</v>
      </c>
      <c r="AV20">
        <v>0.8078894069</v>
      </c>
      <c r="AW20">
        <v>0.81936774909999999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0.40215215679999999</v>
      </c>
      <c r="F21" s="39">
        <v>0.52063139420000004</v>
      </c>
      <c r="G21" s="39">
        <v>0.65680185980000005</v>
      </c>
      <c r="H21">
        <v>0.80890581930000005</v>
      </c>
      <c r="I21">
        <v>1.0581068039999999</v>
      </c>
      <c r="J21">
        <v>1.359031941</v>
      </c>
      <c r="K21" s="39">
        <v>1.688516576</v>
      </c>
      <c r="L21" s="39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2.1005123989999999</v>
      </c>
      <c r="T21">
        <v>2.1461526200000001</v>
      </c>
      <c r="U21">
        <v>2.212411474</v>
      </c>
      <c r="V21">
        <v>2.2861978770000002</v>
      </c>
      <c r="W21">
        <v>3.7624043619999998</v>
      </c>
      <c r="X21">
        <v>3.8714595699999999</v>
      </c>
      <c r="Y21">
        <v>3.979482231</v>
      </c>
      <c r="Z21">
        <v>4.1081747210000001</v>
      </c>
      <c r="AA21">
        <v>4.2478859370000004</v>
      </c>
      <c r="AB21">
        <v>4.3881903659999999</v>
      </c>
      <c r="AC21">
        <v>4.5184113989999997</v>
      </c>
      <c r="AD21">
        <v>4.6360260479999997</v>
      </c>
      <c r="AE21">
        <v>4.746969483</v>
      </c>
      <c r="AF21">
        <v>4.8559560380000004</v>
      </c>
      <c r="AG21">
        <v>4.9998594949999999</v>
      </c>
      <c r="AH21">
        <v>5.1685084420000003</v>
      </c>
      <c r="AI21">
        <v>5.304584245</v>
      </c>
      <c r="AJ21">
        <v>5.4366493440000001</v>
      </c>
      <c r="AK21">
        <v>5.5664438220000001</v>
      </c>
      <c r="AL21">
        <v>5.6968970509999997</v>
      </c>
      <c r="AM21">
        <v>5.8226083629999996</v>
      </c>
      <c r="AN21">
        <v>5.884013511</v>
      </c>
      <c r="AO21">
        <v>5.9502612529999999</v>
      </c>
      <c r="AP21">
        <v>6.0194180780000002</v>
      </c>
      <c r="AQ21">
        <v>6.0911088449999999</v>
      </c>
      <c r="AR21">
        <v>6.1632189259999999</v>
      </c>
      <c r="AS21">
        <v>6.213295628</v>
      </c>
      <c r="AT21">
        <v>6.2659193520000001</v>
      </c>
      <c r="AU21">
        <v>6.3198920159999998</v>
      </c>
      <c r="AV21">
        <v>6.3759667120000003</v>
      </c>
      <c r="AW21">
        <v>6.4309492830000003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2.3657576730000001</v>
      </c>
      <c r="T22">
        <v>2.3165680690000001</v>
      </c>
      <c r="U22">
        <v>2.3350786050000001</v>
      </c>
      <c r="V22">
        <v>2.3902099020000001</v>
      </c>
      <c r="W22">
        <v>2.4051256090000002</v>
      </c>
      <c r="X22">
        <v>2.323907073</v>
      </c>
      <c r="Y22">
        <v>2.2197698950000002</v>
      </c>
      <c r="Z22">
        <v>2.1086613889999999</v>
      </c>
      <c r="AA22">
        <v>2.0020211510000001</v>
      </c>
      <c r="AB22">
        <v>1.902720972</v>
      </c>
      <c r="AC22">
        <v>1.8135964959999999</v>
      </c>
      <c r="AD22">
        <v>1.7881854800000001</v>
      </c>
      <c r="AE22">
        <v>1.786548378</v>
      </c>
      <c r="AF22">
        <v>1.795827941</v>
      </c>
      <c r="AG22">
        <v>1.8240377910000001</v>
      </c>
      <c r="AH22">
        <v>1.8672572439999999</v>
      </c>
      <c r="AI22">
        <v>1.9131582140000001</v>
      </c>
      <c r="AJ22">
        <v>1.956884914</v>
      </c>
      <c r="AK22">
        <v>1.998357164</v>
      </c>
      <c r="AL22">
        <v>2.037655633</v>
      </c>
      <c r="AM22">
        <v>2.0769864390000001</v>
      </c>
      <c r="AN22">
        <v>2.114776703</v>
      </c>
      <c r="AO22">
        <v>2.1508343980000002</v>
      </c>
      <c r="AP22">
        <v>2.1860814660000001</v>
      </c>
      <c r="AQ22">
        <v>2.2211056660000001</v>
      </c>
      <c r="AR22">
        <v>2.2551123899999999</v>
      </c>
      <c r="AS22">
        <v>2.2865735410000001</v>
      </c>
      <c r="AT22">
        <v>2.3180825660000002</v>
      </c>
      <c r="AU22">
        <v>2.349062725</v>
      </c>
      <c r="AV22">
        <v>2.3800331450000001</v>
      </c>
      <c r="AW22">
        <v>2.4112370670000001</v>
      </c>
    </row>
    <row r="23" spans="2:49" x14ac:dyDescent="0.25">
      <c r="B23" t="s">
        <v>123</v>
      </c>
      <c r="C23">
        <v>155.572754408756</v>
      </c>
      <c r="D23" s="39">
        <v>158.07052530222199</v>
      </c>
      <c r="E23" s="39">
        <v>160.97938669999999</v>
      </c>
      <c r="F23" s="39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137.41656549999999</v>
      </c>
      <c r="T23">
        <v>136.22188389999999</v>
      </c>
      <c r="U23">
        <v>135.2641907</v>
      </c>
      <c r="V23">
        <v>134.509277</v>
      </c>
      <c r="W23">
        <v>133.48618870000001</v>
      </c>
      <c r="X23">
        <v>131.26301799999999</v>
      </c>
      <c r="Y23">
        <v>128.74001240000001</v>
      </c>
      <c r="Z23">
        <v>126.1457133</v>
      </c>
      <c r="AA23">
        <v>123.5877345</v>
      </c>
      <c r="AB23">
        <v>120.9897687</v>
      </c>
      <c r="AC23">
        <v>118.42594750000001</v>
      </c>
      <c r="AD23">
        <v>116.6005827</v>
      </c>
      <c r="AE23">
        <v>114.9191385</v>
      </c>
      <c r="AF23">
        <v>113.4271506</v>
      </c>
      <c r="AG23">
        <v>112.1533471</v>
      </c>
      <c r="AH23">
        <v>111.0259556</v>
      </c>
      <c r="AI23">
        <v>109.9787103</v>
      </c>
      <c r="AJ23">
        <v>108.9824574</v>
      </c>
      <c r="AK23">
        <v>108.0741325</v>
      </c>
      <c r="AL23">
        <v>107.2501559</v>
      </c>
      <c r="AM23">
        <v>106.4947884</v>
      </c>
      <c r="AN23">
        <v>105.9009497</v>
      </c>
      <c r="AO23">
        <v>105.37053160000001</v>
      </c>
      <c r="AP23">
        <v>104.9057646</v>
      </c>
      <c r="AQ23">
        <v>104.50933809999999</v>
      </c>
      <c r="AR23">
        <v>104.1171654</v>
      </c>
      <c r="AS23">
        <v>103.84640039999999</v>
      </c>
      <c r="AT23">
        <v>103.6593991</v>
      </c>
      <c r="AU23">
        <v>103.517827</v>
      </c>
      <c r="AV23">
        <v>103.4230714</v>
      </c>
      <c r="AW23">
        <v>103.2736486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2.82905059</v>
      </c>
      <c r="T24">
        <v>2.8357683869999999</v>
      </c>
      <c r="U24">
        <v>2.8285938060000002</v>
      </c>
      <c r="V24">
        <v>2.8244240070000002</v>
      </c>
      <c r="W24">
        <v>2.808210265</v>
      </c>
      <c r="X24">
        <v>2.784668913</v>
      </c>
      <c r="Y24">
        <v>2.7882047559999998</v>
      </c>
      <c r="Z24">
        <v>2.808765148</v>
      </c>
      <c r="AA24">
        <v>2.8418600509999998</v>
      </c>
      <c r="AB24">
        <v>2.8836364670000001</v>
      </c>
      <c r="AC24">
        <v>2.9297773829999998</v>
      </c>
      <c r="AD24">
        <v>2.9810203620000002</v>
      </c>
      <c r="AE24">
        <v>3.0345455210000001</v>
      </c>
      <c r="AF24">
        <v>3.0898816569999998</v>
      </c>
      <c r="AG24">
        <v>3.1460594259999999</v>
      </c>
      <c r="AH24">
        <v>3.2019038430000002</v>
      </c>
      <c r="AI24">
        <v>3.258476243</v>
      </c>
      <c r="AJ24">
        <v>3.3144616070000001</v>
      </c>
      <c r="AK24">
        <v>3.3709474319999999</v>
      </c>
      <c r="AL24">
        <v>3.4284066200000001</v>
      </c>
      <c r="AM24">
        <v>3.4868636940000002</v>
      </c>
      <c r="AN24">
        <v>3.5433356150000002</v>
      </c>
      <c r="AO24">
        <v>3.596327187</v>
      </c>
      <c r="AP24">
        <v>3.6476829030000002</v>
      </c>
      <c r="AQ24">
        <v>3.6988533389999998</v>
      </c>
      <c r="AR24">
        <v>3.7499049609999999</v>
      </c>
      <c r="AS24">
        <v>3.7954852610000001</v>
      </c>
      <c r="AT24">
        <v>3.8386062600000002</v>
      </c>
      <c r="AU24">
        <v>3.8800568640000002</v>
      </c>
      <c r="AV24">
        <v>3.9208184300000002</v>
      </c>
      <c r="AW24">
        <v>3.96106889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34.693459859999997</v>
      </c>
      <c r="T25">
        <v>34.289210140000002</v>
      </c>
      <c r="U25">
        <v>34.250739750000001</v>
      </c>
      <c r="V25">
        <v>34.56034511</v>
      </c>
      <c r="W25">
        <v>34.07037717</v>
      </c>
      <c r="X25">
        <v>32.765762709999997</v>
      </c>
      <c r="Y25">
        <v>31.656657509999999</v>
      </c>
      <c r="Z25">
        <v>30.707992180000002</v>
      </c>
      <c r="AA25">
        <v>29.944809979999999</v>
      </c>
      <c r="AB25">
        <v>29.336368650000001</v>
      </c>
      <c r="AC25">
        <v>28.877531350000002</v>
      </c>
      <c r="AD25">
        <v>28.76446061</v>
      </c>
      <c r="AE25">
        <v>28.855174760000001</v>
      </c>
      <c r="AF25">
        <v>29.08682026</v>
      </c>
      <c r="AG25">
        <v>29.428461209999998</v>
      </c>
      <c r="AH25">
        <v>29.841002</v>
      </c>
      <c r="AI25">
        <v>30.310114110000001</v>
      </c>
      <c r="AJ25">
        <v>30.779841659999999</v>
      </c>
      <c r="AK25">
        <v>31.268695350000002</v>
      </c>
      <c r="AL25">
        <v>31.772027399999999</v>
      </c>
      <c r="AM25">
        <v>32.300740220000002</v>
      </c>
      <c r="AN25">
        <v>32.838838389999999</v>
      </c>
      <c r="AO25">
        <v>33.377091210000003</v>
      </c>
      <c r="AP25">
        <v>33.925803330000001</v>
      </c>
      <c r="AQ25">
        <v>34.491265599999998</v>
      </c>
      <c r="AR25">
        <v>35.053045300000001</v>
      </c>
      <c r="AS25">
        <v>35.592014079999998</v>
      </c>
      <c r="AT25">
        <v>36.156188630000003</v>
      </c>
      <c r="AU25">
        <v>36.726389879999999</v>
      </c>
      <c r="AV25">
        <v>37.307061429999997</v>
      </c>
      <c r="AW25">
        <v>37.895724780000002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34.402388979999998</v>
      </c>
      <c r="T26">
        <v>33.847187560000002</v>
      </c>
      <c r="U26">
        <v>33.578017039999999</v>
      </c>
      <c r="V26">
        <v>33.225235329999997</v>
      </c>
      <c r="W26">
        <v>32.348481990000003</v>
      </c>
      <c r="X26">
        <v>31.316037730000001</v>
      </c>
      <c r="Y26">
        <v>30.318737049999999</v>
      </c>
      <c r="Z26">
        <v>29.395003630000001</v>
      </c>
      <c r="AA26">
        <v>28.561734019999999</v>
      </c>
      <c r="AB26">
        <v>27.80695429</v>
      </c>
      <c r="AC26">
        <v>27.109923250000001</v>
      </c>
      <c r="AD26">
        <v>26.452123870000001</v>
      </c>
      <c r="AE26">
        <v>25.826210270000001</v>
      </c>
      <c r="AF26">
        <v>25.238784559999999</v>
      </c>
      <c r="AG26">
        <v>24.750560650000001</v>
      </c>
      <c r="AH26">
        <v>24.313315469999999</v>
      </c>
      <c r="AI26">
        <v>23.86099097</v>
      </c>
      <c r="AJ26">
        <v>23.40475236</v>
      </c>
      <c r="AK26">
        <v>22.95249995</v>
      </c>
      <c r="AL26">
        <v>22.512486289999998</v>
      </c>
      <c r="AM26">
        <v>22.073817420000001</v>
      </c>
      <c r="AN26">
        <v>21.65498127</v>
      </c>
      <c r="AO26">
        <v>21.25188137</v>
      </c>
      <c r="AP26">
        <v>20.861542870000001</v>
      </c>
      <c r="AQ26">
        <v>20.484994230000002</v>
      </c>
      <c r="AR26">
        <v>20.120880669999998</v>
      </c>
      <c r="AS26">
        <v>19.766561360000001</v>
      </c>
      <c r="AT26">
        <v>19.422383400000001</v>
      </c>
      <c r="AU26">
        <v>19.087806440000001</v>
      </c>
      <c r="AV26">
        <v>18.76286799</v>
      </c>
      <c r="AW26">
        <v>18.45539037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22.03881865</v>
      </c>
      <c r="T27">
        <v>21.944424949999998</v>
      </c>
      <c r="U27">
        <v>21.700739689999999</v>
      </c>
      <c r="V27">
        <v>21.403289770000001</v>
      </c>
      <c r="W27">
        <v>21.829746759999999</v>
      </c>
      <c r="X27">
        <v>22.254285589999999</v>
      </c>
      <c r="Y27">
        <v>22.40631703</v>
      </c>
      <c r="Z27">
        <v>22.31084607</v>
      </c>
      <c r="AA27">
        <v>22.02188546</v>
      </c>
      <c r="AB27">
        <v>21.57440832</v>
      </c>
      <c r="AC27">
        <v>21.01285601</v>
      </c>
      <c r="AD27">
        <v>20.87001309</v>
      </c>
      <c r="AE27">
        <v>20.640648550000002</v>
      </c>
      <c r="AF27">
        <v>20.38413619</v>
      </c>
      <c r="AG27">
        <v>20.101944849999999</v>
      </c>
      <c r="AH27">
        <v>19.806395330000001</v>
      </c>
      <c r="AI27">
        <v>19.52130382</v>
      </c>
      <c r="AJ27">
        <v>19.245933189999999</v>
      </c>
      <c r="AK27">
        <v>18.981985250000001</v>
      </c>
      <c r="AL27">
        <v>18.729098239999999</v>
      </c>
      <c r="AM27">
        <v>18.477685260000001</v>
      </c>
      <c r="AN27">
        <v>18.234938830000001</v>
      </c>
      <c r="AO27">
        <v>18.002928440000002</v>
      </c>
      <c r="AP27">
        <v>17.77800654</v>
      </c>
      <c r="AQ27">
        <v>17.55760892</v>
      </c>
      <c r="AR27">
        <v>17.340147200000001</v>
      </c>
      <c r="AS27">
        <v>17.130586749999999</v>
      </c>
      <c r="AT27">
        <v>16.926512890000001</v>
      </c>
      <c r="AU27">
        <v>16.725981699999998</v>
      </c>
      <c r="AV27">
        <v>16.52792358</v>
      </c>
      <c r="AW27">
        <v>16.33122899</v>
      </c>
    </row>
    <row r="28" spans="2:49" x14ac:dyDescent="0.25">
      <c r="B28" t="s">
        <v>128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23.664158650000001</v>
      </c>
      <c r="T28">
        <v>23.327862329999999</v>
      </c>
      <c r="U28">
        <v>22.836658979999999</v>
      </c>
      <c r="V28">
        <v>22.297671189999999</v>
      </c>
      <c r="W28">
        <v>22.006296039999999</v>
      </c>
      <c r="X28">
        <v>21.775571410000001</v>
      </c>
      <c r="Y28">
        <v>21.33392662</v>
      </c>
      <c r="Z28">
        <v>20.792709370000001</v>
      </c>
      <c r="AA28">
        <v>20.182281710000002</v>
      </c>
      <c r="AB28">
        <v>19.51507423</v>
      </c>
      <c r="AC28">
        <v>18.80457513</v>
      </c>
      <c r="AD28">
        <v>18.072540199999999</v>
      </c>
      <c r="AE28">
        <v>17.336229280000001</v>
      </c>
      <c r="AF28">
        <v>16.612224900000001</v>
      </c>
      <c r="AG28">
        <v>15.91176387</v>
      </c>
      <c r="AH28">
        <v>15.24095741</v>
      </c>
      <c r="AI28">
        <v>14.60577492</v>
      </c>
      <c r="AJ28">
        <v>14.00688179</v>
      </c>
      <c r="AK28">
        <v>13.44164383</v>
      </c>
      <c r="AL28">
        <v>12.90789219</v>
      </c>
      <c r="AM28">
        <v>12.403615589999999</v>
      </c>
      <c r="AN28">
        <v>11.927817020000001</v>
      </c>
      <c r="AO28">
        <v>11.47937705</v>
      </c>
      <c r="AP28">
        <v>11.056915589999999</v>
      </c>
      <c r="AQ28">
        <v>10.65891747</v>
      </c>
      <c r="AR28">
        <v>10.24942001</v>
      </c>
      <c r="AS28">
        <v>9.8659178920000006</v>
      </c>
      <c r="AT28">
        <v>9.5073048870000001</v>
      </c>
      <c r="AU28">
        <v>9.1712693989999998</v>
      </c>
      <c r="AV28">
        <v>8.8558592399999903</v>
      </c>
      <c r="AW28">
        <v>8.5549309289999904</v>
      </c>
    </row>
    <row r="29" spans="2:49" x14ac:dyDescent="0.25">
      <c r="B29" t="s">
        <v>129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19.788688759999999</v>
      </c>
      <c r="T29">
        <v>19.97743054</v>
      </c>
      <c r="U29">
        <v>20.069441390000001</v>
      </c>
      <c r="V29">
        <v>20.198311629999999</v>
      </c>
      <c r="W29">
        <v>20.423076510000001</v>
      </c>
      <c r="X29">
        <v>20.36669169</v>
      </c>
      <c r="Y29">
        <v>20.23616943</v>
      </c>
      <c r="Z29">
        <v>20.130396919999999</v>
      </c>
      <c r="AA29">
        <v>20.035163270000002</v>
      </c>
      <c r="AB29">
        <v>19.87332675</v>
      </c>
      <c r="AC29">
        <v>19.691284419999999</v>
      </c>
      <c r="AD29">
        <v>19.46042452</v>
      </c>
      <c r="AE29">
        <v>19.22633016</v>
      </c>
      <c r="AF29">
        <v>19.015303020000001</v>
      </c>
      <c r="AG29">
        <v>18.814557059999999</v>
      </c>
      <c r="AH29">
        <v>18.622381560000001</v>
      </c>
      <c r="AI29">
        <v>18.42205023</v>
      </c>
      <c r="AJ29">
        <v>18.23058683</v>
      </c>
      <c r="AK29">
        <v>18.058360690000001</v>
      </c>
      <c r="AL29">
        <v>17.900245120000001</v>
      </c>
      <c r="AM29">
        <v>17.752066230000001</v>
      </c>
      <c r="AN29">
        <v>17.701038539999999</v>
      </c>
      <c r="AO29">
        <v>17.662926339999999</v>
      </c>
      <c r="AP29">
        <v>17.635813339999999</v>
      </c>
      <c r="AQ29">
        <v>17.617698529999998</v>
      </c>
      <c r="AR29">
        <v>17.603767229999999</v>
      </c>
      <c r="AS29">
        <v>17.695835030000001</v>
      </c>
      <c r="AT29">
        <v>17.80840306</v>
      </c>
      <c r="AU29">
        <v>17.926322679999998</v>
      </c>
      <c r="AV29">
        <v>18.048540750000001</v>
      </c>
      <c r="AW29">
        <v>18.07530461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37131.568359999997</v>
      </c>
      <c r="T30">
        <v>36957.76122</v>
      </c>
      <c r="U30">
        <v>36576.76827</v>
      </c>
      <c r="V30">
        <v>36150.619630000001</v>
      </c>
      <c r="W30">
        <v>36297.542399999998</v>
      </c>
      <c r="X30">
        <v>36615.062989999999</v>
      </c>
      <c r="Y30">
        <v>36467.081989999999</v>
      </c>
      <c r="Z30">
        <v>36146.340109999997</v>
      </c>
      <c r="AA30">
        <v>35753.798170000002</v>
      </c>
      <c r="AB30">
        <v>35319.950819999998</v>
      </c>
      <c r="AC30">
        <v>34864.81781</v>
      </c>
      <c r="AD30">
        <v>34390.201540000002</v>
      </c>
      <c r="AE30">
        <v>33918.063999999998</v>
      </c>
      <c r="AF30">
        <v>33453.897629999999</v>
      </c>
      <c r="AG30">
        <v>32998.258620000001</v>
      </c>
      <c r="AH30">
        <v>32549.672269999999</v>
      </c>
      <c r="AI30">
        <v>32153.465359999998</v>
      </c>
      <c r="AJ30">
        <v>31786.619579999999</v>
      </c>
      <c r="AK30">
        <v>31437.451249999998</v>
      </c>
      <c r="AL30">
        <v>31099.880280000001</v>
      </c>
      <c r="AM30">
        <v>30770.094089999999</v>
      </c>
      <c r="AN30">
        <v>30445.17367</v>
      </c>
      <c r="AO30">
        <v>30124.397349999999</v>
      </c>
      <c r="AP30">
        <v>29809.22827</v>
      </c>
      <c r="AQ30">
        <v>29499.932369999999</v>
      </c>
      <c r="AR30">
        <v>29127.085650000001</v>
      </c>
      <c r="AS30">
        <v>28780.668860000002</v>
      </c>
      <c r="AT30">
        <v>28451.788390000002</v>
      </c>
      <c r="AU30">
        <v>28135.813010000002</v>
      </c>
      <c r="AV30">
        <v>27829.534080000001</v>
      </c>
      <c r="AW30">
        <v>27506.83265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563.30482240000003</v>
      </c>
      <c r="T31">
        <v>602.32268720000002</v>
      </c>
      <c r="U31">
        <v>662.15592860000004</v>
      </c>
      <c r="V31">
        <v>734.21989550000001</v>
      </c>
      <c r="W31">
        <v>845.43361679999998</v>
      </c>
      <c r="X31">
        <v>970.73892239999998</v>
      </c>
      <c r="Y31">
        <v>1057.408212</v>
      </c>
      <c r="Z31">
        <v>1119.6077459999999</v>
      </c>
      <c r="AA31">
        <v>1157.9902460000001</v>
      </c>
      <c r="AB31">
        <v>1172.5173380000001</v>
      </c>
      <c r="AC31">
        <v>1164.2057199999999</v>
      </c>
      <c r="AD31">
        <v>1135.780921</v>
      </c>
      <c r="AE31">
        <v>1093.044819</v>
      </c>
      <c r="AF31">
        <v>1041.7264</v>
      </c>
      <c r="AG31">
        <v>986.49675030000003</v>
      </c>
      <c r="AH31">
        <v>930.51007440000001</v>
      </c>
      <c r="AI31">
        <v>875.67112929999996</v>
      </c>
      <c r="AJ31">
        <v>822.85565959999997</v>
      </c>
      <c r="AK31">
        <v>772.49240789999999</v>
      </c>
      <c r="AL31">
        <v>724.74065470000005</v>
      </c>
      <c r="AM31">
        <v>679.61240850000002</v>
      </c>
      <c r="AN31">
        <v>637.22192429999996</v>
      </c>
      <c r="AO31">
        <v>597.43888519999996</v>
      </c>
      <c r="AP31">
        <v>560.12096389999999</v>
      </c>
      <c r="AQ31">
        <v>525.12457559999996</v>
      </c>
      <c r="AR31">
        <v>490.12244920000001</v>
      </c>
      <c r="AS31">
        <v>457.4507941</v>
      </c>
      <c r="AT31">
        <v>426.95569870000003</v>
      </c>
      <c r="AU31">
        <v>398.49281439999999</v>
      </c>
      <c r="AV31">
        <v>371.92704900000001</v>
      </c>
      <c r="AW31">
        <v>347.13212399999998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4917.8964969999997</v>
      </c>
      <c r="T32">
        <v>4975.5102310000002</v>
      </c>
      <c r="U32">
        <v>5006.3186299999998</v>
      </c>
      <c r="V32">
        <v>5024.8541800000003</v>
      </c>
      <c r="W32">
        <v>5130.2392890000001</v>
      </c>
      <c r="X32">
        <v>5247.2563570000002</v>
      </c>
      <c r="Y32">
        <v>5263.6422769999999</v>
      </c>
      <c r="Z32">
        <v>5221.7821219999996</v>
      </c>
      <c r="AA32">
        <v>5128.7898489999998</v>
      </c>
      <c r="AB32">
        <v>4988.5619610000003</v>
      </c>
      <c r="AC32">
        <v>4807.2962859999998</v>
      </c>
      <c r="AD32">
        <v>4594.2894690000003</v>
      </c>
      <c r="AE32">
        <v>4362.525173</v>
      </c>
      <c r="AF32">
        <v>4123.5037819999998</v>
      </c>
      <c r="AG32">
        <v>3885.8982169999999</v>
      </c>
      <c r="AH32">
        <v>3655.124562</v>
      </c>
      <c r="AI32">
        <v>3434.1480550000001</v>
      </c>
      <c r="AJ32">
        <v>3224.062062</v>
      </c>
      <c r="AK32">
        <v>3025.1803420000001</v>
      </c>
      <c r="AL32">
        <v>2837.3705540000001</v>
      </c>
      <c r="AM32">
        <v>2660.2743260000002</v>
      </c>
      <c r="AN32">
        <v>2494.1257220000002</v>
      </c>
      <c r="AO32">
        <v>2338.3014830000002</v>
      </c>
      <c r="AP32">
        <v>2192.186651</v>
      </c>
      <c r="AQ32">
        <v>2055.189347</v>
      </c>
      <c r="AR32">
        <v>1918.184131</v>
      </c>
      <c r="AS32">
        <v>1790.308886</v>
      </c>
      <c r="AT32">
        <v>1670.9567970000001</v>
      </c>
      <c r="AU32">
        <v>1559.5605880000001</v>
      </c>
      <c r="AV32">
        <v>1455.590332</v>
      </c>
      <c r="AW32">
        <v>1358.5511959999999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8015.500736</v>
      </c>
      <c r="T33">
        <v>8061.0347229999998</v>
      </c>
      <c r="U33">
        <v>8048.0086950000004</v>
      </c>
      <c r="V33">
        <v>8008.7661770000004</v>
      </c>
      <c r="W33">
        <v>8089.2513799999997</v>
      </c>
      <c r="X33">
        <v>8184.5979960000004</v>
      </c>
      <c r="Y33">
        <v>8142.4542799999999</v>
      </c>
      <c r="Z33">
        <v>8022.2001229999996</v>
      </c>
      <c r="AA33">
        <v>7834.640394</v>
      </c>
      <c r="AB33">
        <v>7586.0897930000001</v>
      </c>
      <c r="AC33">
        <v>7285.7251850000002</v>
      </c>
      <c r="AD33">
        <v>6946.5869380000004</v>
      </c>
      <c r="AE33">
        <v>6586.1155710000003</v>
      </c>
      <c r="AF33">
        <v>6219.4756129999996</v>
      </c>
      <c r="AG33">
        <v>5857.918216</v>
      </c>
      <c r="AH33">
        <v>5508.3411829999995</v>
      </c>
      <c r="AI33">
        <v>5174.4168309999995</v>
      </c>
      <c r="AJ33">
        <v>4857.3920710000002</v>
      </c>
      <c r="AK33">
        <v>4557.5085150000004</v>
      </c>
      <c r="AL33">
        <v>4274.4412480000001</v>
      </c>
      <c r="AM33">
        <v>4007.5841529999998</v>
      </c>
      <c r="AN33">
        <v>3757.25576</v>
      </c>
      <c r="AO33">
        <v>3522.4989489999998</v>
      </c>
      <c r="AP33">
        <v>3302.3780700000002</v>
      </c>
      <c r="AQ33">
        <v>3095.9968349999999</v>
      </c>
      <c r="AR33">
        <v>2889.6058109999999</v>
      </c>
      <c r="AS33">
        <v>2696.9697780000001</v>
      </c>
      <c r="AT33">
        <v>2517.173945</v>
      </c>
      <c r="AU33">
        <v>2349.363409</v>
      </c>
      <c r="AV33">
        <v>2192.7397040000001</v>
      </c>
      <c r="AW33">
        <v>2046.5573099999999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8493.6712060000009</v>
      </c>
      <c r="T34">
        <v>8494.7765490000002</v>
      </c>
      <c r="U34">
        <v>8429.2232700000004</v>
      </c>
      <c r="V34">
        <v>8334.7342040000003</v>
      </c>
      <c r="W34">
        <v>8351.7913520000002</v>
      </c>
      <c r="X34">
        <v>8383.0768229999994</v>
      </c>
      <c r="Y34">
        <v>8289.6988000000001</v>
      </c>
      <c r="Z34">
        <v>8126.761958</v>
      </c>
      <c r="AA34">
        <v>7904.6636779999999</v>
      </c>
      <c r="AB34">
        <v>7629.6101230000004</v>
      </c>
      <c r="AC34">
        <v>7310.3056589999997</v>
      </c>
      <c r="AD34">
        <v>6958.8169159999998</v>
      </c>
      <c r="AE34">
        <v>6590.9057970000003</v>
      </c>
      <c r="AF34">
        <v>6220.1276740000003</v>
      </c>
      <c r="AG34">
        <v>5856.4346409999998</v>
      </c>
      <c r="AH34">
        <v>5505.8447290000004</v>
      </c>
      <c r="AI34">
        <v>5171.4873239999997</v>
      </c>
      <c r="AJ34">
        <v>4854.3391240000001</v>
      </c>
      <c r="AK34">
        <v>4554.4889199999998</v>
      </c>
      <c r="AL34">
        <v>4271.5302689999999</v>
      </c>
      <c r="AM34">
        <v>4004.8149060000001</v>
      </c>
      <c r="AN34">
        <v>3754.6394369999998</v>
      </c>
      <c r="AO34">
        <v>3520.0360540000001</v>
      </c>
      <c r="AP34">
        <v>3300.0640520000002</v>
      </c>
      <c r="AQ34">
        <v>3093.824912</v>
      </c>
      <c r="AR34">
        <v>2887.577319</v>
      </c>
      <c r="AS34">
        <v>2695.0758310000001</v>
      </c>
      <c r="AT34">
        <v>2515.4059160000002</v>
      </c>
      <c r="AU34">
        <v>2347.7130769999999</v>
      </c>
      <c r="AV34">
        <v>2191.1993080000002</v>
      </c>
      <c r="AW34">
        <v>2045.1195640000001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13628.98927</v>
      </c>
      <c r="G35" s="39">
        <v>13296.935530000001</v>
      </c>
      <c r="H35" s="39">
        <v>13023.27527</v>
      </c>
      <c r="I35">
        <v>12752.05256</v>
      </c>
      <c r="J35">
        <v>12479.38918</v>
      </c>
      <c r="K35" s="39">
        <v>12157.987359999999</v>
      </c>
      <c r="L35" s="39">
        <v>11836.92887</v>
      </c>
      <c r="M35" s="39">
        <v>11531.74163</v>
      </c>
      <c r="N35" s="39">
        <v>11211.763279999999</v>
      </c>
      <c r="O35" s="39">
        <v>10925.02815</v>
      </c>
      <c r="P35">
        <v>10720.007390000001</v>
      </c>
      <c r="Q35">
        <v>10520.88164</v>
      </c>
      <c r="R35">
        <v>10328.599270000001</v>
      </c>
      <c r="S35">
        <v>10066.90789</v>
      </c>
      <c r="T35">
        <v>9804.4564539999901</v>
      </c>
      <c r="U35">
        <v>9468.7436720000005</v>
      </c>
      <c r="V35">
        <v>9111.5428979999997</v>
      </c>
      <c r="W35">
        <v>8824.7535160000007</v>
      </c>
      <c r="X35">
        <v>8558.7927679999902</v>
      </c>
      <c r="Y35">
        <v>8245.40317399999</v>
      </c>
      <c r="Z35">
        <v>7911.7640090000004</v>
      </c>
      <c r="AA35">
        <v>7563.0361869999997</v>
      </c>
      <c r="AB35">
        <v>7202.2471189999997</v>
      </c>
      <c r="AC35">
        <v>6833.4477340000003</v>
      </c>
      <c r="AD35">
        <v>6462.0886309999996</v>
      </c>
      <c r="AE35">
        <v>6095.0573260000001</v>
      </c>
      <c r="AF35">
        <v>5738.0640199999998</v>
      </c>
      <c r="AG35">
        <v>5395.0841330000003</v>
      </c>
      <c r="AH35">
        <v>5068.277067</v>
      </c>
      <c r="AI35">
        <v>4758.5012470000001</v>
      </c>
      <c r="AJ35">
        <v>4465.6695470000004</v>
      </c>
      <c r="AK35">
        <v>4189.3202590000001</v>
      </c>
      <c r="AL35">
        <v>3928.795674</v>
      </c>
      <c r="AM35">
        <v>3683.355016</v>
      </c>
      <c r="AN35">
        <v>3453.1987330000002</v>
      </c>
      <c r="AO35">
        <v>3237.3999330000001</v>
      </c>
      <c r="AP35">
        <v>3035.0752280000002</v>
      </c>
      <c r="AQ35">
        <v>2845.3892900000001</v>
      </c>
      <c r="AR35">
        <v>2655.6997510000001</v>
      </c>
      <c r="AS35">
        <v>2478.6546239999998</v>
      </c>
      <c r="AT35">
        <v>2313.4117329999999</v>
      </c>
      <c r="AU35">
        <v>2159.1846519999999</v>
      </c>
      <c r="AV35">
        <v>2015.23919</v>
      </c>
      <c r="AW35">
        <v>1880.8899980000001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3273.6747789999999</v>
      </c>
      <c r="T36">
        <v>3147.4375460000001</v>
      </c>
      <c r="U36">
        <v>2997.1911599999999</v>
      </c>
      <c r="V36">
        <v>2841.2293650000001</v>
      </c>
      <c r="W36">
        <v>2697.9399490000001</v>
      </c>
      <c r="X36">
        <v>2561.923569</v>
      </c>
      <c r="Y36">
        <v>2426.813631</v>
      </c>
      <c r="Z36">
        <v>2295.2973489999999</v>
      </c>
      <c r="AA36">
        <v>2167.9000489999999</v>
      </c>
      <c r="AB36">
        <v>2044.88354</v>
      </c>
      <c r="AC36">
        <v>1926.5155440000001</v>
      </c>
      <c r="AD36">
        <v>1813.09673</v>
      </c>
      <c r="AE36">
        <v>1704.9321399999999</v>
      </c>
      <c r="AF36">
        <v>1602.1914409999999</v>
      </c>
      <c r="AG36">
        <v>1504.901355</v>
      </c>
      <c r="AH36">
        <v>1412.96325</v>
      </c>
      <c r="AI36">
        <v>1326.1996730000001</v>
      </c>
      <c r="AJ36">
        <v>1244.383779</v>
      </c>
      <c r="AK36">
        <v>1167.2759209999999</v>
      </c>
      <c r="AL36">
        <v>1094.6351629999999</v>
      </c>
      <c r="AM36">
        <v>1026.225895</v>
      </c>
      <c r="AN36">
        <v>962.08938890000002</v>
      </c>
      <c r="AO36">
        <v>901.96005890000004</v>
      </c>
      <c r="AP36">
        <v>845.58816130000002</v>
      </c>
      <c r="AQ36">
        <v>792.73919390000003</v>
      </c>
      <c r="AR36">
        <v>739.89005150000003</v>
      </c>
      <c r="AS36">
        <v>690.56411539999999</v>
      </c>
      <c r="AT36">
        <v>644.52654059999998</v>
      </c>
      <c r="AU36">
        <v>601.55812060000005</v>
      </c>
      <c r="AV36">
        <v>561.45425379999995</v>
      </c>
      <c r="AW36">
        <v>524.02397399999995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1185.3513700000001</v>
      </c>
      <c r="T37">
        <v>1126.0838020000001</v>
      </c>
      <c r="U37">
        <v>1063.5235909999999</v>
      </c>
      <c r="V37">
        <v>1000.963379</v>
      </c>
      <c r="W37">
        <v>942.08318059999999</v>
      </c>
      <c r="X37">
        <v>886.66652299999998</v>
      </c>
      <c r="Y37">
        <v>834.30432670000005</v>
      </c>
      <c r="Z37">
        <v>784.83964330000003</v>
      </c>
      <c r="AA37">
        <v>738.12299789999997</v>
      </c>
      <c r="AB37">
        <v>694.0120617</v>
      </c>
      <c r="AC37">
        <v>652.37133800000004</v>
      </c>
      <c r="AD37">
        <v>613.07185979999997</v>
      </c>
      <c r="AE37">
        <v>575.99090060000003</v>
      </c>
      <c r="AF37">
        <v>541.01169609999999</v>
      </c>
      <c r="AG37">
        <v>508.02317799999997</v>
      </c>
      <c r="AH37">
        <v>476.91971819999998</v>
      </c>
      <c r="AI37">
        <v>447.60088300000001</v>
      </c>
      <c r="AJ37">
        <v>419.97119889999999</v>
      </c>
      <c r="AK37">
        <v>393.9399262</v>
      </c>
      <c r="AL37">
        <v>369.42084369999998</v>
      </c>
      <c r="AM37">
        <v>346.332041</v>
      </c>
      <c r="AN37">
        <v>324.68628840000002</v>
      </c>
      <c r="AO37">
        <v>304.39339539999997</v>
      </c>
      <c r="AP37">
        <v>285.36880819999999</v>
      </c>
      <c r="AQ37">
        <v>267.53325769999998</v>
      </c>
      <c r="AR37">
        <v>249.6977071</v>
      </c>
      <c r="AS37">
        <v>233.05119329999999</v>
      </c>
      <c r="AT37">
        <v>217.51444710000001</v>
      </c>
      <c r="AU37">
        <v>203.01348400000001</v>
      </c>
      <c r="AV37">
        <v>189.47925169999999</v>
      </c>
      <c r="AW37">
        <v>176.84730160000001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9.3925920319999996</v>
      </c>
      <c r="T38">
        <v>12.01475754</v>
      </c>
      <c r="U38">
        <v>17.445667029999999</v>
      </c>
      <c r="V38">
        <v>25.97499848</v>
      </c>
      <c r="W38">
        <v>40.453255730000002</v>
      </c>
      <c r="X38">
        <v>59.64741609</v>
      </c>
      <c r="Y38">
        <v>79.371550670000005</v>
      </c>
      <c r="Z38">
        <v>104.23540370000001</v>
      </c>
      <c r="AA38">
        <v>138.35674320000001</v>
      </c>
      <c r="AB38">
        <v>183.38923829999999</v>
      </c>
      <c r="AC38">
        <v>239.9249293</v>
      </c>
      <c r="AD38">
        <v>306.22947099999999</v>
      </c>
      <c r="AE38">
        <v>380.5161276</v>
      </c>
      <c r="AF38">
        <v>460.0653547</v>
      </c>
      <c r="AG38">
        <v>542.35599409999998</v>
      </c>
      <c r="AH38">
        <v>625.49306109999998</v>
      </c>
      <c r="AI38">
        <v>711.90708810000001</v>
      </c>
      <c r="AJ38">
        <v>799.40952489999995</v>
      </c>
      <c r="AK38">
        <v>886.82809339999994</v>
      </c>
      <c r="AL38">
        <v>973.54519700000003</v>
      </c>
      <c r="AM38">
        <v>1059.1969770000001</v>
      </c>
      <c r="AN38">
        <v>1142.1848560000001</v>
      </c>
      <c r="AO38">
        <v>1222.5530920000001</v>
      </c>
      <c r="AP38">
        <v>1300.574114</v>
      </c>
      <c r="AQ38">
        <v>1376.420331</v>
      </c>
      <c r="AR38">
        <v>1464.4752329999999</v>
      </c>
      <c r="AS38">
        <v>1551.289274</v>
      </c>
      <c r="AT38">
        <v>1636.1696790000001</v>
      </c>
      <c r="AU38">
        <v>1718.8579</v>
      </c>
      <c r="AV38">
        <v>1799.224271</v>
      </c>
      <c r="AW38">
        <v>1874.219061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9.2618229569999997</v>
      </c>
      <c r="T39">
        <v>11.6376522</v>
      </c>
      <c r="U39">
        <v>15.911092350000001</v>
      </c>
      <c r="V39">
        <v>22.28038664</v>
      </c>
      <c r="W39">
        <v>33.027463210000001</v>
      </c>
      <c r="X39">
        <v>47.107999999999997</v>
      </c>
      <c r="Y39">
        <v>61.327997920000001</v>
      </c>
      <c r="Z39">
        <v>78.997500810000005</v>
      </c>
      <c r="AA39">
        <v>102.9352787</v>
      </c>
      <c r="AB39">
        <v>134.11418459999999</v>
      </c>
      <c r="AC39">
        <v>172.73172289999999</v>
      </c>
      <c r="AD39">
        <v>217.432286</v>
      </c>
      <c r="AE39">
        <v>266.86406829999999</v>
      </c>
      <c r="AF39">
        <v>319.09321970000002</v>
      </c>
      <c r="AG39">
        <v>372.3772219</v>
      </c>
      <c r="AH39">
        <v>425.43786669999997</v>
      </c>
      <c r="AI39">
        <v>479.82659580000001</v>
      </c>
      <c r="AJ39">
        <v>534.10043540000004</v>
      </c>
      <c r="AK39">
        <v>587.50031750000005</v>
      </c>
      <c r="AL39">
        <v>639.63500799999997</v>
      </c>
      <c r="AM39">
        <v>690.27974300000005</v>
      </c>
      <c r="AN39">
        <v>738.63561860000004</v>
      </c>
      <c r="AO39">
        <v>784.74946920000002</v>
      </c>
      <c r="AP39">
        <v>828.80356889999996</v>
      </c>
      <c r="AQ39">
        <v>870.91508569999996</v>
      </c>
      <c r="AR39">
        <v>916.25471089999996</v>
      </c>
      <c r="AS39">
        <v>960.26436769999998</v>
      </c>
      <c r="AT39">
        <v>1002.541964</v>
      </c>
      <c r="AU39">
        <v>1042.940276</v>
      </c>
      <c r="AV39">
        <v>1081.3886130000001</v>
      </c>
      <c r="AW39">
        <v>1116.2108639999999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19.075327080000001</v>
      </c>
      <c r="T40">
        <v>23.262973949999999</v>
      </c>
      <c r="U40">
        <v>28.625265389999999</v>
      </c>
      <c r="V40">
        <v>35.481603270000001</v>
      </c>
      <c r="W40">
        <v>46.908335200000003</v>
      </c>
      <c r="X40">
        <v>61.381323510000001</v>
      </c>
      <c r="Y40">
        <v>75.225016229999994</v>
      </c>
      <c r="Z40">
        <v>91.691561410000006</v>
      </c>
      <c r="AA40">
        <v>113.15483070000001</v>
      </c>
      <c r="AB40">
        <v>140.00438779999999</v>
      </c>
      <c r="AC40">
        <v>171.8808626</v>
      </c>
      <c r="AD40">
        <v>207.26402999999999</v>
      </c>
      <c r="AE40">
        <v>244.76096240000001</v>
      </c>
      <c r="AF40">
        <v>282.64908830000002</v>
      </c>
      <c r="AG40">
        <v>319.51053940000003</v>
      </c>
      <c r="AH40">
        <v>354.40186240000003</v>
      </c>
      <c r="AI40">
        <v>388.4345849</v>
      </c>
      <c r="AJ40">
        <v>420.6107366</v>
      </c>
      <c r="AK40">
        <v>450.46900149999999</v>
      </c>
      <c r="AL40">
        <v>477.8222882</v>
      </c>
      <c r="AM40">
        <v>502.60193149999998</v>
      </c>
      <c r="AN40">
        <v>524.77228720000005</v>
      </c>
      <c r="AO40">
        <v>544.44071899999994</v>
      </c>
      <c r="AP40">
        <v>561.78264999999999</v>
      </c>
      <c r="AQ40">
        <v>576.92628249999996</v>
      </c>
      <c r="AR40">
        <v>586.48818449999999</v>
      </c>
      <c r="AS40">
        <v>594.50701079999999</v>
      </c>
      <c r="AT40">
        <v>600.82255880000002</v>
      </c>
      <c r="AU40">
        <v>605.40160289999994</v>
      </c>
      <c r="AV40">
        <v>608.25006589999998</v>
      </c>
      <c r="AW40">
        <v>608.75077090000002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401.50490639999998</v>
      </c>
      <c r="T41">
        <v>486.58476000000002</v>
      </c>
      <c r="U41">
        <v>586.39142589999994</v>
      </c>
      <c r="V41">
        <v>709.10677520000002</v>
      </c>
      <c r="W41">
        <v>913.84601989999999</v>
      </c>
      <c r="X41">
        <v>1171.650355</v>
      </c>
      <c r="Y41">
        <v>1415.512665</v>
      </c>
      <c r="Z41">
        <v>1703.6978429999999</v>
      </c>
      <c r="AA41">
        <v>2077.8442580000001</v>
      </c>
      <c r="AB41">
        <v>2544.2626249999998</v>
      </c>
      <c r="AC41">
        <v>3096.4762780000001</v>
      </c>
      <c r="AD41">
        <v>3708.3590829999998</v>
      </c>
      <c r="AE41">
        <v>4356.3669879999998</v>
      </c>
      <c r="AF41">
        <v>5011.451333</v>
      </c>
      <c r="AG41">
        <v>5649.9726620000001</v>
      </c>
      <c r="AH41">
        <v>6256.5197589999998</v>
      </c>
      <c r="AI41">
        <v>6851.595053</v>
      </c>
      <c r="AJ41">
        <v>7418.7102459999996</v>
      </c>
      <c r="AK41">
        <v>7950.6188350000002</v>
      </c>
      <c r="AL41">
        <v>8444.7714059999998</v>
      </c>
      <c r="AM41">
        <v>8900.6169879999998</v>
      </c>
      <c r="AN41">
        <v>9316.343406</v>
      </c>
      <c r="AO41">
        <v>9694.0736099999995</v>
      </c>
      <c r="AP41">
        <v>10037.173290000001</v>
      </c>
      <c r="AQ41">
        <v>10348.15933</v>
      </c>
      <c r="AR41">
        <v>10610.096519999999</v>
      </c>
      <c r="AS41">
        <v>10852.982900000001</v>
      </c>
      <c r="AT41">
        <v>11073.81451</v>
      </c>
      <c r="AU41">
        <v>11271.997149999999</v>
      </c>
      <c r="AV41">
        <v>11447.651390000001</v>
      </c>
      <c r="AW41">
        <v>11587.26253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>
        <v>17.08152801</v>
      </c>
      <c r="L42" s="39">
        <v>23.045946239999999</v>
      </c>
      <c r="M42" s="39">
        <v>30.878693169999998</v>
      </c>
      <c r="N42" s="39">
        <v>40.218266749999998</v>
      </c>
      <c r="O42" s="39">
        <v>52.973928260000001</v>
      </c>
      <c r="P42" s="39">
        <v>70.925009729999999</v>
      </c>
      <c r="Q42" s="39">
        <v>94.363145250000002</v>
      </c>
      <c r="R42">
        <v>124.23220190000001</v>
      </c>
      <c r="S42">
        <v>154.1410813</v>
      </c>
      <c r="T42">
        <v>186.46090129999999</v>
      </c>
      <c r="U42">
        <v>223.1057495</v>
      </c>
      <c r="V42">
        <v>267.18202710000003</v>
      </c>
      <c r="W42">
        <v>340.59981049999999</v>
      </c>
      <c r="X42">
        <v>432.55246899999997</v>
      </c>
      <c r="Y42">
        <v>518.72708490000002</v>
      </c>
      <c r="Z42">
        <v>619.78251030000001</v>
      </c>
      <c r="AA42">
        <v>750.07394699999998</v>
      </c>
      <c r="AB42">
        <v>911.28247409999994</v>
      </c>
      <c r="AC42">
        <v>1100.597988</v>
      </c>
      <c r="AD42">
        <v>1308.637416</v>
      </c>
      <c r="AE42">
        <v>1527.064157</v>
      </c>
      <c r="AF42">
        <v>1745.8347859999999</v>
      </c>
      <c r="AG42">
        <v>1956.930822</v>
      </c>
      <c r="AH42">
        <v>2155.2561129999999</v>
      </c>
      <c r="AI42">
        <v>2347.7394119999999</v>
      </c>
      <c r="AJ42">
        <v>2528.998666</v>
      </c>
      <c r="AK42">
        <v>2696.7863699999998</v>
      </c>
      <c r="AL42">
        <v>2850.4301019999998</v>
      </c>
      <c r="AM42">
        <v>2989.9188559999998</v>
      </c>
      <c r="AN42">
        <v>3115.233776</v>
      </c>
      <c r="AO42">
        <v>3227.2003070000001</v>
      </c>
      <c r="AP42">
        <v>3327.0267009999998</v>
      </c>
      <c r="AQ42">
        <v>3415.6355520000002</v>
      </c>
      <c r="AR42">
        <v>3481.9493499999999</v>
      </c>
      <c r="AS42">
        <v>3541.8371520000001</v>
      </c>
      <c r="AT42">
        <v>3594.4463959999998</v>
      </c>
      <c r="AU42">
        <v>3639.6740249999998</v>
      </c>
      <c r="AV42">
        <v>3677.6380250000002</v>
      </c>
      <c r="AW42">
        <v>3704.3421790000002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6.5631476100000002E-3</v>
      </c>
      <c r="Z43">
        <v>6.1740281899999999E-3</v>
      </c>
      <c r="AA43">
        <v>5.8065265099999999E-3</v>
      </c>
      <c r="AB43">
        <v>5.4595229300000003E-3</v>
      </c>
      <c r="AC43">
        <v>5.1319515600000004E-3</v>
      </c>
      <c r="AD43">
        <v>4.8227978500000003E-3</v>
      </c>
      <c r="AE43">
        <v>4.5310963700000003E-3</v>
      </c>
      <c r="AF43">
        <v>4.2559285700000003E-3</v>
      </c>
      <c r="AG43">
        <v>3.9964207300000002E-3</v>
      </c>
      <c r="AH43">
        <v>3.7517419100000001E-3</v>
      </c>
      <c r="AI43">
        <v>3.5211020400000002E-3</v>
      </c>
      <c r="AJ43">
        <v>3.30375006E-3</v>
      </c>
      <c r="AK43">
        <v>3.0989721699999999E-3</v>
      </c>
      <c r="AL43">
        <v>2.9060900800000002E-3</v>
      </c>
      <c r="AM43">
        <v>2.7244594500000002E-3</v>
      </c>
      <c r="AN43">
        <v>2.5541807300000002E-3</v>
      </c>
      <c r="AO43">
        <v>2.3945444400000002E-3</v>
      </c>
      <c r="AP43">
        <v>2.2448854099999999E-3</v>
      </c>
      <c r="AQ43">
        <v>2.1045800700000001E-3</v>
      </c>
      <c r="AR43">
        <v>1.9642747299999999E-3</v>
      </c>
      <c r="AS43">
        <v>1.8333230900000001E-3</v>
      </c>
      <c r="AT43">
        <v>1.71110155E-3</v>
      </c>
      <c r="AU43">
        <v>1.5970281099999999E-3</v>
      </c>
      <c r="AV43">
        <v>1.4905595699999999E-3</v>
      </c>
      <c r="AW43">
        <v>1.39118893E-3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21.876004200000001</v>
      </c>
      <c r="T44">
        <v>26.169329279999999</v>
      </c>
      <c r="U44">
        <v>30.11575757</v>
      </c>
      <c r="V44">
        <v>34.275870920000003</v>
      </c>
      <c r="W44">
        <v>41.207821379999999</v>
      </c>
      <c r="X44">
        <v>49.663492239999997</v>
      </c>
      <c r="Y44">
        <v>57.186410680000002</v>
      </c>
      <c r="Z44">
        <v>65.676166330000001</v>
      </c>
      <c r="AA44">
        <v>76.283906139999999</v>
      </c>
      <c r="AB44">
        <v>88.970511439999996</v>
      </c>
      <c r="AC44">
        <v>103.33343600000001</v>
      </c>
      <c r="AD44">
        <v>118.54297</v>
      </c>
      <c r="AE44">
        <v>133.91543709999999</v>
      </c>
      <c r="AF44">
        <v>148.6989647</v>
      </c>
      <c r="AG44">
        <v>162.35088999999999</v>
      </c>
      <c r="AH44">
        <v>174.579273</v>
      </c>
      <c r="AI44">
        <v>185.93395749999999</v>
      </c>
      <c r="AJ44">
        <v>196.1132226</v>
      </c>
      <c r="AK44">
        <v>205.0392397</v>
      </c>
      <c r="AL44">
        <v>212.73896550000001</v>
      </c>
      <c r="AM44">
        <v>219.27812059999999</v>
      </c>
      <c r="AN44">
        <v>224.78391640000001</v>
      </c>
      <c r="AO44">
        <v>229.34899720000001</v>
      </c>
      <c r="AP44">
        <v>233.0837631</v>
      </c>
      <c r="AQ44">
        <v>236.07627669999999</v>
      </c>
      <c r="AR44">
        <v>237.0424725</v>
      </c>
      <c r="AS44">
        <v>237.71109680000001</v>
      </c>
      <c r="AT44">
        <v>238.04649330000001</v>
      </c>
      <c r="AU44">
        <v>238.05431189999999</v>
      </c>
      <c r="AV44">
        <v>237.75114360000001</v>
      </c>
      <c r="AW44">
        <v>236.92438749999999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36516.307309999997</v>
      </c>
      <c r="T46">
        <v>36211.62199</v>
      </c>
      <c r="U46">
        <v>35675.164949999998</v>
      </c>
      <c r="V46">
        <v>35056.310100000002</v>
      </c>
      <c r="W46">
        <v>34881.492279999999</v>
      </c>
      <c r="X46">
        <v>34793.052960000001</v>
      </c>
      <c r="Y46">
        <v>34259.724699999999</v>
      </c>
      <c r="Z46">
        <v>33482.252950000002</v>
      </c>
      <c r="AA46">
        <v>32495.143400000001</v>
      </c>
      <c r="AB46">
        <v>31317.92194</v>
      </c>
      <c r="AC46">
        <v>29979.867470000001</v>
      </c>
      <c r="AD46">
        <v>28523.731459999999</v>
      </c>
      <c r="AE46">
        <v>27008.57173</v>
      </c>
      <c r="AF46">
        <v>25486.100630000001</v>
      </c>
      <c r="AG46">
        <v>23994.75649</v>
      </c>
      <c r="AH46">
        <v>22557.980579999999</v>
      </c>
      <c r="AI46">
        <v>21188.025140000002</v>
      </c>
      <c r="AJ46">
        <v>19888.673439999999</v>
      </c>
      <c r="AK46">
        <v>18660.206289999998</v>
      </c>
      <c r="AL46">
        <v>17500.934410000002</v>
      </c>
      <c r="AM46" s="39">
        <v>16408.19875</v>
      </c>
      <c r="AN46" s="39">
        <v>15383.21725</v>
      </c>
      <c r="AO46" s="39">
        <v>14422.028759999999</v>
      </c>
      <c r="AP46" s="39">
        <v>13520.781929999999</v>
      </c>
      <c r="AQ46" s="39">
        <v>12675.797409999999</v>
      </c>
      <c r="AR46" s="39">
        <v>11830.77722</v>
      </c>
      <c r="AS46" s="39">
        <v>11042.075220000001</v>
      </c>
      <c r="AT46" s="39">
        <v>10305.94508</v>
      </c>
      <c r="AU46" s="39">
        <v>9618.8861450000004</v>
      </c>
      <c r="AV46" s="39">
        <v>8977.629089</v>
      </c>
      <c r="AW46" s="39">
        <v>8379.1214679999903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5.8680792759999996</v>
      </c>
      <c r="G47" s="39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>
        <v>160.0030979</v>
      </c>
      <c r="O47">
        <v>211.60987560000001</v>
      </c>
      <c r="P47" s="39">
        <v>282.52463440000002</v>
      </c>
      <c r="Q47" s="39">
        <v>375.62361379999999</v>
      </c>
      <c r="R47" s="39">
        <v>494.99017429999998</v>
      </c>
      <c r="S47" s="39">
        <v>615.26105859999996</v>
      </c>
      <c r="T47" s="39">
        <v>746.13923279999995</v>
      </c>
      <c r="U47" s="39">
        <v>901.60332410000001</v>
      </c>
      <c r="V47" s="39">
        <v>1094.309536</v>
      </c>
      <c r="W47" s="39">
        <v>1416.050117</v>
      </c>
      <c r="X47" s="39">
        <v>1822.0100299999999</v>
      </c>
      <c r="Y47" s="39">
        <v>2207.357289</v>
      </c>
      <c r="Z47" s="39">
        <v>2664.08716</v>
      </c>
      <c r="AA47" s="39">
        <v>3258.6547700000001</v>
      </c>
      <c r="AB47" s="39">
        <v>4002.0288810000002</v>
      </c>
      <c r="AC47" s="39">
        <v>4884.9503489999997</v>
      </c>
      <c r="AD47" s="39">
        <v>5866.4700780000003</v>
      </c>
      <c r="AE47" s="39">
        <v>6909.4922710000001</v>
      </c>
      <c r="AF47" s="39">
        <v>7967.7970020000002</v>
      </c>
      <c r="AG47" s="39">
        <v>9003.5021259999994</v>
      </c>
      <c r="AH47" s="39">
        <v>9991.6916870000005</v>
      </c>
      <c r="AI47">
        <v>10965.440210000001</v>
      </c>
      <c r="AJ47">
        <v>11897.94614</v>
      </c>
      <c r="AK47">
        <v>12777.24496</v>
      </c>
      <c r="AL47">
        <v>13598.94587</v>
      </c>
      <c r="AM47">
        <v>14361.895339999999</v>
      </c>
      <c r="AN47">
        <v>15061.956410000001</v>
      </c>
      <c r="AO47">
        <v>15702.36859</v>
      </c>
      <c r="AP47">
        <v>16288.44634</v>
      </c>
      <c r="AQ47">
        <v>16824.134959999999</v>
      </c>
      <c r="AR47">
        <v>17296.308430000001</v>
      </c>
      <c r="AS47">
        <v>17738.593639999999</v>
      </c>
      <c r="AT47">
        <v>18145.84332</v>
      </c>
      <c r="AU47">
        <v>18516.92686</v>
      </c>
      <c r="AV47">
        <v>18851.904999999999</v>
      </c>
      <c r="AW47">
        <v>19127.711190000002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2.9655530699999998E-2</v>
      </c>
      <c r="G48" s="39">
        <v>7.7959456299999896E-2</v>
      </c>
      <c r="H48">
        <v>0.1211946577</v>
      </c>
      <c r="I48">
        <v>0.1681683766</v>
      </c>
      <c r="J48">
        <v>0.22969017559999999</v>
      </c>
      <c r="K48" s="39">
        <v>0.2905203858</v>
      </c>
      <c r="L48" s="39">
        <v>0.34570321949999999</v>
      </c>
      <c r="M48" s="39">
        <v>0.39883114870000003</v>
      </c>
      <c r="N48" s="39">
        <v>0.43188859979999999</v>
      </c>
      <c r="O48" s="39">
        <v>0.46131053690000001</v>
      </c>
      <c r="P48" s="39">
        <v>0.4865564845</v>
      </c>
      <c r="Q48" s="39">
        <v>0.53400079190000005</v>
      </c>
      <c r="R48" s="39">
        <v>0.58217645689999997</v>
      </c>
      <c r="S48" s="39">
        <v>0.64133499569999997</v>
      </c>
      <c r="T48" s="39">
        <v>0.68547466830000003</v>
      </c>
      <c r="U48" s="39">
        <v>0.75310457470000003</v>
      </c>
      <c r="V48" s="39">
        <v>0.83454038019999999</v>
      </c>
      <c r="W48" s="39">
        <v>0.96029410179999997</v>
      </c>
      <c r="X48" s="39">
        <v>1.1019800099999999</v>
      </c>
      <c r="Y48" s="39">
        <v>1.1999146380000001</v>
      </c>
      <c r="Z48" s="39">
        <v>1.270145294</v>
      </c>
      <c r="AA48" s="39">
        <v>1.31341653</v>
      </c>
      <c r="AB48" s="39">
        <v>1.3296888899999999</v>
      </c>
      <c r="AC48" s="39">
        <v>1.320117228</v>
      </c>
      <c r="AD48" s="39">
        <v>1.2877901199999999</v>
      </c>
      <c r="AE48" s="39">
        <v>1.239275463</v>
      </c>
      <c r="AF48" s="39">
        <v>1.181057319</v>
      </c>
      <c r="AG48" s="39">
        <v>1.118421715</v>
      </c>
      <c r="AH48" s="39">
        <v>1.0549376610000001</v>
      </c>
      <c r="AI48" s="39">
        <v>0.99276010049999996</v>
      </c>
      <c r="AJ48" s="39">
        <v>0.9328795365</v>
      </c>
      <c r="AK48" s="39">
        <v>0.8757806722</v>
      </c>
      <c r="AL48" s="39">
        <v>0.82164332920000005</v>
      </c>
      <c r="AM48" s="39">
        <v>0.77048071610000002</v>
      </c>
      <c r="AN48">
        <v>0.72242215129999998</v>
      </c>
      <c r="AO48">
        <v>0.67731978069999998</v>
      </c>
      <c r="AP48">
        <v>0.635012189</v>
      </c>
      <c r="AQ48">
        <v>0.59533656349999997</v>
      </c>
      <c r="AR48">
        <v>0.55565444720000001</v>
      </c>
      <c r="AS48">
        <v>0.51861440800000003</v>
      </c>
      <c r="AT48">
        <v>0.48404195100000003</v>
      </c>
      <c r="AU48">
        <v>0.45177342510000001</v>
      </c>
      <c r="AV48">
        <v>0.42165567430000001</v>
      </c>
      <c r="AW48">
        <v>0.39354553520000002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2542.822412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1873.511708</v>
      </c>
      <c r="T49" s="39">
        <v>1682.7712779999999</v>
      </c>
      <c r="U49" s="39">
        <v>1672.2160040000001</v>
      </c>
      <c r="V49" s="39">
        <v>1725.425968</v>
      </c>
      <c r="W49" s="39">
        <v>2273.4298039999999</v>
      </c>
      <c r="X49" s="39">
        <v>2452.6701400000002</v>
      </c>
      <c r="Y49" s="39">
        <v>2014.325869</v>
      </c>
      <c r="Z49" s="39">
        <v>1841.3380830000001</v>
      </c>
      <c r="AA49" s="39">
        <v>1759.0259229999999</v>
      </c>
      <c r="AB49" s="39">
        <v>1702.8338120000001</v>
      </c>
      <c r="AC49" s="39">
        <v>1664.064046</v>
      </c>
      <c r="AD49" s="39">
        <v>1625.6739580000001</v>
      </c>
      <c r="AE49" s="39">
        <v>1607.9149669999999</v>
      </c>
      <c r="AF49" s="39">
        <v>1595.635088</v>
      </c>
      <c r="AG49" s="39">
        <v>1584.2327929999999</v>
      </c>
      <c r="AH49" s="39">
        <v>1571.7152020000001</v>
      </c>
      <c r="AI49" s="39">
        <v>1604.7975289999999</v>
      </c>
      <c r="AJ49" s="39">
        <v>1617.936033</v>
      </c>
      <c r="AK49" s="39">
        <v>1621.0766839999999</v>
      </c>
      <c r="AL49" s="39">
        <v>1619.116869</v>
      </c>
      <c r="AM49" s="39">
        <v>1613.956326</v>
      </c>
      <c r="AN49">
        <v>1598.2104609999999</v>
      </c>
      <c r="AO49">
        <v>1582.0470339999999</v>
      </c>
      <c r="AP49">
        <v>1567.6057559999999</v>
      </c>
      <c r="AQ49">
        <v>1553.7808680000001</v>
      </c>
      <c r="AR49">
        <v>1593.815441</v>
      </c>
      <c r="AS49">
        <v>1595.3889160000001</v>
      </c>
      <c r="AT49">
        <v>1589.83079</v>
      </c>
      <c r="AU49">
        <v>1580.8105089999999</v>
      </c>
      <c r="AV49">
        <v>1569.4419419999999</v>
      </c>
      <c r="AW49">
        <v>1532.6008429999999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2370.8185480000002</v>
      </c>
      <c r="F50" s="39">
        <v>2443.088538</v>
      </c>
      <c r="G50" s="39">
        <v>2418.3728759999999</v>
      </c>
      <c r="H50">
        <v>2650.885949</v>
      </c>
      <c r="I50">
        <v>2585.7384480000001</v>
      </c>
      <c r="J50">
        <v>2524.9350599999998</v>
      </c>
      <c r="K50" s="39">
        <v>2172.5893430000001</v>
      </c>
      <c r="L50" s="39">
        <v>2046.3739499999999</v>
      </c>
      <c r="M50" s="39">
        <v>2042.9360340000001</v>
      </c>
      <c r="N50" s="39">
        <v>1896.029818</v>
      </c>
      <c r="O50" s="39">
        <v>1981.909052</v>
      </c>
      <c r="P50" s="39">
        <v>2060.1327470000001</v>
      </c>
      <c r="Q50" s="39">
        <v>2096.5167889999998</v>
      </c>
      <c r="R50" s="39">
        <v>2102.1542589999999</v>
      </c>
      <c r="S50" s="39">
        <v>1728.491315</v>
      </c>
      <c r="T50" s="39">
        <v>1521.1300510000001</v>
      </c>
      <c r="U50" s="39">
        <v>1475.2997330000001</v>
      </c>
      <c r="V50" s="39">
        <v>1479.6842670000001</v>
      </c>
      <c r="W50" s="39">
        <v>1887.318074</v>
      </c>
      <c r="X50" s="39">
        <v>1963.4131609999999</v>
      </c>
      <c r="Y50" s="39">
        <v>1521.3795930000001</v>
      </c>
      <c r="Z50" s="39">
        <v>1253.737226</v>
      </c>
      <c r="AA50" s="39">
        <v>1005.881695</v>
      </c>
      <c r="AB50" s="39">
        <v>764.71937700000001</v>
      </c>
      <c r="AC50" s="39">
        <v>541.02084579999996</v>
      </c>
      <c r="AD50" s="39">
        <v>349.88011139999998</v>
      </c>
      <c r="AE50" s="39">
        <v>210.06595519999999</v>
      </c>
      <c r="AF50" s="39">
        <v>117.7255639</v>
      </c>
      <c r="AG50" s="39">
        <v>62.686388970000003</v>
      </c>
      <c r="AH50" s="39">
        <v>32.290817349999998</v>
      </c>
      <c r="AI50" s="39">
        <v>16.805661180000001</v>
      </c>
      <c r="AJ50" s="39">
        <v>8.5510858939999999</v>
      </c>
      <c r="AK50" s="39">
        <v>4.3018638669999998</v>
      </c>
      <c r="AL50" s="39">
        <v>2.151743588</v>
      </c>
      <c r="AM50" s="39">
        <v>1.0727400389999999</v>
      </c>
      <c r="AN50" s="39">
        <v>0.5309279992</v>
      </c>
      <c r="AO50" s="39">
        <v>0.26258404629999998</v>
      </c>
      <c r="AP50" s="39">
        <v>0.12997335230000001</v>
      </c>
      <c r="AQ50" s="39">
        <v>6.4347811399999996E-2</v>
      </c>
      <c r="AR50" s="39">
        <v>3.2968962300000001E-2</v>
      </c>
      <c r="AS50" s="39">
        <v>1.6482934300000002E-2</v>
      </c>
      <c r="AT50" s="39">
        <v>8.2035154999999995E-3</v>
      </c>
      <c r="AU50" s="39">
        <v>4.0737268699999997E-3</v>
      </c>
      <c r="AV50">
        <v>2.01977374E-3</v>
      </c>
      <c r="AW50" s="39">
        <v>9.8495058900000009E-4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1.1860022750000001</v>
      </c>
      <c r="F51" s="39">
        <v>6.9402384890000004</v>
      </c>
      <c r="G51" s="39">
        <v>43.797998270000001</v>
      </c>
      <c r="H51">
        <v>41.621842110000003</v>
      </c>
      <c r="I51">
        <v>47.046929689999999</v>
      </c>
      <c r="J51">
        <v>62.217705930000001</v>
      </c>
      <c r="K51" s="39">
        <v>64.657915040000006</v>
      </c>
      <c r="L51" s="39">
        <v>62.640754029999997</v>
      </c>
      <c r="M51" s="39">
        <v>63.507266610000002</v>
      </c>
      <c r="N51" s="39">
        <v>48.350584269999999</v>
      </c>
      <c r="O51" s="39">
        <v>46.726375580000003</v>
      </c>
      <c r="P51" s="39">
        <v>42.411872610000003</v>
      </c>
      <c r="Q51" s="39">
        <v>63.16542639</v>
      </c>
      <c r="R51" s="39">
        <v>65.909576860000001</v>
      </c>
      <c r="S51" s="39">
        <v>77.816087640000006</v>
      </c>
      <c r="T51" s="39">
        <v>67.183105960000006</v>
      </c>
      <c r="U51" s="39">
        <v>93.295612860000006</v>
      </c>
      <c r="V51" s="39">
        <v>111.0143157</v>
      </c>
      <c r="W51" s="39">
        <v>154.40312689999999</v>
      </c>
      <c r="X51" s="39">
        <v>175.03669479999999</v>
      </c>
      <c r="Y51" s="39">
        <v>143.99639160000001</v>
      </c>
      <c r="Z51" s="39">
        <v>124.8917206</v>
      </c>
      <c r="AA51" s="39">
        <v>105.0258178</v>
      </c>
      <c r="AB51" s="39">
        <v>83.72969612</v>
      </c>
      <c r="AC51" s="39">
        <v>62.039422960000003</v>
      </c>
      <c r="AD51" s="39">
        <v>41.708075669999999</v>
      </c>
      <c r="AE51" s="39">
        <v>25.960324230000001</v>
      </c>
      <c r="AF51" s="39">
        <v>15.060821519999999</v>
      </c>
      <c r="AG51" s="39">
        <v>8.2902523860000006</v>
      </c>
      <c r="AH51" s="39">
        <v>4.4110843470000001</v>
      </c>
      <c r="AI51" s="39">
        <v>2.3645430040000002</v>
      </c>
      <c r="AJ51" s="39">
        <v>1.2383037269999999</v>
      </c>
      <c r="AK51" s="39">
        <v>0.64019826000000002</v>
      </c>
      <c r="AL51" s="39">
        <v>0.32868717209999998</v>
      </c>
      <c r="AM51" s="39">
        <v>0.1680447041</v>
      </c>
      <c r="AN51" s="39">
        <v>8.5291333400000002E-2</v>
      </c>
      <c r="AO51" s="39">
        <v>4.3331189300000003E-2</v>
      </c>
      <c r="AP51" s="39">
        <v>2.20090077E-2</v>
      </c>
      <c r="AQ51" s="39">
        <v>1.1171905100000001E-2</v>
      </c>
      <c r="AR51" s="39">
        <v>6.1786368399999996E-3</v>
      </c>
      <c r="AS51" s="39">
        <v>3.1748610100000001E-3</v>
      </c>
      <c r="AT51" s="39">
        <v>1.6242074799999999E-3</v>
      </c>
      <c r="AU51" s="39">
        <v>8.2892888299999998E-4</v>
      </c>
      <c r="AV51">
        <v>4.2229215E-4</v>
      </c>
      <c r="AW51" s="39">
        <v>2.115784E-4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426.96081909999998</v>
      </c>
      <c r="F52" s="39">
        <v>442.84665699999999</v>
      </c>
      <c r="G52" s="39">
        <v>452.365949</v>
      </c>
      <c r="H52">
        <v>498.96067729999999</v>
      </c>
      <c r="I52">
        <v>486.19555819999999</v>
      </c>
      <c r="J52">
        <v>478.0134802</v>
      </c>
      <c r="K52" s="39">
        <v>413.19574019999999</v>
      </c>
      <c r="L52" s="39">
        <v>390.45246559999998</v>
      </c>
      <c r="M52" s="39">
        <v>391.62502569999998</v>
      </c>
      <c r="N52" s="39">
        <v>367.07671549999998</v>
      </c>
      <c r="O52" s="39">
        <v>384.73992929999997</v>
      </c>
      <c r="P52" s="39">
        <v>394.89376420000002</v>
      </c>
      <c r="Q52" s="39">
        <v>408.35875900000002</v>
      </c>
      <c r="R52" s="39">
        <v>411.61334119999998</v>
      </c>
      <c r="S52" s="39">
        <v>351.39354300000002</v>
      </c>
      <c r="T52" s="39">
        <v>303.50855819999998</v>
      </c>
      <c r="U52" s="39">
        <v>307.22563480000002</v>
      </c>
      <c r="V52" s="39">
        <v>313.02488099999999</v>
      </c>
      <c r="W52" s="39">
        <v>400.96476680000001</v>
      </c>
      <c r="X52" s="39">
        <v>418.79584920000002</v>
      </c>
      <c r="Y52" s="39">
        <v>326.26326369999998</v>
      </c>
      <c r="Z52" s="39">
        <v>270.21349809999998</v>
      </c>
      <c r="AA52" s="39">
        <v>217.82809119999999</v>
      </c>
      <c r="AB52" s="39">
        <v>166.27349820000001</v>
      </c>
      <c r="AC52" s="39">
        <v>118.04804179999999</v>
      </c>
      <c r="AD52" s="39">
        <v>76.589345260000002</v>
      </c>
      <c r="AE52" s="39">
        <v>46.116115479999998</v>
      </c>
      <c r="AF52" s="39">
        <v>25.909287280000001</v>
      </c>
      <c r="AG52" s="39">
        <v>13.827592559999999</v>
      </c>
      <c r="AH52" s="39">
        <v>7.1384805069999997</v>
      </c>
      <c r="AI52" s="39">
        <v>3.7237739790000002</v>
      </c>
      <c r="AJ52" s="39">
        <v>1.898455054</v>
      </c>
      <c r="AK52" s="39">
        <v>0.95683729949999996</v>
      </c>
      <c r="AL52" s="39">
        <v>0.47944457940000001</v>
      </c>
      <c r="AM52" s="39">
        <v>0.239432112</v>
      </c>
      <c r="AN52" s="39">
        <v>0.1185405996</v>
      </c>
      <c r="AO52" s="39">
        <v>5.8618694399999997E-2</v>
      </c>
      <c r="AP52" s="39">
        <v>2.9010991900000001E-2</v>
      </c>
      <c r="AQ52" s="39">
        <v>1.43615898E-2</v>
      </c>
      <c r="AR52" s="39">
        <v>7.4067800699999997E-3</v>
      </c>
      <c r="AS52" s="39">
        <v>3.6974599599999998E-3</v>
      </c>
      <c r="AT52" s="39">
        <v>1.8369069699999999E-3</v>
      </c>
      <c r="AU52" s="39">
        <v>9.1029791300000005E-4</v>
      </c>
      <c r="AV52">
        <v>4.50283054E-4</v>
      </c>
      <c r="AW52" s="39">
        <v>2.19014241E-4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673.64929240000004</v>
      </c>
      <c r="F53" s="39">
        <v>695.07348109999998</v>
      </c>
      <c r="G53" s="39">
        <v>684.62382000000002</v>
      </c>
      <c r="H53">
        <v>752.42887189999999</v>
      </c>
      <c r="I53">
        <v>733.01834110000004</v>
      </c>
      <c r="J53">
        <v>715.24465710000004</v>
      </c>
      <c r="K53" s="39">
        <v>614.86323200000004</v>
      </c>
      <c r="L53" s="39">
        <v>579.22743790000004</v>
      </c>
      <c r="M53" s="39">
        <v>578.82220970000003</v>
      </c>
      <c r="N53" s="39">
        <v>550.2628191</v>
      </c>
      <c r="O53" s="39">
        <v>576.26388320000001</v>
      </c>
      <c r="P53" s="39">
        <v>598.65632840000001</v>
      </c>
      <c r="Q53" s="39">
        <v>609.56262300000003</v>
      </c>
      <c r="R53" s="39">
        <v>613.04205690000003</v>
      </c>
      <c r="S53" s="39">
        <v>509.7433757</v>
      </c>
      <c r="T53" s="39">
        <v>446.30902370000001</v>
      </c>
      <c r="U53" s="39">
        <v>434.80923439999998</v>
      </c>
      <c r="V53" s="39">
        <v>434.16975780000001</v>
      </c>
      <c r="W53" s="39">
        <v>551.58909630000005</v>
      </c>
      <c r="X53" s="39">
        <v>571.18493230000001</v>
      </c>
      <c r="Y53" s="39">
        <v>441.19868509999998</v>
      </c>
      <c r="Z53" s="39">
        <v>362.50004990000002</v>
      </c>
      <c r="AA53" s="39">
        <v>289.95218249999999</v>
      </c>
      <c r="AB53" s="39">
        <v>219.6550001</v>
      </c>
      <c r="AC53" s="39">
        <v>154.80078019999999</v>
      </c>
      <c r="AD53" s="39">
        <v>99.760860190000002</v>
      </c>
      <c r="AE53" s="39">
        <v>59.685101029999998</v>
      </c>
      <c r="AF53" s="39">
        <v>33.326574600000001</v>
      </c>
      <c r="AG53" s="39">
        <v>17.678920420000001</v>
      </c>
      <c r="AH53" s="39">
        <v>9.0710216920000004</v>
      </c>
      <c r="AI53" s="39">
        <v>4.7031796830000001</v>
      </c>
      <c r="AJ53" s="39">
        <v>2.3836858240000001</v>
      </c>
      <c r="AK53" s="39">
        <v>1.1944655900000001</v>
      </c>
      <c r="AL53" s="39">
        <v>0.59508883810000002</v>
      </c>
      <c r="AM53" s="39">
        <v>0.29548292440000001</v>
      </c>
      <c r="AN53" s="39">
        <v>0.14561653499999999</v>
      </c>
      <c r="AO53" s="39">
        <v>7.1673496099999998E-2</v>
      </c>
      <c r="AP53" s="39">
        <v>3.5305858900000001E-2</v>
      </c>
      <c r="AQ53" s="39">
        <v>1.7394203899999999E-2</v>
      </c>
      <c r="AR53" s="39">
        <v>8.7651315099999995E-3</v>
      </c>
      <c r="AS53" s="39">
        <v>4.35381903E-3</v>
      </c>
      <c r="AT53" s="39">
        <v>2.1521624499999999E-3</v>
      </c>
      <c r="AU53" s="39">
        <v>1.0611712200000001E-3</v>
      </c>
      <c r="AV53">
        <v>5.2227462099999999E-4</v>
      </c>
      <c r="AW53" s="39">
        <v>2.5274143899999999E-4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664.16127419999998</v>
      </c>
      <c r="F54" s="39">
        <v>683.88087499999995</v>
      </c>
      <c r="G54" s="39">
        <v>670.66880920000006</v>
      </c>
      <c r="H54">
        <v>736.95751410000003</v>
      </c>
      <c r="I54">
        <v>717.41009670000005</v>
      </c>
      <c r="J54">
        <v>697.50157730000001</v>
      </c>
      <c r="K54" s="39">
        <v>597.97121800000002</v>
      </c>
      <c r="L54" s="39">
        <v>562.71092959999999</v>
      </c>
      <c r="M54" s="39">
        <v>561.73295599999994</v>
      </c>
      <c r="N54" s="39">
        <v>524.87307080000005</v>
      </c>
      <c r="O54" s="39">
        <v>550.17871979999995</v>
      </c>
      <c r="P54" s="39">
        <v>574.02877590000003</v>
      </c>
      <c r="Q54" s="39">
        <v>577.19383649999997</v>
      </c>
      <c r="R54" s="39">
        <v>582.53502249999997</v>
      </c>
      <c r="S54" s="39">
        <v>473.15781920000001</v>
      </c>
      <c r="T54" s="39">
        <v>425.78890269999999</v>
      </c>
      <c r="U54" s="39">
        <v>406.37875220000001</v>
      </c>
      <c r="V54" s="39">
        <v>401.34759700000001</v>
      </c>
      <c r="W54" s="39">
        <v>507.33563029999999</v>
      </c>
      <c r="X54" s="39">
        <v>522.56731520000005</v>
      </c>
      <c r="Y54" s="39">
        <v>401.6855688</v>
      </c>
      <c r="Z54" s="39">
        <v>328.5472772</v>
      </c>
      <c r="AA54" s="39">
        <v>261.63755029999999</v>
      </c>
      <c r="AB54" s="39">
        <v>197.3367049</v>
      </c>
      <c r="AC54" s="39">
        <v>138.47214270000001</v>
      </c>
      <c r="AD54" s="39">
        <v>88.891116280000006</v>
      </c>
      <c r="AE54" s="39">
        <v>52.98506562</v>
      </c>
      <c r="AF54" s="39">
        <v>29.479313999999999</v>
      </c>
      <c r="AG54" s="39">
        <v>15.58304455</v>
      </c>
      <c r="AH54" s="39">
        <v>7.9673108570000002</v>
      </c>
      <c r="AI54" s="39">
        <v>4.1166562850000004</v>
      </c>
      <c r="AJ54" s="39">
        <v>2.0794129510000001</v>
      </c>
      <c r="AK54" s="39">
        <v>1.0385845220000001</v>
      </c>
      <c r="AL54" s="39">
        <v>0.51576353519999996</v>
      </c>
      <c r="AM54" s="39">
        <v>0.25527852350000002</v>
      </c>
      <c r="AN54" s="39">
        <v>0.12546221499999999</v>
      </c>
      <c r="AO54" s="39">
        <v>6.1582127700000003E-2</v>
      </c>
      <c r="AP54" s="39">
        <v>3.0251445200000001E-2</v>
      </c>
      <c r="AQ54" s="39">
        <v>1.4862921100000001E-2</v>
      </c>
      <c r="AR54" s="39">
        <v>7.4014862900000002E-3</v>
      </c>
      <c r="AS54" s="39">
        <v>3.6661533200000001E-3</v>
      </c>
      <c r="AT54" s="39">
        <v>1.80717763E-3</v>
      </c>
      <c r="AU54" s="39">
        <v>8.8861226800000001E-4</v>
      </c>
      <c r="AV54">
        <v>4.3616150200000001E-4</v>
      </c>
      <c r="AW54" s="39">
        <v>2.1050430199999999E-4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426.96081909999998</v>
      </c>
      <c r="F55" s="39">
        <v>437.12390449999998</v>
      </c>
      <c r="G55" s="39">
        <v>417.54067250000003</v>
      </c>
      <c r="H55">
        <v>457.67119580000002</v>
      </c>
      <c r="I55">
        <v>445.05742650000002</v>
      </c>
      <c r="J55">
        <v>428.69951509999999</v>
      </c>
      <c r="K55" s="39">
        <v>364.96458039999999</v>
      </c>
      <c r="L55" s="39">
        <v>347.63081249999999</v>
      </c>
      <c r="M55" s="39">
        <v>345.84385250000003</v>
      </c>
      <c r="N55" s="39">
        <v>314.26744150000002</v>
      </c>
      <c r="O55" s="39">
        <v>329.91184959999998</v>
      </c>
      <c r="P55" s="39">
        <v>341.2306461</v>
      </c>
      <c r="Q55" s="39">
        <v>336.87461660000002</v>
      </c>
      <c r="R55" s="39">
        <v>333.7617133</v>
      </c>
      <c r="S55" s="39">
        <v>254.7385883</v>
      </c>
      <c r="T55" s="39">
        <v>240.89395440000001</v>
      </c>
      <c r="U55" s="39">
        <v>208.97924330000001</v>
      </c>
      <c r="V55" s="39">
        <v>199.78414789999999</v>
      </c>
      <c r="W55" s="39">
        <v>249.18373</v>
      </c>
      <c r="X55" s="39">
        <v>253.14239950000001</v>
      </c>
      <c r="Y55" s="39">
        <v>192.05092379999999</v>
      </c>
      <c r="Z55" s="39">
        <v>155.21873070000001</v>
      </c>
      <c r="AA55" s="39">
        <v>122.2105116</v>
      </c>
      <c r="AB55" s="39">
        <v>91.185206660000006</v>
      </c>
      <c r="AC55" s="39">
        <v>63.335442069999999</v>
      </c>
      <c r="AD55" s="39">
        <v>40.294374529999999</v>
      </c>
      <c r="AE55" s="39">
        <v>23.8208305</v>
      </c>
      <c r="AF55" s="39">
        <v>13.151875889999999</v>
      </c>
      <c r="AG55" s="39">
        <v>6.9020652570000003</v>
      </c>
      <c r="AH55" s="39">
        <v>3.5042070089999999</v>
      </c>
      <c r="AI55" s="39">
        <v>1.7985903590000001</v>
      </c>
      <c r="AJ55" s="39">
        <v>0.90294487430000003</v>
      </c>
      <c r="AK55" s="39">
        <v>0.4484109141</v>
      </c>
      <c r="AL55" s="39">
        <v>0.22148882459999999</v>
      </c>
      <c r="AM55" s="39">
        <v>0.1090724014</v>
      </c>
      <c r="AN55" s="39">
        <v>5.3404748199999998E-2</v>
      </c>
      <c r="AO55" s="39">
        <v>2.6121683100000001E-2</v>
      </c>
      <c r="AP55" s="39">
        <v>1.2790000399999999E-2</v>
      </c>
      <c r="AQ55" s="39">
        <v>6.2645284200000002E-3</v>
      </c>
      <c r="AR55" s="39">
        <v>3.07971961E-3</v>
      </c>
      <c r="AS55" s="39">
        <v>1.5233228699999999E-3</v>
      </c>
      <c r="AT55" s="39">
        <v>7.5014054900000003E-4</v>
      </c>
      <c r="AU55" s="39">
        <v>3.6863180999999998E-4</v>
      </c>
      <c r="AV55">
        <v>1.8090515400000001E-4</v>
      </c>
      <c r="AW55" s="39">
        <v>8.7332517500000002E-5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142.32027299999999</v>
      </c>
      <c r="F56" s="39">
        <v>143.14613249999999</v>
      </c>
      <c r="G56" s="39">
        <v>125.8150639</v>
      </c>
      <c r="H56">
        <v>136.84400500000001</v>
      </c>
      <c r="I56">
        <v>132.5897937</v>
      </c>
      <c r="J56">
        <v>123.8504688</v>
      </c>
      <c r="K56" s="39">
        <v>102.9816794</v>
      </c>
      <c r="L56" s="39">
        <v>94.418728090000002</v>
      </c>
      <c r="M56" s="39">
        <v>92.766189220000001</v>
      </c>
      <c r="N56" s="39">
        <v>80.680120709999997</v>
      </c>
      <c r="O56" s="39">
        <v>83.913964190000002</v>
      </c>
      <c r="P56" s="39">
        <v>94.223589059999995</v>
      </c>
      <c r="Q56" s="39">
        <v>90.043851290000006</v>
      </c>
      <c r="R56" s="39">
        <v>86.77779305</v>
      </c>
      <c r="S56" s="39">
        <v>58.414458529999997</v>
      </c>
      <c r="T56" s="39">
        <v>37.446505930000001</v>
      </c>
      <c r="U56" s="39">
        <v>24.611255159999999</v>
      </c>
      <c r="V56" s="39">
        <v>20.343567220000001</v>
      </c>
      <c r="W56" s="39">
        <v>23.841723729999998</v>
      </c>
      <c r="X56" s="39">
        <v>22.685969889999999</v>
      </c>
      <c r="Y56" s="39">
        <v>16.184760570000002</v>
      </c>
      <c r="Z56" s="39">
        <v>12.36594972</v>
      </c>
      <c r="AA56" s="39">
        <v>9.2275418709999997</v>
      </c>
      <c r="AB56" s="39">
        <v>6.5392709900000003</v>
      </c>
      <c r="AC56" s="39">
        <v>4.3250160989999999</v>
      </c>
      <c r="AD56" s="39">
        <v>2.6363394320000002</v>
      </c>
      <c r="AE56" s="39">
        <v>1.4985183150000001</v>
      </c>
      <c r="AF56" s="39">
        <v>0.79769055759999996</v>
      </c>
      <c r="AG56" s="39">
        <v>0.4045137935</v>
      </c>
      <c r="AH56" s="39">
        <v>0.19871294</v>
      </c>
      <c r="AI56" s="39">
        <v>9.8917867899999998E-2</v>
      </c>
      <c r="AJ56" s="39">
        <v>4.8283464900000003E-2</v>
      </c>
      <c r="AK56" s="39">
        <v>2.3367281E-2</v>
      </c>
      <c r="AL56" s="39">
        <v>1.1270638499999999E-2</v>
      </c>
      <c r="AM56" s="39">
        <v>5.4293731199999999E-3</v>
      </c>
      <c r="AN56" s="39">
        <v>2.6125680399999998E-3</v>
      </c>
      <c r="AO56" s="39">
        <v>1.25685561E-3</v>
      </c>
      <c r="AP56" s="39">
        <v>6.06048132E-4</v>
      </c>
      <c r="AQ56" s="39">
        <v>2.9266318699999998E-4</v>
      </c>
      <c r="AR56" s="39">
        <v>1.3720799E-4</v>
      </c>
      <c r="AS56" s="39">
        <v>6.7318089399999998E-5</v>
      </c>
      <c r="AT56" s="39">
        <v>3.2920423700000002E-5</v>
      </c>
      <c r="AU56" s="39">
        <v>1.6084770099999998E-5</v>
      </c>
      <c r="AV56" s="39">
        <v>7.8572616400000008E-6</v>
      </c>
      <c r="AW56" s="39">
        <v>3.7796895400000002E-6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35.580068259999997</v>
      </c>
      <c r="F57" s="39">
        <v>34.077249090000002</v>
      </c>
      <c r="G57" s="39">
        <v>23.56056315</v>
      </c>
      <c r="H57">
        <v>26.40184227</v>
      </c>
      <c r="I57">
        <v>24.42030222</v>
      </c>
      <c r="J57">
        <v>19.40765498</v>
      </c>
      <c r="K57" s="39">
        <v>13.95497845</v>
      </c>
      <c r="L57" s="39">
        <v>9.2928223299999999</v>
      </c>
      <c r="M57" s="39">
        <v>8.6385337199999999</v>
      </c>
      <c r="N57" s="39">
        <v>10.519065919999999</v>
      </c>
      <c r="O57" s="39">
        <v>10.17433037</v>
      </c>
      <c r="P57" s="39">
        <v>14.68777126</v>
      </c>
      <c r="Q57" s="39">
        <v>11.317676049999999</v>
      </c>
      <c r="R57" s="39">
        <v>8.5147549859999998</v>
      </c>
      <c r="S57" s="39">
        <v>3.2274422889999999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2.1814515330000002</v>
      </c>
      <c r="F58" s="39">
        <v>3.5890525320000002</v>
      </c>
      <c r="G58" s="39">
        <v>5.9036773890000003</v>
      </c>
      <c r="H58">
        <v>9.4779951340000004</v>
      </c>
      <c r="I58">
        <v>13.1105225</v>
      </c>
      <c r="J58">
        <v>17.887352</v>
      </c>
      <c r="K58" s="39">
        <v>21.478550859999999</v>
      </c>
      <c r="L58" s="39">
        <v>27.451003369999999</v>
      </c>
      <c r="M58" s="39">
        <v>36.407006780000003</v>
      </c>
      <c r="N58" s="39">
        <v>44.357182160000001</v>
      </c>
      <c r="O58" s="39">
        <v>60.406948030000002</v>
      </c>
      <c r="P58" s="39">
        <v>81.495252570000005</v>
      </c>
      <c r="Q58" s="39">
        <v>107.2252111</v>
      </c>
      <c r="R58" s="39">
        <v>138.14774120000001</v>
      </c>
      <c r="S58" s="39">
        <v>145.02039300000001</v>
      </c>
      <c r="T58" s="39">
        <v>161.64122710000001</v>
      </c>
      <c r="U58" s="39">
        <v>196.9162709</v>
      </c>
      <c r="V58" s="39">
        <v>245.74170129999999</v>
      </c>
      <c r="W58" s="39">
        <v>386.11173029999998</v>
      </c>
      <c r="X58" s="39">
        <v>489.25697919999999</v>
      </c>
      <c r="Y58" s="39">
        <v>492.94627559999998</v>
      </c>
      <c r="Z58" s="39">
        <v>587.60085670000001</v>
      </c>
      <c r="AA58" s="39">
        <v>753.14422739999998</v>
      </c>
      <c r="AB58" s="39">
        <v>938.11443550000001</v>
      </c>
      <c r="AC58" s="39">
        <v>1123.043201</v>
      </c>
      <c r="AD58" s="39">
        <v>1275.7938469999999</v>
      </c>
      <c r="AE58" s="39">
        <v>1397.8490119999999</v>
      </c>
      <c r="AF58" s="39">
        <v>1477.909525</v>
      </c>
      <c r="AG58" s="39">
        <v>1521.5464039999999</v>
      </c>
      <c r="AH58" s="39">
        <v>1539.424385</v>
      </c>
      <c r="AI58" s="39">
        <v>1587.9918680000001</v>
      </c>
      <c r="AJ58" s="39">
        <v>1609.384947</v>
      </c>
      <c r="AK58" s="39">
        <v>1616.774821</v>
      </c>
      <c r="AL58" s="39">
        <v>1616.9651260000001</v>
      </c>
      <c r="AM58" s="39">
        <v>1612.8835859999999</v>
      </c>
      <c r="AN58">
        <v>1597.679533</v>
      </c>
      <c r="AO58">
        <v>1581.7844500000001</v>
      </c>
      <c r="AP58">
        <v>1567.4757830000001</v>
      </c>
      <c r="AQ58">
        <v>1553.7165199999999</v>
      </c>
      <c r="AR58">
        <v>1593.782473</v>
      </c>
      <c r="AS58">
        <v>1595.372433</v>
      </c>
      <c r="AT58">
        <v>1589.8225870000001</v>
      </c>
      <c r="AU58">
        <v>1580.806435</v>
      </c>
      <c r="AV58">
        <v>1569.4399229999999</v>
      </c>
      <c r="AW58">
        <v>1532.599858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6.4968774199999999E-3</v>
      </c>
      <c r="F59" s="39">
        <v>1.75667675E-2</v>
      </c>
      <c r="G59" s="39">
        <v>4.0826218599999999E-2</v>
      </c>
      <c r="H59">
        <v>8.1303538300000006E-2</v>
      </c>
      <c r="I59">
        <v>0.12986323550000001</v>
      </c>
      <c r="J59">
        <v>0.20503435859999999</v>
      </c>
      <c r="K59" s="39">
        <v>0.27078031720000001</v>
      </c>
      <c r="L59" s="39">
        <v>0.38386891870000001</v>
      </c>
      <c r="M59" s="39">
        <v>0.58366735349999999</v>
      </c>
      <c r="N59" s="39">
        <v>0.77700234800000001</v>
      </c>
      <c r="O59" s="39">
        <v>1.143199565</v>
      </c>
      <c r="P59" s="39">
        <v>1.001319802</v>
      </c>
      <c r="Q59" s="39">
        <v>1.476323399</v>
      </c>
      <c r="R59" s="39">
        <v>2.1404573349999998</v>
      </c>
      <c r="S59" s="39">
        <v>2.4959395849999999</v>
      </c>
      <c r="T59" s="39">
        <v>3.0917951050000001</v>
      </c>
      <c r="U59" s="39">
        <v>6.0983960250000004</v>
      </c>
      <c r="V59" s="39">
        <v>9.5555471609999998</v>
      </c>
      <c r="W59" s="39">
        <v>16.00619833</v>
      </c>
      <c r="X59" s="39">
        <v>21.573763639999999</v>
      </c>
      <c r="Y59" s="39">
        <v>23.24661979</v>
      </c>
      <c r="Z59" s="39">
        <v>29.56967616</v>
      </c>
      <c r="AA59" s="39">
        <v>40.325827859999997</v>
      </c>
      <c r="AB59" s="39">
        <v>53.300826360000002</v>
      </c>
      <c r="AC59" s="39">
        <v>67.53904532</v>
      </c>
      <c r="AD59" s="39">
        <v>80.757850619999999</v>
      </c>
      <c r="AE59" s="39">
        <v>92.808600420000005</v>
      </c>
      <c r="AF59" s="39">
        <v>102.657494</v>
      </c>
      <c r="AG59" s="39">
        <v>110.3434049</v>
      </c>
      <c r="AH59" s="39">
        <v>116.342536</v>
      </c>
      <c r="AI59" s="39">
        <v>124.8664692</v>
      </c>
      <c r="AJ59" s="39">
        <v>131.44731880000001</v>
      </c>
      <c r="AK59" s="39">
        <v>136.96874560000001</v>
      </c>
      <c r="AL59" s="39">
        <v>141.9138729</v>
      </c>
      <c r="AM59" s="39">
        <v>146.4983546</v>
      </c>
      <c r="AN59">
        <v>149.1876901</v>
      </c>
      <c r="AO59">
        <v>151.75478960000001</v>
      </c>
      <c r="AP59">
        <v>154.43059</v>
      </c>
      <c r="AQ59">
        <v>157.1320997</v>
      </c>
      <c r="AR59">
        <v>179.81625750000001</v>
      </c>
      <c r="AS59">
        <v>184.4457228</v>
      </c>
      <c r="AT59">
        <v>188.29969009999999</v>
      </c>
      <c r="AU59">
        <v>191.766199</v>
      </c>
      <c r="AV59">
        <v>194.95689780000001</v>
      </c>
      <c r="AW59">
        <v>194.9430749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1.4892842099999999E-2</v>
      </c>
      <c r="F60" s="39">
        <v>2.9216085199999998E-2</v>
      </c>
      <c r="G60" s="39">
        <v>5.6176021E-2</v>
      </c>
      <c r="H60">
        <v>0.1008079413</v>
      </c>
      <c r="I60">
        <v>0.1510750669</v>
      </c>
      <c r="J60">
        <v>0.2246388557</v>
      </c>
      <c r="K60" s="39">
        <v>0.28599713399999999</v>
      </c>
      <c r="L60" s="39">
        <v>0.39039688459999999</v>
      </c>
      <c r="M60" s="39">
        <v>0.56650465110000003</v>
      </c>
      <c r="N60" s="39">
        <v>0.73297229620000004</v>
      </c>
      <c r="O60" s="39">
        <v>1.0530644730000001</v>
      </c>
      <c r="P60" s="39">
        <v>1.0679189360000001</v>
      </c>
      <c r="Q60" s="39">
        <v>1.5097505010000001</v>
      </c>
      <c r="R60" s="39">
        <v>2.1012064050000001</v>
      </c>
      <c r="S60" s="39">
        <v>2.3676302749999998</v>
      </c>
      <c r="T60" s="39">
        <v>2.8389203890000001</v>
      </c>
      <c r="U60" s="39">
        <v>4.9199763870000002</v>
      </c>
      <c r="V60" s="39">
        <v>7.3052408949999998</v>
      </c>
      <c r="W60" s="39">
        <v>12.057687550000001</v>
      </c>
      <c r="X60" s="39">
        <v>16.02332874</v>
      </c>
      <c r="Y60" s="39">
        <v>17.00196643</v>
      </c>
      <c r="Z60" s="39">
        <v>21.305550199999999</v>
      </c>
      <c r="AA60" s="39">
        <v>28.640010060000002</v>
      </c>
      <c r="AB60" s="39">
        <v>37.330416640000003</v>
      </c>
      <c r="AC60" s="39">
        <v>46.664389319999998</v>
      </c>
      <c r="AD60" s="39">
        <v>55.106088630000002</v>
      </c>
      <c r="AE60" s="39">
        <v>62.582928610000003</v>
      </c>
      <c r="AF60" s="39">
        <v>68.435471359999994</v>
      </c>
      <c r="AG60" s="39">
        <v>72.740905780000006</v>
      </c>
      <c r="AH60" s="39">
        <v>75.859250209999999</v>
      </c>
      <c r="AI60" s="39">
        <v>80.542696359999894</v>
      </c>
      <c r="AJ60" s="39">
        <v>83.892765209999894</v>
      </c>
      <c r="AK60" s="39">
        <v>86.505281080000003</v>
      </c>
      <c r="AL60" s="39">
        <v>88.701100299999894</v>
      </c>
      <c r="AM60" s="39">
        <v>90.62192297</v>
      </c>
      <c r="AN60">
        <v>91.498359489999999</v>
      </c>
      <c r="AO60">
        <v>92.278576749999999</v>
      </c>
      <c r="AP60">
        <v>93.100941559999995</v>
      </c>
      <c r="AQ60">
        <v>93.911739830000002</v>
      </c>
      <c r="AR60">
        <v>103.400631</v>
      </c>
      <c r="AS60">
        <v>105.0933041</v>
      </c>
      <c r="AT60">
        <v>106.2952212</v>
      </c>
      <c r="AU60">
        <v>107.2344429</v>
      </c>
      <c r="AV60">
        <v>107.97768859999999</v>
      </c>
      <c r="AW60">
        <v>106.9148253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6.0970695800000002E-2</v>
      </c>
      <c r="F61" s="39">
        <v>0.10227987650000001</v>
      </c>
      <c r="G61" s="39">
        <v>0.1715453213</v>
      </c>
      <c r="H61">
        <v>0.2794641746</v>
      </c>
      <c r="I61">
        <v>0.3907710143</v>
      </c>
      <c r="J61">
        <v>0.53968802819999995</v>
      </c>
      <c r="K61" s="39">
        <v>0.65365789630000004</v>
      </c>
      <c r="L61" s="39">
        <v>0.84383567709999996</v>
      </c>
      <c r="M61" s="39">
        <v>1.135156136</v>
      </c>
      <c r="N61" s="39">
        <v>1.3966499729999999</v>
      </c>
      <c r="O61" s="39">
        <v>1.918998443</v>
      </c>
      <c r="P61" s="39">
        <v>2.4742358109999998</v>
      </c>
      <c r="Q61" s="39">
        <v>3.290990045</v>
      </c>
      <c r="R61" s="39">
        <v>4.2916947179999996</v>
      </c>
      <c r="S61" s="39">
        <v>4.5571307980000002</v>
      </c>
      <c r="T61" s="39">
        <v>5.141413225</v>
      </c>
      <c r="U61" s="39">
        <v>6.6546788799999996</v>
      </c>
      <c r="V61" s="39">
        <v>8.5401770280000004</v>
      </c>
      <c r="W61" s="39">
        <v>13.51388506</v>
      </c>
      <c r="X61" s="39">
        <v>17.232302140000002</v>
      </c>
      <c r="Y61" s="39">
        <v>17.468574029999999</v>
      </c>
      <c r="Z61" s="39">
        <v>20.926526389999999</v>
      </c>
      <c r="AA61" s="39">
        <v>26.92110027</v>
      </c>
      <c r="AB61" s="39">
        <v>33.611798069999999</v>
      </c>
      <c r="AC61" s="39">
        <v>40.27673806</v>
      </c>
      <c r="AD61" s="39">
        <v>45.737436199999998</v>
      </c>
      <c r="AE61" s="39">
        <v>50.03306328</v>
      </c>
      <c r="AF61" s="39">
        <v>52.752151959999999</v>
      </c>
      <c r="AG61" s="39">
        <v>54.096151550000002</v>
      </c>
      <c r="AH61" s="39">
        <v>54.45319276</v>
      </c>
      <c r="AI61" s="39">
        <v>55.819722259999999</v>
      </c>
      <c r="AJ61" s="39">
        <v>56.153595260000003</v>
      </c>
      <c r="AK61" s="39">
        <v>55.92917826</v>
      </c>
      <c r="AL61" s="39">
        <v>55.390776459999998</v>
      </c>
      <c r="AM61" s="39">
        <v>54.643536330000003</v>
      </c>
      <c r="AN61">
        <v>53.582976340000002</v>
      </c>
      <c r="AO61">
        <v>52.466699769999998</v>
      </c>
      <c r="AP61">
        <v>51.369475970000003</v>
      </c>
      <c r="AQ61">
        <v>50.255048090000003</v>
      </c>
      <c r="AR61">
        <v>48.023654139999998</v>
      </c>
      <c r="AS61">
        <v>47.118038640000002</v>
      </c>
      <c r="AT61">
        <v>45.949348749999999</v>
      </c>
      <c r="AU61" s="39">
        <v>44.633881350000003</v>
      </c>
      <c r="AV61">
        <v>43.20856981</v>
      </c>
      <c r="AW61">
        <v>41.05070937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1.4323115909999999</v>
      </c>
      <c r="F62" s="39">
        <v>2.3564911899999998</v>
      </c>
      <c r="G62" s="39">
        <v>3.8760425139999999</v>
      </c>
      <c r="H62">
        <v>6.2182352989999998</v>
      </c>
      <c r="I62">
        <v>8.5924671569999997</v>
      </c>
      <c r="J62">
        <v>11.708712759999999</v>
      </c>
      <c r="K62" s="39">
        <v>14.046647699999999</v>
      </c>
      <c r="L62" s="39">
        <v>17.932782880000001</v>
      </c>
      <c r="M62" s="39">
        <v>23.744217800000001</v>
      </c>
      <c r="N62" s="39">
        <v>28.894378629999999</v>
      </c>
      <c r="O62" s="39">
        <v>39.304034199999997</v>
      </c>
      <c r="P62" s="39">
        <v>53.310263640000002</v>
      </c>
      <c r="Q62" s="39">
        <v>70.058586210000001</v>
      </c>
      <c r="R62" s="39">
        <v>90.137484990000004</v>
      </c>
      <c r="S62" s="39">
        <v>94.490162620000007</v>
      </c>
      <c r="T62" s="39">
        <v>105.15509900000001</v>
      </c>
      <c r="U62" s="39">
        <v>126.8391525</v>
      </c>
      <c r="V62" s="39">
        <v>157.20896250000001</v>
      </c>
      <c r="W62" s="39">
        <v>246.45140799999999</v>
      </c>
      <c r="X62" s="39">
        <v>311.55998290000002</v>
      </c>
      <c r="Y62" s="39">
        <v>313.0542605</v>
      </c>
      <c r="Z62" s="39">
        <v>372.10885400000001</v>
      </c>
      <c r="AA62" s="39">
        <v>475.55700100000001</v>
      </c>
      <c r="AB62" s="39">
        <v>590.59232659999998</v>
      </c>
      <c r="AC62" s="39">
        <v>704.86941009999998</v>
      </c>
      <c r="AD62" s="39">
        <v>798.41752039999994</v>
      </c>
      <c r="AE62" s="39">
        <v>872.30381729999999</v>
      </c>
      <c r="AF62" s="39">
        <v>919.6410449</v>
      </c>
      <c r="AG62" s="39">
        <v>944.09762939999996</v>
      </c>
      <c r="AH62" s="39">
        <v>952.46379109999998</v>
      </c>
      <c r="AI62" s="39">
        <v>979.69741069999998</v>
      </c>
      <c r="AJ62" s="39">
        <v>990.05315859999996</v>
      </c>
      <c r="AK62" s="39">
        <v>991.74600120000002</v>
      </c>
      <c r="AL62" s="39">
        <v>989.00436530000002</v>
      </c>
      <c r="AM62" s="39">
        <v>983.64379570000006</v>
      </c>
      <c r="AN62">
        <v>972.01497959999995</v>
      </c>
      <c r="AO62">
        <v>960.00166669999999</v>
      </c>
      <c r="AP62">
        <v>948.97928449999995</v>
      </c>
      <c r="AQ62">
        <v>938.30936380000003</v>
      </c>
      <c r="AR62">
        <v>951.81448109999997</v>
      </c>
      <c r="AS62">
        <v>950.22615310000003</v>
      </c>
      <c r="AT62">
        <v>944.3638029</v>
      </c>
      <c r="AU62">
        <v>936.43693819999999</v>
      </c>
      <c r="AV62">
        <v>927.12071189999995</v>
      </c>
      <c r="AW62">
        <v>902.78790590000006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0.56452867159999998</v>
      </c>
      <c r="F63" s="39">
        <v>0.92506301609999997</v>
      </c>
      <c r="G63" s="39">
        <v>1.515112786</v>
      </c>
      <c r="H63">
        <v>2.4220817800000001</v>
      </c>
      <c r="I63">
        <v>3.3373662120000001</v>
      </c>
      <c r="J63">
        <v>4.5324873060000002</v>
      </c>
      <c r="K63" s="39">
        <v>5.4240342899999998</v>
      </c>
      <c r="L63" s="39">
        <v>6.9039022619999999</v>
      </c>
      <c r="M63" s="39">
        <v>9.1002739810000008</v>
      </c>
      <c r="N63" s="39">
        <v>11.037901700000001</v>
      </c>
      <c r="O63" s="39">
        <v>14.967666169999999</v>
      </c>
      <c r="P63" s="39">
        <v>20.599777880000001</v>
      </c>
      <c r="Q63" s="39">
        <v>26.984386010000001</v>
      </c>
      <c r="R63" s="39">
        <v>34.587213920000003</v>
      </c>
      <c r="S63" s="39">
        <v>36.120489460000002</v>
      </c>
      <c r="T63" s="39">
        <v>40.02687409</v>
      </c>
      <c r="U63" s="39">
        <v>47.003787189999997</v>
      </c>
      <c r="V63" s="39">
        <v>57.200145139999997</v>
      </c>
      <c r="W63" s="39">
        <v>89.134373249999996</v>
      </c>
      <c r="X63" s="39">
        <v>111.98794150000001</v>
      </c>
      <c r="Y63" s="39">
        <v>111.7190531</v>
      </c>
      <c r="Z63" s="39">
        <v>131.8099957</v>
      </c>
      <c r="AA63" s="39">
        <v>167.1832527</v>
      </c>
      <c r="AB63" s="39">
        <v>206.03366339999999</v>
      </c>
      <c r="AC63" s="39">
        <v>243.99246249999999</v>
      </c>
      <c r="AD63" s="39">
        <v>274.34051119999998</v>
      </c>
      <c r="AE63" s="39">
        <v>297.57819760000001</v>
      </c>
      <c r="AF63" s="39">
        <v>311.5073185</v>
      </c>
      <c r="AG63" s="39">
        <v>317.54937740000003</v>
      </c>
      <c r="AH63" s="39">
        <v>318.13738139999998</v>
      </c>
      <c r="AI63" s="39">
        <v>324.97855270000002</v>
      </c>
      <c r="AJ63" s="39">
        <v>326.18143959999998</v>
      </c>
      <c r="AK63" s="39">
        <v>324.54381910000001</v>
      </c>
      <c r="AL63" s="39">
        <v>321.4935064</v>
      </c>
      <c r="AM63" s="39">
        <v>317.64063549999997</v>
      </c>
      <c r="AN63">
        <v>312.18484869999997</v>
      </c>
      <c r="AO63">
        <v>306.66864179999999</v>
      </c>
      <c r="AP63">
        <v>301.52641269999998</v>
      </c>
      <c r="AQ63">
        <v>296.54802030000002</v>
      </c>
      <c r="AR63">
        <v>294.02283449999999</v>
      </c>
      <c r="AS63">
        <v>292.01775859999998</v>
      </c>
      <c r="AT63">
        <v>288.73172060000002</v>
      </c>
      <c r="AU63">
        <v>284.85738889999999</v>
      </c>
      <c r="AV63">
        <v>280.60893529999998</v>
      </c>
      <c r="AW63">
        <v>271.88002239999997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7.6963009400000002E-3</v>
      </c>
      <c r="F64" s="39">
        <v>7.4582121100000001E-3</v>
      </c>
      <c r="G64" s="39">
        <v>3.3542216999999999E-3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9.4554554400000004E-2</v>
      </c>
      <c r="F65" s="39">
        <v>0.15097738429999999</v>
      </c>
      <c r="G65" s="39">
        <v>0.2406203076</v>
      </c>
      <c r="H65">
        <v>0.37610240010000001</v>
      </c>
      <c r="I65">
        <v>0.50897981540000004</v>
      </c>
      <c r="J65">
        <v>0.67679068959999999</v>
      </c>
      <c r="K65" s="39">
        <v>0.79743352440000004</v>
      </c>
      <c r="L65" s="39">
        <v>0.9962167488</v>
      </c>
      <c r="M65" s="39">
        <v>1.277186849</v>
      </c>
      <c r="N65" s="39">
        <v>1.5182772090000001</v>
      </c>
      <c r="O65" s="39">
        <v>2.01998517</v>
      </c>
      <c r="P65" s="39">
        <v>3.0417364980000001</v>
      </c>
      <c r="Q65" s="39">
        <v>3.9051749729999998</v>
      </c>
      <c r="R65" s="39">
        <v>4.8896838689999997</v>
      </c>
      <c r="S65" s="39">
        <v>4.9890402590000003</v>
      </c>
      <c r="T65" s="39">
        <v>5.3871252829999996</v>
      </c>
      <c r="U65" s="39">
        <v>5.4002799189999999</v>
      </c>
      <c r="V65" s="39">
        <v>5.931628506</v>
      </c>
      <c r="W65" s="39">
        <v>8.9481781599999994</v>
      </c>
      <c r="X65" s="39">
        <v>10.87966035</v>
      </c>
      <c r="Y65" s="39">
        <v>10.455801839999999</v>
      </c>
      <c r="Z65" s="39">
        <v>11.88025431</v>
      </c>
      <c r="AA65" s="39">
        <v>14.517035419999999</v>
      </c>
      <c r="AB65" s="39">
        <v>17.245404480000001</v>
      </c>
      <c r="AC65" s="39">
        <v>19.70115526</v>
      </c>
      <c r="AD65" s="39">
        <v>21.4344398</v>
      </c>
      <c r="AE65" s="39">
        <v>22.5424048</v>
      </c>
      <c r="AF65" s="39">
        <v>22.91604396</v>
      </c>
      <c r="AG65" s="39">
        <v>22.718935330000001</v>
      </c>
      <c r="AH65" s="39">
        <v>22.16823342</v>
      </c>
      <c r="AI65" s="39">
        <v>22.08701688</v>
      </c>
      <c r="AJ65" s="39">
        <v>21.65666993</v>
      </c>
      <c r="AK65" s="39">
        <v>21.081795320000001</v>
      </c>
      <c r="AL65" s="39">
        <v>20.4615042</v>
      </c>
      <c r="AM65" s="39">
        <v>19.83534045</v>
      </c>
      <c r="AN65">
        <v>19.210678390000002</v>
      </c>
      <c r="AO65">
        <v>18.614075580000002</v>
      </c>
      <c r="AP65">
        <v>18.069078189999999</v>
      </c>
      <c r="AQ65">
        <v>17.560248770000001</v>
      </c>
      <c r="AR65">
        <v>16.704614230000001</v>
      </c>
      <c r="AS65">
        <v>16.471455800000001</v>
      </c>
      <c r="AT65">
        <v>16.182803</v>
      </c>
      <c r="AU65">
        <v>15.87758479</v>
      </c>
      <c r="AV65">
        <v>15.56711921</v>
      </c>
      <c r="AW65">
        <v>15.023320099999999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2.115562304</v>
      </c>
      <c r="T67">
        <v>2.0754482150000002</v>
      </c>
      <c r="U67">
        <v>2.103222374</v>
      </c>
      <c r="V67">
        <v>2.1683980439999999</v>
      </c>
      <c r="W67">
        <v>2.1943392249999998</v>
      </c>
      <c r="X67">
        <v>2.1250627990000002</v>
      </c>
      <c r="Y67">
        <v>2.0331188550000001</v>
      </c>
      <c r="Z67">
        <v>1.933442697</v>
      </c>
      <c r="AA67">
        <v>1.8370743169999999</v>
      </c>
      <c r="AB67">
        <v>1.7468575589999999</v>
      </c>
      <c r="AC67">
        <v>1.6658544040000001</v>
      </c>
      <c r="AD67">
        <v>1.6479041839999999</v>
      </c>
      <c r="AE67">
        <v>1.653101771</v>
      </c>
      <c r="AF67">
        <v>1.668621514</v>
      </c>
      <c r="AG67">
        <v>1.7025901569999999</v>
      </c>
      <c r="AH67">
        <v>1.7511416870000001</v>
      </c>
      <c r="AI67">
        <v>1.8019727750000001</v>
      </c>
      <c r="AJ67">
        <v>1.8502721529999999</v>
      </c>
      <c r="AK67">
        <v>1.895995651</v>
      </c>
      <c r="AL67">
        <v>1.939255798</v>
      </c>
      <c r="AM67">
        <v>1.9823418310000001</v>
      </c>
      <c r="AN67">
        <v>2.0236879399999999</v>
      </c>
      <c r="AO67">
        <v>2.0631263369999999</v>
      </c>
      <c r="AP67">
        <v>2.1016047960000002</v>
      </c>
      <c r="AQ67">
        <v>2.1397142740000001</v>
      </c>
      <c r="AR67">
        <v>2.1766611290000002</v>
      </c>
      <c r="AS67">
        <v>2.210927227</v>
      </c>
      <c r="AT67">
        <v>2.2451368440000001</v>
      </c>
      <c r="AU67">
        <v>2.2787271680000001</v>
      </c>
      <c r="AV67">
        <v>2.3122196000000002</v>
      </c>
      <c r="AW67">
        <v>2.3458375980000001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>
        <v>0.28498806799999998</v>
      </c>
      <c r="O68">
        <v>0.27809908820000001</v>
      </c>
      <c r="P68">
        <v>0.27238071730000002</v>
      </c>
      <c r="Q68">
        <v>0.26634187869999998</v>
      </c>
      <c r="R68">
        <v>0.2584363408</v>
      </c>
      <c r="S68">
        <v>0.25019536980000001</v>
      </c>
      <c r="T68">
        <v>0.24111985389999999</v>
      </c>
      <c r="U68">
        <v>0.23185623089999999</v>
      </c>
      <c r="V68">
        <v>0.2218118577</v>
      </c>
      <c r="W68">
        <v>0.21078638450000001</v>
      </c>
      <c r="X68">
        <v>0.19884427439999999</v>
      </c>
      <c r="Y68">
        <v>0.18665103990000001</v>
      </c>
      <c r="Z68">
        <v>0.17521869239999999</v>
      </c>
      <c r="AA68">
        <v>0.16494683439999999</v>
      </c>
      <c r="AB68">
        <v>0.15586341300000001</v>
      </c>
      <c r="AC68">
        <v>0.14774209250000001</v>
      </c>
      <c r="AD68">
        <v>0.1402812957</v>
      </c>
      <c r="AE68">
        <v>0.13344660650000001</v>
      </c>
      <c r="AF68">
        <v>0.12720642639999999</v>
      </c>
      <c r="AG68">
        <v>0.1214476343</v>
      </c>
      <c r="AH68">
        <v>0.1161155562</v>
      </c>
      <c r="AI68">
        <v>0.1111854384</v>
      </c>
      <c r="AJ68">
        <v>0.1066127615</v>
      </c>
      <c r="AK68" s="39">
        <v>0.1023615128</v>
      </c>
      <c r="AL68" s="39">
        <v>9.8399834899999997E-2</v>
      </c>
      <c r="AM68" s="39">
        <v>9.4644607699999994E-2</v>
      </c>
      <c r="AN68" s="39">
        <v>9.1088762899999995E-2</v>
      </c>
      <c r="AO68" s="39">
        <v>8.7708061599999998E-2</v>
      </c>
      <c r="AP68" s="39">
        <v>8.4476669899999995E-2</v>
      </c>
      <c r="AQ68" s="39">
        <v>8.1391392500000007E-2</v>
      </c>
      <c r="AR68" s="39">
        <v>7.84512609E-2</v>
      </c>
      <c r="AS68" s="39">
        <v>7.5646314100000001E-2</v>
      </c>
      <c r="AT68" s="39">
        <v>7.2945721599999999E-2</v>
      </c>
      <c r="AU68" s="39">
        <v>7.0335556800000004E-2</v>
      </c>
      <c r="AV68">
        <v>6.78135448E-2</v>
      </c>
      <c r="AW68">
        <v>6.5399468799999999E-2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2.2292453120000002</v>
      </c>
      <c r="T72">
        <v>2.2378573450000001</v>
      </c>
      <c r="U72">
        <v>2.2366968690000002</v>
      </c>
      <c r="V72">
        <v>2.2379290169999999</v>
      </c>
      <c r="W72">
        <v>2.2308564070000001</v>
      </c>
      <c r="X72">
        <v>2.2118410879999999</v>
      </c>
      <c r="Y72">
        <v>2.2163409220000001</v>
      </c>
      <c r="Z72">
        <v>2.2352937019999999</v>
      </c>
      <c r="AA72">
        <v>2.2649951700000002</v>
      </c>
      <c r="AB72">
        <v>2.3013085210000002</v>
      </c>
      <c r="AC72">
        <v>2.341021477</v>
      </c>
      <c r="AD72">
        <v>2.3847479890000001</v>
      </c>
      <c r="AE72">
        <v>2.4299146550000001</v>
      </c>
      <c r="AF72">
        <v>2.4756177030000002</v>
      </c>
      <c r="AG72">
        <v>2.5251646650000001</v>
      </c>
      <c r="AH72">
        <v>2.5772630809999999</v>
      </c>
      <c r="AI72">
        <v>2.6298822190000002</v>
      </c>
      <c r="AJ72">
        <v>2.680985862</v>
      </c>
      <c r="AK72">
        <v>2.7314416800000001</v>
      </c>
      <c r="AL72">
        <v>2.7817542290000001</v>
      </c>
      <c r="AM72">
        <v>2.8330423480000002</v>
      </c>
      <c r="AN72">
        <v>2.8805022660000001</v>
      </c>
      <c r="AO72">
        <v>2.9224783099999998</v>
      </c>
      <c r="AP72">
        <v>2.9621315259999998</v>
      </c>
      <c r="AQ72">
        <v>3.0014124510000002</v>
      </c>
      <c r="AR72">
        <v>3.0407685500000001</v>
      </c>
      <c r="AS72">
        <v>3.073177405</v>
      </c>
      <c r="AT72">
        <v>3.102116316</v>
      </c>
      <c r="AU72">
        <v>3.1289092890000001</v>
      </c>
      <c r="AV72">
        <v>3.1547034890000001</v>
      </c>
      <c r="AW72">
        <v>3.1798839050000001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11.49420525</v>
      </c>
      <c r="T73">
        <v>11.35824672</v>
      </c>
      <c r="U73">
        <v>11.430815450000001</v>
      </c>
      <c r="V73">
        <v>11.674077499999999</v>
      </c>
      <c r="W73">
        <v>11.540695919999999</v>
      </c>
      <c r="X73">
        <v>10.75743014</v>
      </c>
      <c r="Y73">
        <v>9.9348321169999902</v>
      </c>
      <c r="Z73">
        <v>9.1504075890000003</v>
      </c>
      <c r="AA73">
        <v>8.4731492399999997</v>
      </c>
      <c r="AB73">
        <v>7.8942040779999996</v>
      </c>
      <c r="AC73">
        <v>7.414130074</v>
      </c>
      <c r="AD73">
        <v>7.254865637</v>
      </c>
      <c r="AE73">
        <v>7.2380226920000004</v>
      </c>
      <c r="AF73">
        <v>7.2872121759999997</v>
      </c>
      <c r="AG73">
        <v>7.4248902289999998</v>
      </c>
      <c r="AH73">
        <v>7.6284502789999999</v>
      </c>
      <c r="AI73">
        <v>7.8468005779999999</v>
      </c>
      <c r="AJ73">
        <v>8.054009164</v>
      </c>
      <c r="AK73">
        <v>8.2522387510000001</v>
      </c>
      <c r="AL73">
        <v>8.4409818760000004</v>
      </c>
      <c r="AM73">
        <v>8.6344139210000002</v>
      </c>
      <c r="AN73">
        <v>8.8203451939999997</v>
      </c>
      <c r="AO73">
        <v>8.9930862069999904</v>
      </c>
      <c r="AP73">
        <v>9.1618507319999996</v>
      </c>
      <c r="AQ73">
        <v>9.3325057129999998</v>
      </c>
      <c r="AR73">
        <v>9.4982044759999997</v>
      </c>
      <c r="AS73">
        <v>9.6448124800000006</v>
      </c>
      <c r="AT73">
        <v>9.7913822049999997</v>
      </c>
      <c r="AU73">
        <v>9.9338971279999999</v>
      </c>
      <c r="AV73">
        <v>10.076094360000001</v>
      </c>
      <c r="AW73">
        <v>10.22158973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6.1109810229999999</v>
      </c>
      <c r="T74">
        <v>6.0623212549999996</v>
      </c>
      <c r="U74">
        <v>6.0095011530000004</v>
      </c>
      <c r="V74">
        <v>5.9276654239999997</v>
      </c>
      <c r="W74">
        <v>5.79157703</v>
      </c>
      <c r="X74">
        <v>5.5103477720000003</v>
      </c>
      <c r="Y74">
        <v>5.2619031080000003</v>
      </c>
      <c r="Z74">
        <v>5.0223060940000002</v>
      </c>
      <c r="AA74">
        <v>4.808457421</v>
      </c>
      <c r="AB74">
        <v>4.6018362120000003</v>
      </c>
      <c r="AC74">
        <v>4.4154807959999998</v>
      </c>
      <c r="AD74">
        <v>4.2439221930000004</v>
      </c>
      <c r="AE74">
        <v>4.0782221950000004</v>
      </c>
      <c r="AF74">
        <v>3.9169544950000001</v>
      </c>
      <c r="AG74">
        <v>3.8095959779999999</v>
      </c>
      <c r="AH74">
        <v>3.7264209959999999</v>
      </c>
      <c r="AI74">
        <v>3.6332971330000001</v>
      </c>
      <c r="AJ74">
        <v>3.5346026410000002</v>
      </c>
      <c r="AK74">
        <v>3.4331007140000001</v>
      </c>
      <c r="AL74">
        <v>3.3313939029999999</v>
      </c>
      <c r="AM74">
        <v>3.23559822</v>
      </c>
      <c r="AN74">
        <v>3.1262970870000002</v>
      </c>
      <c r="AO74">
        <v>3.011854273</v>
      </c>
      <c r="AP74">
        <v>2.9021372400000001</v>
      </c>
      <c r="AQ74">
        <v>2.7978626329999998</v>
      </c>
      <c r="AR74">
        <v>2.6993517489999999</v>
      </c>
      <c r="AS74">
        <v>2.5908199249999999</v>
      </c>
      <c r="AT74">
        <v>2.4844515459999998</v>
      </c>
      <c r="AU74">
        <v>2.3815082950000002</v>
      </c>
      <c r="AV74">
        <v>2.2823757320000002</v>
      </c>
      <c r="AW74">
        <v>2.1884279769999999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3.067387101</v>
      </c>
      <c r="T75">
        <v>3.081477885</v>
      </c>
      <c r="U75">
        <v>3.1275863269999999</v>
      </c>
      <c r="V75">
        <v>3.1862011460000002</v>
      </c>
      <c r="W75">
        <v>2.8860812170000001</v>
      </c>
      <c r="X75">
        <v>2.587248394</v>
      </c>
      <c r="Y75">
        <v>2.3400510300000001</v>
      </c>
      <c r="Z75">
        <v>2.1385279079999999</v>
      </c>
      <c r="AA75">
        <v>1.971767064</v>
      </c>
      <c r="AB75">
        <v>1.8319825670000001</v>
      </c>
      <c r="AC75">
        <v>1.7116345529999999</v>
      </c>
      <c r="AD75">
        <v>1.6869610719999999</v>
      </c>
      <c r="AE75">
        <v>1.6770802389999999</v>
      </c>
      <c r="AF75">
        <v>1.6718519839999999</v>
      </c>
      <c r="AG75">
        <v>1.671780316</v>
      </c>
      <c r="AH75">
        <v>1.674764318</v>
      </c>
      <c r="AI75">
        <v>1.6762364700000001</v>
      </c>
      <c r="AJ75">
        <v>1.676031136</v>
      </c>
      <c r="AK75">
        <v>1.673806771</v>
      </c>
      <c r="AL75">
        <v>1.6696589399999999</v>
      </c>
      <c r="AM75">
        <v>1.6651404350000001</v>
      </c>
      <c r="AN75">
        <v>1.65909328</v>
      </c>
      <c r="AO75">
        <v>1.6511919859999999</v>
      </c>
      <c r="AP75">
        <v>1.642093204</v>
      </c>
      <c r="AQ75">
        <v>1.632235206</v>
      </c>
      <c r="AR75">
        <v>1.6218790890000001</v>
      </c>
      <c r="AS75">
        <v>1.610046759</v>
      </c>
      <c r="AT75">
        <v>1.597193104</v>
      </c>
      <c r="AU75">
        <v>1.5836882080000001</v>
      </c>
      <c r="AV75">
        <v>1.569739596</v>
      </c>
      <c r="AW75">
        <v>1.555560421</v>
      </c>
    </row>
    <row r="76" spans="2:49" x14ac:dyDescent="0.25">
      <c r="B76" t="s">
        <v>176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23.55001815</v>
      </c>
      <c r="T76">
        <v>23.187655190000001</v>
      </c>
      <c r="U76">
        <v>22.665078520000002</v>
      </c>
      <c r="V76">
        <v>22.086795519999999</v>
      </c>
      <c r="W76">
        <v>21.741952420000001</v>
      </c>
      <c r="X76">
        <v>21.446421969999999</v>
      </c>
      <c r="Y76">
        <v>20.93614852</v>
      </c>
      <c r="Z76">
        <v>20.313815160000001</v>
      </c>
      <c r="AA76">
        <v>19.597963660000001</v>
      </c>
      <c r="AB76">
        <v>18.79924651</v>
      </c>
      <c r="AC76">
        <v>17.93300224</v>
      </c>
      <c r="AD76">
        <v>17.02092888</v>
      </c>
      <c r="AE76">
        <v>16.091856199999999</v>
      </c>
      <c r="AF76">
        <v>15.170574289999999</v>
      </c>
      <c r="AG76">
        <v>14.27516715</v>
      </c>
      <c r="AH76">
        <v>13.416352679999999</v>
      </c>
      <c r="AI76">
        <v>12.599432520000001</v>
      </c>
      <c r="AJ76">
        <v>11.82566553</v>
      </c>
      <c r="AK76">
        <v>11.094659460000001</v>
      </c>
      <c r="AL76">
        <v>10.405110649999999</v>
      </c>
      <c r="AM76">
        <v>9.7552823869999994</v>
      </c>
      <c r="AN76">
        <v>9.1458191069999994</v>
      </c>
      <c r="AO76">
        <v>8.5743243880000009</v>
      </c>
      <c r="AP76">
        <v>8.0384876890000001</v>
      </c>
      <c r="AQ76">
        <v>7.536111054</v>
      </c>
      <c r="AR76">
        <v>7.0337181639999997</v>
      </c>
      <c r="AS76">
        <v>6.5648108299999999</v>
      </c>
      <c r="AT76">
        <v>6.1271603389999996</v>
      </c>
      <c r="AU76">
        <v>5.7186847419999998</v>
      </c>
      <c r="AV76">
        <v>5.337439958</v>
      </c>
      <c r="AW76">
        <v>4.9816110470000003</v>
      </c>
    </row>
    <row r="77" spans="2:49" x14ac:dyDescent="0.25">
      <c r="B77" t="s">
        <v>177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18.131004359999999</v>
      </c>
      <c r="T77">
        <v>18.242812199999999</v>
      </c>
      <c r="U77">
        <v>18.279034280000001</v>
      </c>
      <c r="V77">
        <v>18.363146489999998</v>
      </c>
      <c r="W77">
        <v>18.483803829999999</v>
      </c>
      <c r="X77">
        <v>18.332542839999999</v>
      </c>
      <c r="Y77">
        <v>18.03415056</v>
      </c>
      <c r="Z77">
        <v>17.752818220000002</v>
      </c>
      <c r="AA77">
        <v>17.478581299999998</v>
      </c>
      <c r="AB77">
        <v>17.132920559999999</v>
      </c>
      <c r="AC77">
        <v>16.764440260000001</v>
      </c>
      <c r="AD77">
        <v>16.217795949999999</v>
      </c>
      <c r="AE77">
        <v>15.66741173</v>
      </c>
      <c r="AF77">
        <v>15.13481314</v>
      </c>
      <c r="AG77">
        <v>14.615282029999999</v>
      </c>
      <c r="AH77">
        <v>14.10641899</v>
      </c>
      <c r="AI77">
        <v>13.51333666</v>
      </c>
      <c r="AJ77">
        <v>12.92123237</v>
      </c>
      <c r="AK77">
        <v>12.335519400000001</v>
      </c>
      <c r="AL77">
        <v>11.750729919999999</v>
      </c>
      <c r="AM77">
        <v>11.16362726</v>
      </c>
      <c r="AN77">
        <v>10.78895988</v>
      </c>
      <c r="AO77">
        <v>10.411005790000001</v>
      </c>
      <c r="AP77">
        <v>10.0303396</v>
      </c>
      <c r="AQ77">
        <v>9.6466358450000005</v>
      </c>
      <c r="AR77">
        <v>9.2571186520000008</v>
      </c>
      <c r="AS77">
        <v>9.1232589140000009</v>
      </c>
      <c r="AT77">
        <v>8.9920712179999995</v>
      </c>
      <c r="AU77">
        <v>8.8569289149999904</v>
      </c>
      <c r="AV77">
        <v>8.7180301759999903</v>
      </c>
      <c r="AW77">
        <v>8.5353159489999904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0.29713429130000002</v>
      </c>
      <c r="T78">
        <v>0.29615985810000001</v>
      </c>
      <c r="U78">
        <v>0.29012545940000001</v>
      </c>
      <c r="V78">
        <v>0.28274549850000003</v>
      </c>
      <c r="W78">
        <v>0.27895942070000002</v>
      </c>
      <c r="X78">
        <v>0.280570137</v>
      </c>
      <c r="Y78">
        <v>0.28326411550000002</v>
      </c>
      <c r="Z78">
        <v>0.28622161820000003</v>
      </c>
      <c r="AA78">
        <v>0.28934833409999999</v>
      </c>
      <c r="AB78">
        <v>0.29294064050000002</v>
      </c>
      <c r="AC78">
        <v>0.2969150149</v>
      </c>
      <c r="AD78">
        <v>0.30175678709999998</v>
      </c>
      <c r="AE78">
        <v>0.30744629649999999</v>
      </c>
      <c r="AF78">
        <v>0.31422455370000002</v>
      </c>
      <c r="AG78">
        <v>0.3176144387</v>
      </c>
      <c r="AH78">
        <v>0.31774285190000001</v>
      </c>
      <c r="AI78">
        <v>0.31816326290000002</v>
      </c>
      <c r="AJ78">
        <v>0.31957509589999999</v>
      </c>
      <c r="AK78">
        <v>0.32211836240000002</v>
      </c>
      <c r="AL78">
        <v>0.32561175139999998</v>
      </c>
      <c r="AM78">
        <v>0.32953416029999999</v>
      </c>
      <c r="AN78">
        <v>0.33448877999999999</v>
      </c>
      <c r="AO78">
        <v>0.34057985229999999</v>
      </c>
      <c r="AP78">
        <v>0.34713782339999999</v>
      </c>
      <c r="AQ78">
        <v>0.353922609</v>
      </c>
      <c r="AR78">
        <v>0.36076989259999998</v>
      </c>
      <c r="AS78">
        <v>0.3688219123</v>
      </c>
      <c r="AT78">
        <v>0.37774294120000002</v>
      </c>
      <c r="AU78">
        <v>0.38716436180000002</v>
      </c>
      <c r="AV78">
        <v>0.39693913759999999</v>
      </c>
      <c r="AW78">
        <v>0.40689337170000001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9.5137374549999905</v>
      </c>
      <c r="T79">
        <v>9.3668794389999999</v>
      </c>
      <c r="U79">
        <v>9.2396438629999995</v>
      </c>
      <c r="V79">
        <v>9.1412652189999903</v>
      </c>
      <c r="W79">
        <v>10.202426450000001</v>
      </c>
      <c r="X79">
        <v>11.373483480000001</v>
      </c>
      <c r="Y79">
        <v>12.4334533</v>
      </c>
      <c r="Z79">
        <v>13.313741240000001</v>
      </c>
      <c r="AA79">
        <v>14.03840228</v>
      </c>
      <c r="AB79">
        <v>14.64544081</v>
      </c>
      <c r="AC79">
        <v>15.178954900000001</v>
      </c>
      <c r="AD79">
        <v>15.38085538</v>
      </c>
      <c r="AE79">
        <v>15.508546730000001</v>
      </c>
      <c r="AF79">
        <v>15.65070712</v>
      </c>
      <c r="AG79">
        <v>15.739394369999999</v>
      </c>
      <c r="AH79">
        <v>15.77763586</v>
      </c>
      <c r="AI79">
        <v>15.84666137</v>
      </c>
      <c r="AJ79">
        <v>15.936075819999999</v>
      </c>
      <c r="AK79">
        <v>16.061102819999999</v>
      </c>
      <c r="AL79">
        <v>16.217072170000002</v>
      </c>
      <c r="AM79">
        <v>16.394369409999999</v>
      </c>
      <c r="AN79">
        <v>16.589874689999998</v>
      </c>
      <c r="AO79">
        <v>16.802092219999999</v>
      </c>
      <c r="AP79">
        <v>17.02984958</v>
      </c>
      <c r="AQ79">
        <v>17.27196958</v>
      </c>
      <c r="AR79">
        <v>17.51992924</v>
      </c>
      <c r="AS79">
        <v>17.77417702</v>
      </c>
      <c r="AT79">
        <v>18.052059369999998</v>
      </c>
      <c r="AU79">
        <v>18.34176678</v>
      </c>
      <c r="AV79">
        <v>18.64196428</v>
      </c>
      <c r="AW79">
        <v>18.945774969999999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14.57237136</v>
      </c>
      <c r="T80">
        <v>14.42425358</v>
      </c>
      <c r="U80">
        <v>14.314783329999999</v>
      </c>
      <c r="V80">
        <v>14.157685770000001</v>
      </c>
      <c r="W80">
        <v>14.16195359</v>
      </c>
      <c r="X80">
        <v>14.18432833</v>
      </c>
      <c r="Y80">
        <v>14.08372797</v>
      </c>
      <c r="Z80">
        <v>13.950281739999999</v>
      </c>
      <c r="AA80">
        <v>13.809442710000001</v>
      </c>
      <c r="AB80">
        <v>13.68618682</v>
      </c>
      <c r="AC80">
        <v>13.56825276</v>
      </c>
      <c r="AD80">
        <v>13.452364019999999</v>
      </c>
      <c r="AE80">
        <v>13.34775112</v>
      </c>
      <c r="AF80">
        <v>13.257861439999999</v>
      </c>
      <c r="AG80">
        <v>13.10023722</v>
      </c>
      <c r="AH80">
        <v>12.909828429999999</v>
      </c>
      <c r="AI80">
        <v>12.740059499999999</v>
      </c>
      <c r="AJ80">
        <v>12.579900609999999</v>
      </c>
      <c r="AK80">
        <v>12.42924477</v>
      </c>
      <c r="AL80">
        <v>12.28555646</v>
      </c>
      <c r="AM80">
        <v>12.1444879</v>
      </c>
      <c r="AN80">
        <v>12.01716246</v>
      </c>
      <c r="AO80">
        <v>11.90034797</v>
      </c>
      <c r="AP80">
        <v>11.787937830000001</v>
      </c>
      <c r="AQ80">
        <v>11.68079283</v>
      </c>
      <c r="AR80">
        <v>11.57811798</v>
      </c>
      <c r="AS80">
        <v>11.49237536</v>
      </c>
      <c r="AT80">
        <v>11.412936350000001</v>
      </c>
      <c r="AU80">
        <v>11.337272970000001</v>
      </c>
      <c r="AV80">
        <v>11.26440661</v>
      </c>
      <c r="AW80">
        <v>11.197944939999999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12.15711816</v>
      </c>
      <c r="T81">
        <v>12.16774457</v>
      </c>
      <c r="U81">
        <v>11.95586061</v>
      </c>
      <c r="V81">
        <v>11.642253309999999</v>
      </c>
      <c r="W81">
        <v>11.860294290000001</v>
      </c>
      <c r="X81">
        <v>12.059099700000001</v>
      </c>
      <c r="Y81">
        <v>12.007159290000001</v>
      </c>
      <c r="Z81">
        <v>11.76186075</v>
      </c>
      <c r="AA81">
        <v>11.398169319999999</v>
      </c>
      <c r="AB81">
        <v>10.99397048</v>
      </c>
      <c r="AC81">
        <v>10.568759930000001</v>
      </c>
      <c r="AD81">
        <v>10.50372881</v>
      </c>
      <c r="AE81">
        <v>10.45400849</v>
      </c>
      <c r="AF81">
        <v>10.41239966</v>
      </c>
      <c r="AG81">
        <v>10.33294877</v>
      </c>
      <c r="AH81">
        <v>10.21616253</v>
      </c>
      <c r="AI81">
        <v>10.0944442</v>
      </c>
      <c r="AJ81">
        <v>9.9785783939999995</v>
      </c>
      <c r="AK81">
        <v>9.8707220850000006</v>
      </c>
      <c r="AL81">
        <v>9.7690339670000004</v>
      </c>
      <c r="AM81">
        <v>9.6728377979999998</v>
      </c>
      <c r="AN81">
        <v>9.5837669349999999</v>
      </c>
      <c r="AO81">
        <v>9.4994839710000001</v>
      </c>
      <c r="AP81">
        <v>9.4169042889999997</v>
      </c>
      <c r="AQ81">
        <v>9.3348591760000001</v>
      </c>
      <c r="AR81">
        <v>9.253067411</v>
      </c>
      <c r="AS81">
        <v>9.1775221760000001</v>
      </c>
      <c r="AT81">
        <v>9.1059751129999995</v>
      </c>
      <c r="AU81">
        <v>9.0363030000000002</v>
      </c>
      <c r="AV81">
        <v>8.9671908699999996</v>
      </c>
      <c r="AW81">
        <v>8.8974037339999903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1.14803883E-3</v>
      </c>
      <c r="G82" s="39">
        <v>2.19669875E-3</v>
      </c>
      <c r="H82">
        <v>3.8882073700000001E-3</v>
      </c>
      <c r="I82">
        <v>6.1755926699999996E-3</v>
      </c>
      <c r="J82" s="39">
        <v>9.1783771800000007E-3</v>
      </c>
      <c r="K82" s="39">
        <v>1.26925327E-2</v>
      </c>
      <c r="L82" s="39">
        <v>1.7158665900000002E-2</v>
      </c>
      <c r="M82" s="39">
        <v>2.3113990000000001E-2</v>
      </c>
      <c r="N82" s="39">
        <v>3.0270977500000001E-2</v>
      </c>
      <c r="O82" s="39">
        <v>4.0141842599999998E-2</v>
      </c>
      <c r="P82" s="39">
        <v>5.3016641599999997E-2</v>
      </c>
      <c r="Q82" s="39">
        <v>6.9591057900000003E-2</v>
      </c>
      <c r="R82" s="39">
        <v>9.0625905399999998E-2</v>
      </c>
      <c r="S82" s="39">
        <v>0.1141214809</v>
      </c>
      <c r="T82" s="39">
        <v>0.14018689579999999</v>
      </c>
      <c r="U82" s="39">
        <v>0.17155834389999999</v>
      </c>
      <c r="V82" s="39">
        <v>0.21085131830000001</v>
      </c>
      <c r="W82" s="39">
        <v>0.2643157927</v>
      </c>
      <c r="X82" s="39">
        <v>0.32911768860000001</v>
      </c>
      <c r="Y82" s="39">
        <v>0.39774367199999999</v>
      </c>
      <c r="Z82" s="39">
        <v>0.47885785359999999</v>
      </c>
      <c r="AA82" s="39">
        <v>0.58428054309999999</v>
      </c>
      <c r="AB82" s="39">
        <v>0.71578980459999997</v>
      </c>
      <c r="AC82" s="39">
        <v>0.87153529669999996</v>
      </c>
      <c r="AD82" s="39">
        <v>1.051574674</v>
      </c>
      <c r="AE82" s="39">
        <v>1.2443378220000001</v>
      </c>
      <c r="AF82" s="39">
        <v>1.44161702</v>
      </c>
      <c r="AG82" s="39">
        <v>1.636564922</v>
      </c>
      <c r="AH82" s="39">
        <v>1.824574736</v>
      </c>
      <c r="AI82" s="39">
        <v>2.0063141789999999</v>
      </c>
      <c r="AJ82" s="39">
        <v>2.1811897419999999</v>
      </c>
      <c r="AK82" s="39">
        <v>2.346959477</v>
      </c>
      <c r="AL82" s="39">
        <v>2.5027581790000002</v>
      </c>
      <c r="AM82" s="39">
        <v>2.6483113</v>
      </c>
      <c r="AN82" s="39">
        <v>2.7819773749999999</v>
      </c>
      <c r="AO82" s="39">
        <v>2.9050334050000002</v>
      </c>
      <c r="AP82" s="39">
        <v>3.0184098499999998</v>
      </c>
      <c r="AQ82" s="39">
        <v>3.1227894919999999</v>
      </c>
      <c r="AR82" s="39">
        <v>3.2156860470000002</v>
      </c>
      <c r="AS82" s="39">
        <v>3.3010923210000001</v>
      </c>
      <c r="AT82" s="39">
        <v>3.3801307889999999</v>
      </c>
      <c r="AU82" s="39">
        <v>3.4525718159999998</v>
      </c>
      <c r="AV82" s="39">
        <v>3.5184072959999999</v>
      </c>
      <c r="AW82" s="39">
        <v>3.5733086950000001</v>
      </c>
    </row>
    <row r="83" spans="2:99" x14ac:dyDescent="0.25">
      <c r="B83" t="s">
        <v>183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1.3621153079999999</v>
      </c>
      <c r="T83">
        <v>1.3768031549999999</v>
      </c>
      <c r="U83">
        <v>1.38122608</v>
      </c>
      <c r="V83">
        <v>1.3822904199999999</v>
      </c>
      <c r="W83">
        <v>1.4714089859999999</v>
      </c>
      <c r="X83">
        <v>1.5560085100000001</v>
      </c>
      <c r="Y83">
        <v>1.68424573</v>
      </c>
      <c r="Z83">
        <v>1.8185963439999999</v>
      </c>
      <c r="AA83">
        <v>1.9555301190000001</v>
      </c>
      <c r="AB83">
        <v>2.1000639620000001</v>
      </c>
      <c r="AC83">
        <v>2.2477889370000002</v>
      </c>
      <c r="AD83">
        <v>2.506017977</v>
      </c>
      <c r="AE83">
        <v>2.7643822459999998</v>
      </c>
      <c r="AF83">
        <v>3.026823297</v>
      </c>
      <c r="AG83">
        <v>3.2853079009999999</v>
      </c>
      <c r="AH83">
        <v>3.5404004659999999</v>
      </c>
      <c r="AI83">
        <v>3.8574182440000002</v>
      </c>
      <c r="AJ83">
        <v>4.180619643</v>
      </c>
      <c r="AK83">
        <v>4.5141516309999998</v>
      </c>
      <c r="AL83">
        <v>4.8583850460000004</v>
      </c>
      <c r="AM83">
        <v>5.2125900080000003</v>
      </c>
      <c r="AN83">
        <v>5.4682760789999998</v>
      </c>
      <c r="AO83">
        <v>5.7369937499999999</v>
      </c>
      <c r="AP83">
        <v>6.0165433410000002</v>
      </c>
      <c r="AQ83">
        <v>6.3054965200000002</v>
      </c>
      <c r="AR83">
        <v>6.6023340509999997</v>
      </c>
      <c r="AS83">
        <v>6.7785659130000004</v>
      </c>
      <c r="AT83">
        <v>6.9685222060000003</v>
      </c>
      <c r="AU83">
        <v>7.1654329480000003</v>
      </c>
      <c r="AV83">
        <v>7.3681123839999998</v>
      </c>
      <c r="AW83">
        <v>7.5301959170000003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0.30267098590000002</v>
      </c>
      <c r="T84">
        <v>0.30175118379999999</v>
      </c>
      <c r="U84">
        <v>0.30177147739999999</v>
      </c>
      <c r="V84">
        <v>0.30374949089999997</v>
      </c>
      <c r="W84">
        <v>0.2983944375</v>
      </c>
      <c r="X84">
        <v>0.2922576878</v>
      </c>
      <c r="Y84">
        <v>0.28859971820000002</v>
      </c>
      <c r="Z84">
        <v>0.28724982770000002</v>
      </c>
      <c r="AA84">
        <v>0.28751654700000001</v>
      </c>
      <c r="AB84">
        <v>0.2893873052</v>
      </c>
      <c r="AC84">
        <v>0.2918408911</v>
      </c>
      <c r="AD84">
        <v>0.29451558589999999</v>
      </c>
      <c r="AE84">
        <v>0.29718456929999998</v>
      </c>
      <c r="AF84">
        <v>0.30003940019999997</v>
      </c>
      <c r="AG84">
        <v>0.30328032199999999</v>
      </c>
      <c r="AH84">
        <v>0.30689791049999998</v>
      </c>
      <c r="AI84">
        <v>0.31043076089999999</v>
      </c>
      <c r="AJ84">
        <v>0.31390064870000001</v>
      </c>
      <c r="AK84">
        <v>0.3173873901</v>
      </c>
      <c r="AL84">
        <v>0.32104063999999999</v>
      </c>
      <c r="AM84">
        <v>0.32428718600000001</v>
      </c>
      <c r="AN84">
        <v>0.3283445686</v>
      </c>
      <c r="AO84">
        <v>0.33326902429999999</v>
      </c>
      <c r="AP84">
        <v>0.33841355350000002</v>
      </c>
      <c r="AQ84">
        <v>0.34351827930000001</v>
      </c>
      <c r="AR84">
        <v>0.34836651819999997</v>
      </c>
      <c r="AS84">
        <v>0.35348594360000002</v>
      </c>
      <c r="AT84">
        <v>0.35874700320000003</v>
      </c>
      <c r="AU84">
        <v>0.36398321319999999</v>
      </c>
      <c r="AV84">
        <v>0.36917580360000002</v>
      </c>
      <c r="AW84">
        <v>0.37429161370000003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 s="39">
        <v>11.75702879</v>
      </c>
      <c r="Q85" s="39">
        <v>11.715136340000001</v>
      </c>
      <c r="R85" s="39">
        <v>11.59487494</v>
      </c>
      <c r="S85" s="39">
        <v>11.56995485</v>
      </c>
      <c r="T85" s="39">
        <v>11.48863577</v>
      </c>
      <c r="U85" s="39">
        <v>11.47705807</v>
      </c>
      <c r="V85" s="39">
        <v>11.576604339999999</v>
      </c>
      <c r="W85" s="39">
        <v>10.132915580000001</v>
      </c>
      <c r="X85" s="39">
        <v>8.5097862939999995</v>
      </c>
      <c r="Y85" s="39">
        <v>7.255253239</v>
      </c>
      <c r="Z85" s="39">
        <v>6.3104006579999998</v>
      </c>
      <c r="AA85" s="39">
        <v>5.5961841379999999</v>
      </c>
      <c r="AB85" s="39">
        <v>5.0498662059999999</v>
      </c>
      <c r="AC85" s="39">
        <v>4.6185919650000002</v>
      </c>
      <c r="AD85" s="39">
        <v>4.480835409</v>
      </c>
      <c r="AE85" s="39">
        <v>4.455503566</v>
      </c>
      <c r="AF85">
        <v>4.4802794500000003</v>
      </c>
      <c r="AG85">
        <v>4.5615864530000003</v>
      </c>
      <c r="AH85">
        <v>4.6837741729999998</v>
      </c>
      <c r="AI85">
        <v>4.8146793890000001</v>
      </c>
      <c r="AJ85">
        <v>4.9394845250000001</v>
      </c>
      <c r="AK85">
        <v>5.0593581289999996</v>
      </c>
      <c r="AL85">
        <v>5.1747175600000004</v>
      </c>
      <c r="AM85">
        <v>5.2896150579999999</v>
      </c>
      <c r="AN85">
        <v>5.4049305619999997</v>
      </c>
      <c r="AO85">
        <v>5.5187864390000003</v>
      </c>
      <c r="AP85">
        <v>5.6324982219999997</v>
      </c>
      <c r="AQ85">
        <v>5.7470760309999998</v>
      </c>
      <c r="AR85">
        <v>5.8582504560000004</v>
      </c>
      <c r="AS85">
        <v>5.9620973619999997</v>
      </c>
      <c r="AT85">
        <v>6.0676102050000003</v>
      </c>
      <c r="AU85">
        <v>6.1719987979999997</v>
      </c>
      <c r="AV85">
        <v>6.2767831919999999</v>
      </c>
      <c r="AW85">
        <v>6.382522475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17.617929019999998</v>
      </c>
      <c r="G86">
        <v>17.328080459999999</v>
      </c>
      <c r="H86">
        <v>17.126170689999999</v>
      </c>
      <c r="I86">
        <v>17.117276050000001</v>
      </c>
      <c r="J86">
        <v>16.816476640000001</v>
      </c>
      <c r="K86" s="39">
        <v>16.261820289999999</v>
      </c>
      <c r="L86" s="39">
        <v>15.815590909999999</v>
      </c>
      <c r="M86" s="39">
        <v>15.45975848</v>
      </c>
      <c r="N86" s="39">
        <v>15.162121170000001</v>
      </c>
      <c r="O86" s="39">
        <v>15.082499930000001</v>
      </c>
      <c r="P86" s="39">
        <v>14.90440355</v>
      </c>
      <c r="Q86" s="39">
        <v>14.428377960000001</v>
      </c>
      <c r="R86" s="39">
        <v>13.93475087</v>
      </c>
      <c r="S86" s="39">
        <v>13.46884122</v>
      </c>
      <c r="T86" s="39">
        <v>13.11949287</v>
      </c>
      <c r="U86" s="39">
        <v>13.021876320000001</v>
      </c>
      <c r="V86" s="39">
        <v>12.918072280000001</v>
      </c>
      <c r="W86" s="39">
        <v>12.18416498</v>
      </c>
      <c r="X86" s="39">
        <v>11.422517360000001</v>
      </c>
      <c r="Y86" s="39">
        <v>10.78645494</v>
      </c>
      <c r="Z86">
        <v>10.24719711</v>
      </c>
      <c r="AA86">
        <v>9.7788870530000001</v>
      </c>
      <c r="AB86">
        <v>9.3630678419999995</v>
      </c>
      <c r="AC86">
        <v>8.9784476049999995</v>
      </c>
      <c r="AD86">
        <v>8.6155563619999995</v>
      </c>
      <c r="AE86">
        <v>8.2667903529999904</v>
      </c>
      <c r="AF86">
        <v>7.9367621990000004</v>
      </c>
      <c r="AG86">
        <v>7.7192798170000003</v>
      </c>
      <c r="AH86">
        <v>7.5609504889999997</v>
      </c>
      <c r="AI86">
        <v>7.3764489070000003</v>
      </c>
      <c r="AJ86">
        <v>7.1836363390000004</v>
      </c>
      <c r="AK86">
        <v>6.9877929569999999</v>
      </c>
      <c r="AL86">
        <v>6.7971360880000002</v>
      </c>
      <c r="AM86">
        <v>6.5990866920000002</v>
      </c>
      <c r="AN86">
        <v>6.4204329639999997</v>
      </c>
      <c r="AO86">
        <v>6.2519710660000003</v>
      </c>
      <c r="AP86">
        <v>6.0869911310000004</v>
      </c>
      <c r="AQ86">
        <v>5.9249473760000004</v>
      </c>
      <c r="AR86">
        <v>5.7649596770000002</v>
      </c>
      <c r="AS86">
        <v>5.6077197639999996</v>
      </c>
      <c r="AT86" s="39">
        <v>5.4520497859999999</v>
      </c>
      <c r="AU86" s="39">
        <v>5.2986896200000002</v>
      </c>
      <c r="AV86">
        <v>5.1482721009999999</v>
      </c>
      <c r="AW86">
        <v>5.0036179860000001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6.8143133850000002</v>
      </c>
      <c r="T87">
        <v>6.6952024960000003</v>
      </c>
      <c r="U87">
        <v>6.617292752</v>
      </c>
      <c r="V87">
        <v>6.5748353079999999</v>
      </c>
      <c r="W87">
        <v>7.0833712550000003</v>
      </c>
      <c r="X87">
        <v>7.6079375010000003</v>
      </c>
      <c r="Y87">
        <v>8.0591067170000006</v>
      </c>
      <c r="Z87">
        <v>8.4104574129999996</v>
      </c>
      <c r="AA87">
        <v>8.6519490690000005</v>
      </c>
      <c r="AB87">
        <v>8.7484552739999994</v>
      </c>
      <c r="AC87">
        <v>8.7324615209999994</v>
      </c>
      <c r="AD87">
        <v>8.6793232069999995</v>
      </c>
      <c r="AE87">
        <v>8.5095598209999999</v>
      </c>
      <c r="AF87">
        <v>8.2998845479999996</v>
      </c>
      <c r="AG87">
        <v>8.0972157720000002</v>
      </c>
      <c r="AH87">
        <v>7.9154684819999996</v>
      </c>
      <c r="AI87">
        <v>7.7506231559999996</v>
      </c>
      <c r="AJ87">
        <v>7.5913236619999998</v>
      </c>
      <c r="AK87">
        <v>7.4374563970000001</v>
      </c>
      <c r="AL87">
        <v>7.2904053380000002</v>
      </c>
      <c r="AM87">
        <v>7.139707026</v>
      </c>
      <c r="AN87">
        <v>6.9920786140000004</v>
      </c>
      <c r="AO87">
        <v>6.8522524860000003</v>
      </c>
      <c r="AP87">
        <v>6.7190090490000003</v>
      </c>
      <c r="AQ87">
        <v>6.5905145359999997</v>
      </c>
      <c r="AR87">
        <v>6.4652006970000002</v>
      </c>
      <c r="AS87">
        <v>6.3430178159999997</v>
      </c>
      <c r="AT87">
        <v>6.2233446729999997</v>
      </c>
      <c r="AU87">
        <v>6.1059904930000002</v>
      </c>
      <c r="AV87">
        <v>5.9909931160000003</v>
      </c>
      <c r="AW87">
        <v>5.8782648399999999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1.39188985E-6</v>
      </c>
      <c r="G88" s="39">
        <v>2.81675259E-6</v>
      </c>
      <c r="H88" s="39">
        <v>4.1107740100000001E-6</v>
      </c>
      <c r="I88" s="39">
        <v>5.4975605800000003E-6</v>
      </c>
      <c r="J88" s="39">
        <v>7.27532107E-6</v>
      </c>
      <c r="K88" s="39">
        <v>9.0101194000000004E-6</v>
      </c>
      <c r="L88" s="39">
        <v>1.0579743000000001E-5</v>
      </c>
      <c r="M88" s="39">
        <v>1.20902505E-5</v>
      </c>
      <c r="N88" s="39">
        <v>1.3040384700000001E-5</v>
      </c>
      <c r="O88" s="39">
        <v>1.38936148E-5</v>
      </c>
      <c r="P88" s="39">
        <v>1.4639009499999999E-5</v>
      </c>
      <c r="Q88" s="39">
        <v>1.59942253E-5</v>
      </c>
      <c r="R88" s="39">
        <v>1.7367714499999999E-5</v>
      </c>
      <c r="S88" s="39">
        <v>1.9022006400000001E-5</v>
      </c>
      <c r="T88" s="39">
        <v>2.0248920500000001E-5</v>
      </c>
      <c r="U88" s="39">
        <v>2.2111940299999998E-5</v>
      </c>
      <c r="V88" s="39">
        <v>2.4349837900000001E-5</v>
      </c>
      <c r="W88" s="39">
        <v>2.7828099799999999E-5</v>
      </c>
      <c r="X88" s="39">
        <v>3.1746531299999998E-5</v>
      </c>
      <c r="Y88" s="39">
        <v>3.4436095199999997E-5</v>
      </c>
      <c r="Z88" s="39">
        <v>3.63491255E-5</v>
      </c>
      <c r="AA88" s="39">
        <v>3.7508116900000003E-5</v>
      </c>
      <c r="AB88" s="39">
        <v>3.7913129199999997E-5</v>
      </c>
      <c r="AC88" s="39">
        <v>3.7597636799999999E-5</v>
      </c>
      <c r="AD88" s="39">
        <v>3.6649032700000003E-5</v>
      </c>
      <c r="AE88" s="39">
        <v>3.5251171200000003E-5</v>
      </c>
      <c r="AF88" s="39">
        <v>3.3585174099999999E-5</v>
      </c>
      <c r="AG88" s="39">
        <v>3.1798492199999999E-5</v>
      </c>
      <c r="AH88" s="39">
        <v>2.9990552199999999E-5</v>
      </c>
      <c r="AI88" s="39">
        <v>2.8221298000000002E-5</v>
      </c>
      <c r="AJ88" s="39">
        <v>2.6518203400000001E-5</v>
      </c>
      <c r="AK88" s="39">
        <v>2.4894647799999999E-5</v>
      </c>
      <c r="AL88" s="39">
        <v>2.3355522E-5</v>
      </c>
      <c r="AM88" s="39">
        <v>2.1901083300000001E-5</v>
      </c>
      <c r="AN88" s="39">
        <v>2.0534945199999998E-5</v>
      </c>
      <c r="AO88" s="39">
        <v>1.9252871899999998E-5</v>
      </c>
      <c r="AP88" s="39">
        <v>1.8050258400000001E-5</v>
      </c>
      <c r="AQ88" s="39">
        <v>1.6922467799999999E-5</v>
      </c>
      <c r="AR88" s="39">
        <v>1.5794497099999999E-5</v>
      </c>
      <c r="AS88" s="39">
        <v>1.47416301E-5</v>
      </c>
      <c r="AT88" s="39">
        <v>1.37589057E-5</v>
      </c>
      <c r="AU88" s="39">
        <v>1.28416712E-5</v>
      </c>
      <c r="AV88" s="39">
        <v>1.19855731E-5</v>
      </c>
      <c r="AW88" s="39">
        <v>1.1186541500000001E-5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0.27199883920000001</v>
      </c>
      <c r="F89" s="39">
        <v>0.29496248260000002</v>
      </c>
      <c r="G89" s="39">
        <v>0.2831460865</v>
      </c>
      <c r="H89" s="39">
        <v>0.23130189079999999</v>
      </c>
      <c r="I89" s="39">
        <v>0.25473431639999999</v>
      </c>
      <c r="J89" s="39">
        <v>0.2530340224</v>
      </c>
      <c r="K89" s="39">
        <v>0.26861571200000001</v>
      </c>
      <c r="L89" s="39">
        <v>0.26198686180000003</v>
      </c>
      <c r="M89" s="39">
        <v>0.25656264810000001</v>
      </c>
      <c r="N89" s="39">
        <v>0.25119208259999998</v>
      </c>
      <c r="O89" s="39">
        <v>0.2422021355</v>
      </c>
      <c r="P89" s="39">
        <v>0.25172119139999999</v>
      </c>
      <c r="Q89" s="39">
        <v>0.26383550760000002</v>
      </c>
      <c r="R89" s="39">
        <v>0.27657180320000002</v>
      </c>
      <c r="S89" s="39">
        <v>0.29556909590000002</v>
      </c>
      <c r="T89" s="39">
        <v>0.35781518429999998</v>
      </c>
      <c r="U89" s="39">
        <v>0.40918103719999999</v>
      </c>
      <c r="V89" s="39">
        <v>0.4528747199</v>
      </c>
      <c r="W89" s="39">
        <v>0.46786368909999998</v>
      </c>
      <c r="X89" s="39">
        <v>0.47814033620000002</v>
      </c>
      <c r="Y89" s="39">
        <v>0.51777314370000005</v>
      </c>
      <c r="Z89" s="39">
        <v>0.55898235799999996</v>
      </c>
      <c r="AA89" s="39">
        <v>0.60105185240000003</v>
      </c>
      <c r="AB89" s="39">
        <v>0.64034223170000004</v>
      </c>
      <c r="AC89" s="39">
        <v>0.67905522309999999</v>
      </c>
      <c r="AD89" s="39">
        <v>0.73661059750000002</v>
      </c>
      <c r="AE89" s="39">
        <v>0.79453619139999998</v>
      </c>
      <c r="AF89" s="39">
        <v>0.85366657999999995</v>
      </c>
      <c r="AG89" s="39">
        <v>0.91396712700000005</v>
      </c>
      <c r="AH89" s="39">
        <v>0.97556210409999999</v>
      </c>
      <c r="AI89" s="39">
        <v>1.051295324</v>
      </c>
      <c r="AJ89" s="39">
        <v>1.1287348109999999</v>
      </c>
      <c r="AK89" s="39">
        <v>1.2086896600000001</v>
      </c>
      <c r="AL89" s="39">
        <v>1.291130162</v>
      </c>
      <c r="AM89" s="39">
        <v>1.3758489679999999</v>
      </c>
      <c r="AN89" s="39">
        <v>1.4438025839999999</v>
      </c>
      <c r="AO89" s="39">
        <v>1.514926805</v>
      </c>
      <c r="AP89" s="39">
        <v>1.5889304</v>
      </c>
      <c r="AQ89" s="39">
        <v>1.665566168</v>
      </c>
      <c r="AR89" s="39">
        <v>1.7443145280000001</v>
      </c>
      <c r="AS89" s="39">
        <v>1.7940101989999999</v>
      </c>
      <c r="AT89" s="39">
        <v>1.847809633</v>
      </c>
      <c r="AU89" s="39">
        <v>1.9039608210000001</v>
      </c>
      <c r="AV89">
        <v>1.962398187</v>
      </c>
      <c r="AW89">
        <v>2.0097927420000001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1312268.3230000001</v>
      </c>
      <c r="G91">
        <v>7520295.1179999998</v>
      </c>
      <c r="H91">
        <v>16561647.33</v>
      </c>
      <c r="I91">
        <v>26537357.890000001</v>
      </c>
      <c r="J91">
        <v>36992648.960000001</v>
      </c>
      <c r="K91">
        <v>48159607.659999996</v>
      </c>
      <c r="L91">
        <v>59864696.890000001</v>
      </c>
      <c r="M91">
        <v>72613455.609999999</v>
      </c>
      <c r="N91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177686539.40000001</v>
      </c>
      <c r="T91">
        <v>201353471.59999999</v>
      </c>
      <c r="U91">
        <v>229153005.40000001</v>
      </c>
      <c r="V91">
        <v>259796123.80000001</v>
      </c>
      <c r="W91">
        <v>295728928.80000001</v>
      </c>
      <c r="X91">
        <v>339905142</v>
      </c>
      <c r="Y91">
        <v>390310586.19999999</v>
      </c>
      <c r="Z91">
        <v>445129165</v>
      </c>
      <c r="AA91">
        <v>501712989.30000001</v>
      </c>
      <c r="AB91">
        <v>559103356.60000002</v>
      </c>
      <c r="AC91">
        <v>616246259.89999998</v>
      </c>
      <c r="AD91">
        <v>673400858</v>
      </c>
      <c r="AE91">
        <v>731045490.60000002</v>
      </c>
      <c r="AF91">
        <v>788109966.10000002</v>
      </c>
      <c r="AG91">
        <v>844525875.29999995</v>
      </c>
      <c r="AH91">
        <v>900773145.89999998</v>
      </c>
      <c r="AI91">
        <v>957186905.29999995</v>
      </c>
      <c r="AJ91">
        <v>1014315394</v>
      </c>
      <c r="AK91">
        <v>1072044155</v>
      </c>
      <c r="AL91">
        <v>1129992516</v>
      </c>
      <c r="AM91">
        <v>1187744135</v>
      </c>
      <c r="AN91">
        <v>1245043865</v>
      </c>
      <c r="AO91">
        <v>1301614418</v>
      </c>
      <c r="AP91">
        <v>1357155208</v>
      </c>
      <c r="AQ91">
        <v>1411509248</v>
      </c>
      <c r="AR91">
        <v>1464546749</v>
      </c>
      <c r="AS91">
        <v>1516216005</v>
      </c>
      <c r="AT91">
        <v>1566519275</v>
      </c>
      <c r="AU91">
        <v>1615439649</v>
      </c>
      <c r="AV91">
        <v>1662990081</v>
      </c>
      <c r="AW91">
        <v>1709205606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45407962.549999997</v>
      </c>
      <c r="G92">
        <v>45243888.289999999</v>
      </c>
      <c r="H92">
        <v>44239696.020000003</v>
      </c>
      <c r="I92">
        <v>43723559.539999999</v>
      </c>
      <c r="J92">
        <v>44979263.689999998</v>
      </c>
      <c r="K92">
        <v>47747118.479999997</v>
      </c>
      <c r="L92" s="273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76114063.349999994</v>
      </c>
      <c r="T92">
        <v>82896842.579999998</v>
      </c>
      <c r="U92">
        <v>90788005.879999995</v>
      </c>
      <c r="V92">
        <v>103527251.7</v>
      </c>
      <c r="W92">
        <v>120500743.59999999</v>
      </c>
      <c r="X92">
        <v>137886789</v>
      </c>
      <c r="Y92">
        <v>152602006.40000001</v>
      </c>
      <c r="Z92">
        <v>163195967.30000001</v>
      </c>
      <c r="AA92">
        <v>170375971.19999999</v>
      </c>
      <c r="AB92">
        <v>174937823</v>
      </c>
      <c r="AC92">
        <v>177956978.40000001</v>
      </c>
      <c r="AD92">
        <v>180805168.80000001</v>
      </c>
      <c r="AE92">
        <v>182696589.40000001</v>
      </c>
      <c r="AF92">
        <v>183440072.80000001</v>
      </c>
      <c r="AG92">
        <v>183618420.40000001</v>
      </c>
      <c r="AH92">
        <v>184497700.69999999</v>
      </c>
      <c r="AI92">
        <v>186394447.5</v>
      </c>
      <c r="AJ92">
        <v>188189364.59999999</v>
      </c>
      <c r="AK92">
        <v>189170944.30000001</v>
      </c>
      <c r="AL92">
        <v>188828458.69999999</v>
      </c>
      <c r="AM92">
        <v>187578964.69999999</v>
      </c>
      <c r="AN92">
        <v>185682628.40000001</v>
      </c>
      <c r="AO92">
        <v>182889977.90000001</v>
      </c>
      <c r="AP92">
        <v>179429388.40000001</v>
      </c>
      <c r="AQ92">
        <v>175603925.40000001</v>
      </c>
      <c r="AR92">
        <v>171525584.40000001</v>
      </c>
      <c r="AS92">
        <v>167326480.40000001</v>
      </c>
      <c r="AT92">
        <v>163096369.40000001</v>
      </c>
      <c r="AU92">
        <v>158839356.69999999</v>
      </c>
      <c r="AV92">
        <v>154621046.30000001</v>
      </c>
      <c r="AW92">
        <v>150498320.80000001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>
        <v>442853941.5</v>
      </c>
      <c r="L93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614379583.5</v>
      </c>
      <c r="T93">
        <v>639218424</v>
      </c>
      <c r="U93">
        <v>663573844.39999998</v>
      </c>
      <c r="V93">
        <v>691651608.5</v>
      </c>
      <c r="W93">
        <v>721970622.5</v>
      </c>
      <c r="X93">
        <v>751832820.70000005</v>
      </c>
      <c r="Y93">
        <v>779977956.70000005</v>
      </c>
      <c r="Z93">
        <v>803333992.89999998</v>
      </c>
      <c r="AA93">
        <v>821510264.10000002</v>
      </c>
      <c r="AB93">
        <v>834274003.20000005</v>
      </c>
      <c r="AC93">
        <v>842646661.39999998</v>
      </c>
      <c r="AD93">
        <v>847894485.29999995</v>
      </c>
      <c r="AE93">
        <v>850075002.70000005</v>
      </c>
      <c r="AF93">
        <v>850151503.79999995</v>
      </c>
      <c r="AG93">
        <v>848388354.5</v>
      </c>
      <c r="AH93">
        <v>844415337.20000005</v>
      </c>
      <c r="AI93">
        <v>837956319.89999998</v>
      </c>
      <c r="AJ93">
        <v>829258928.89999998</v>
      </c>
      <c r="AK93">
        <v>818809242.29999995</v>
      </c>
      <c r="AL93">
        <v>807048880.20000005</v>
      </c>
      <c r="AM93">
        <v>794230735.39999998</v>
      </c>
      <c r="AN93">
        <v>780709209.89999998</v>
      </c>
      <c r="AO93">
        <v>766843877.39999998</v>
      </c>
      <c r="AP93">
        <v>752811748.79999995</v>
      </c>
      <c r="AQ93">
        <v>738751308.60000002</v>
      </c>
      <c r="AR93">
        <v>724613660.20000005</v>
      </c>
      <c r="AS93">
        <v>710455534.70000005</v>
      </c>
      <c r="AT93">
        <v>696463251.60000002</v>
      </c>
      <c r="AU93">
        <v>682673448.89999998</v>
      </c>
      <c r="AV93">
        <v>669081046.20000005</v>
      </c>
      <c r="AW93">
        <v>655655957.39999998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681999793.79999995</v>
      </c>
      <c r="G94">
        <v>703055329.29999995</v>
      </c>
      <c r="H94">
        <v>724061403.29999995</v>
      </c>
      <c r="I94">
        <v>742548672.39999998</v>
      </c>
      <c r="J94">
        <v>760853938.89999998</v>
      </c>
      <c r="K94">
        <v>780334353</v>
      </c>
      <c r="L94">
        <v>800440764.79999995</v>
      </c>
      <c r="M94">
        <v>819172265.60000002</v>
      </c>
      <c r="N94">
        <v>835197378.29999995</v>
      </c>
      <c r="O94">
        <v>849872725.79999995</v>
      </c>
      <c r="P94">
        <v>861889378.5</v>
      </c>
      <c r="Q94">
        <v>873837341.60000002</v>
      </c>
      <c r="R94">
        <v>884681876.20000005</v>
      </c>
      <c r="S94">
        <v>894450569.5</v>
      </c>
      <c r="T94">
        <v>901715811.60000002</v>
      </c>
      <c r="U94">
        <v>905275086.29999995</v>
      </c>
      <c r="V94">
        <v>903167838.20000005</v>
      </c>
      <c r="W94">
        <v>892317129.89999998</v>
      </c>
      <c r="X94">
        <v>875339403.20000005</v>
      </c>
      <c r="Y94">
        <v>855987189</v>
      </c>
      <c r="Z94">
        <v>836180641</v>
      </c>
      <c r="AA94">
        <v>816549932.60000002</v>
      </c>
      <c r="AB94">
        <v>797034955.20000005</v>
      </c>
      <c r="AC94">
        <v>777424693.10000002</v>
      </c>
      <c r="AD94">
        <v>757829468.20000005</v>
      </c>
      <c r="AE94">
        <v>738509371.29999995</v>
      </c>
      <c r="AF94">
        <v>719764406.70000005</v>
      </c>
      <c r="AG94">
        <v>701261776.60000002</v>
      </c>
      <c r="AH94">
        <v>682010935.79999995</v>
      </c>
      <c r="AI94">
        <v>661285953.79999995</v>
      </c>
      <c r="AJ94">
        <v>639478899.79999995</v>
      </c>
      <c r="AK94">
        <v>617441585</v>
      </c>
      <c r="AL94">
        <v>595756633.5</v>
      </c>
      <c r="AM94">
        <v>574456497.29999995</v>
      </c>
      <c r="AN94">
        <v>554064081.29999995</v>
      </c>
      <c r="AO94">
        <v>534648284.5</v>
      </c>
      <c r="AP94">
        <v>516211123</v>
      </c>
      <c r="AQ94">
        <v>498736038.60000002</v>
      </c>
      <c r="AR94">
        <v>482069795.60000002</v>
      </c>
      <c r="AS94">
        <v>466142928.19999999</v>
      </c>
      <c r="AT94">
        <v>450951869.39999998</v>
      </c>
      <c r="AU94">
        <v>436428278.5</v>
      </c>
      <c r="AV94">
        <v>422490867.89999998</v>
      </c>
      <c r="AW94">
        <v>409645407.19999999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775621140.39999998</v>
      </c>
      <c r="G95">
        <v>763100982.5</v>
      </c>
      <c r="H95">
        <v>749823240.20000005</v>
      </c>
      <c r="I95">
        <v>739513897</v>
      </c>
      <c r="J95">
        <v>728331086.5</v>
      </c>
      <c r="K95">
        <v>714480841.29999995</v>
      </c>
      <c r="L95">
        <v>698204267</v>
      </c>
      <c r="M95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614372057.39999998</v>
      </c>
      <c r="T95">
        <v>596907561.20000005</v>
      </c>
      <c r="U95">
        <v>578491011.60000002</v>
      </c>
      <c r="V95">
        <v>557375061.5</v>
      </c>
      <c r="W95">
        <v>533459229.60000002</v>
      </c>
      <c r="X95">
        <v>506819496.30000001</v>
      </c>
      <c r="Y95">
        <v>479149885.5</v>
      </c>
      <c r="Z95">
        <v>453006762.39999998</v>
      </c>
      <c r="AA95">
        <v>429465364.10000002</v>
      </c>
      <c r="AB95">
        <v>408749789.89999998</v>
      </c>
      <c r="AC95">
        <v>390322330.69999999</v>
      </c>
      <c r="AD95">
        <v>373310494.69999999</v>
      </c>
      <c r="AE95">
        <v>357610790.10000002</v>
      </c>
      <c r="AF95">
        <v>343237567.30000001</v>
      </c>
      <c r="AG95">
        <v>329912840</v>
      </c>
      <c r="AH95">
        <v>317555692.69999999</v>
      </c>
      <c r="AI95">
        <v>306205205.39999998</v>
      </c>
      <c r="AJ95">
        <v>295740637.60000002</v>
      </c>
      <c r="AK95">
        <v>286008737.89999998</v>
      </c>
      <c r="AL95">
        <v>276903862.10000002</v>
      </c>
      <c r="AM95">
        <v>268186439.69999999</v>
      </c>
      <c r="AN95">
        <v>259796342.5</v>
      </c>
      <c r="AO95">
        <v>251702815.19999999</v>
      </c>
      <c r="AP95">
        <v>243845174.5</v>
      </c>
      <c r="AQ95">
        <v>236235281.80000001</v>
      </c>
      <c r="AR95">
        <v>228904082.69999999</v>
      </c>
      <c r="AS95">
        <v>221842552.80000001</v>
      </c>
      <c r="AT95">
        <v>214966643.5</v>
      </c>
      <c r="AU95">
        <v>208249532</v>
      </c>
      <c r="AV95">
        <v>201699112.09999999</v>
      </c>
      <c r="AW95">
        <v>195336095.30000001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406642858</v>
      </c>
      <c r="G96">
        <v>399769480.5</v>
      </c>
      <c r="H96">
        <v>392177522</v>
      </c>
      <c r="I96">
        <v>386185677.19999999</v>
      </c>
      <c r="J96">
        <v>379600368.10000002</v>
      </c>
      <c r="K96">
        <v>371154088.80000001</v>
      </c>
      <c r="L96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308967831.69999999</v>
      </c>
      <c r="T96">
        <v>298756757.19999999</v>
      </c>
      <c r="U96">
        <v>287977381.60000002</v>
      </c>
      <c r="V96">
        <v>276081092.10000002</v>
      </c>
      <c r="W96">
        <v>262818157.30000001</v>
      </c>
      <c r="X96">
        <v>248165114</v>
      </c>
      <c r="Y96">
        <v>232895889.40000001</v>
      </c>
      <c r="Z96">
        <v>218382538.80000001</v>
      </c>
      <c r="AA96">
        <v>205253741</v>
      </c>
      <c r="AB96">
        <v>193579400.90000001</v>
      </c>
      <c r="AC96">
        <v>183090853.69999999</v>
      </c>
      <c r="AD96">
        <v>173383004.90000001</v>
      </c>
      <c r="AE96">
        <v>164435661.59999999</v>
      </c>
      <c r="AF96">
        <v>156221489.09999999</v>
      </c>
      <c r="AG96">
        <v>148607035.40000001</v>
      </c>
      <c r="AH96">
        <v>141552194.59999999</v>
      </c>
      <c r="AI96">
        <v>135051877</v>
      </c>
      <c r="AJ96">
        <v>129046194.5</v>
      </c>
      <c r="AK96">
        <v>123472852.5</v>
      </c>
      <c r="AL96">
        <v>118282783.5</v>
      </c>
      <c r="AM96">
        <v>113367358.7</v>
      </c>
      <c r="AN96">
        <v>108706964.40000001</v>
      </c>
      <c r="AO96">
        <v>104263643</v>
      </c>
      <c r="AP96">
        <v>100001022.2</v>
      </c>
      <c r="AQ96">
        <v>95915824.840000004</v>
      </c>
      <c r="AR96">
        <v>92014383.579999998</v>
      </c>
      <c r="AS96">
        <v>88287868.359999999</v>
      </c>
      <c r="AT96">
        <v>84695765.519999996</v>
      </c>
      <c r="AU96">
        <v>81222124.590000004</v>
      </c>
      <c r="AV96">
        <v>77866082.170000002</v>
      </c>
      <c r="AW96">
        <v>74632680.709999904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180331511.5</v>
      </c>
      <c r="G97">
        <v>171628487.19999999</v>
      </c>
      <c r="H97">
        <v>162925417.09999999</v>
      </c>
      <c r="I97">
        <v>155277407</v>
      </c>
      <c r="J97">
        <v>147704435.80000001</v>
      </c>
      <c r="K97">
        <v>139737837.90000001</v>
      </c>
      <c r="L97">
        <v>131438218.40000001</v>
      </c>
      <c r="M97">
        <v>123507854.40000001</v>
      </c>
      <c r="N97">
        <v>116412924.40000001</v>
      </c>
      <c r="O97">
        <v>110621809.5</v>
      </c>
      <c r="P97">
        <v>105560807</v>
      </c>
      <c r="Q97">
        <v>100533324.90000001</v>
      </c>
      <c r="R97">
        <v>94821386.060000002</v>
      </c>
      <c r="S97">
        <v>89181094.629999995</v>
      </c>
      <c r="T97">
        <v>83380703.120000005</v>
      </c>
      <c r="U97">
        <v>77799241.819999903</v>
      </c>
      <c r="V97">
        <v>72184213.689999998</v>
      </c>
      <c r="W97">
        <v>66499580.07</v>
      </c>
      <c r="X97">
        <v>60734730.399999999</v>
      </c>
      <c r="Y97">
        <v>55092792.25</v>
      </c>
      <c r="Z97">
        <v>49963244.07</v>
      </c>
      <c r="AA97">
        <v>45465010.659999996</v>
      </c>
      <c r="AB97">
        <v>41581916.600000001</v>
      </c>
      <c r="AC97">
        <v>38200944.420000002</v>
      </c>
      <c r="AD97">
        <v>35194267.700000003</v>
      </c>
      <c r="AE97">
        <v>32530723.41</v>
      </c>
      <c r="AF97">
        <v>30164555.75</v>
      </c>
      <c r="AG97">
        <v>28049262.190000001</v>
      </c>
      <c r="AH97">
        <v>26178715.579999998</v>
      </c>
      <c r="AI97">
        <v>24545883.850000001</v>
      </c>
      <c r="AJ97">
        <v>23117000</v>
      </c>
      <c r="AK97">
        <v>21856628.780000001</v>
      </c>
      <c r="AL97">
        <v>20733520.210000001</v>
      </c>
      <c r="AM97">
        <v>19711553.969999999</v>
      </c>
      <c r="AN97">
        <v>18776625</v>
      </c>
      <c r="AO97">
        <v>17911835.16</v>
      </c>
      <c r="AP97">
        <v>17104903.649999999</v>
      </c>
      <c r="AQ97">
        <v>16351514.539999999</v>
      </c>
      <c r="AR97">
        <v>15649875.890000001</v>
      </c>
      <c r="AS97">
        <v>14994180.300000001</v>
      </c>
      <c r="AT97">
        <v>14370731.609999999</v>
      </c>
      <c r="AU97">
        <v>13773611.529999999</v>
      </c>
      <c r="AV97">
        <v>13202177.449999999</v>
      </c>
      <c r="AW97">
        <v>12658016.199999999</v>
      </c>
    </row>
    <row r="98" spans="2:49" x14ac:dyDescent="0.25">
      <c r="B98" t="s">
        <v>198</v>
      </c>
      <c r="C98">
        <v>61.608374519870097</v>
      </c>
      <c r="D98">
        <v>61.608374519870097</v>
      </c>
      <c r="E98">
        <v>61.621896319999998</v>
      </c>
      <c r="F98">
        <v>60.744912059999997</v>
      </c>
      <c r="G98">
        <v>61.059489569999997</v>
      </c>
      <c r="H98">
        <v>61.848353420000002</v>
      </c>
      <c r="I98">
        <v>61.115253209999999</v>
      </c>
      <c r="J98">
        <v>61.056465609999997</v>
      </c>
      <c r="K98">
        <v>61.53188686</v>
      </c>
      <c r="L98">
        <v>61.510191429999999</v>
      </c>
      <c r="M98">
        <v>69.9490129</v>
      </c>
      <c r="N98">
        <v>78.363287690000007</v>
      </c>
      <c r="O98">
        <v>88.606202580000001</v>
      </c>
      <c r="P98">
        <v>99.249423960000001</v>
      </c>
      <c r="Q98">
        <v>116.9554375</v>
      </c>
      <c r="R98">
        <v>116.2299699</v>
      </c>
      <c r="S98">
        <v>115.09691530000001</v>
      </c>
      <c r="T98">
        <v>112.3547768</v>
      </c>
      <c r="U98">
        <v>108.9475887</v>
      </c>
      <c r="V98">
        <v>105.0740323</v>
      </c>
      <c r="W98">
        <v>100.13084790000001</v>
      </c>
      <c r="X98">
        <v>96.725819830000006</v>
      </c>
      <c r="Y98">
        <v>93.795322859999999</v>
      </c>
      <c r="Z98">
        <v>91.141974500000003</v>
      </c>
      <c r="AA98">
        <v>88.702037660000002</v>
      </c>
      <c r="AB98">
        <v>95.658651120000002</v>
      </c>
      <c r="AC98">
        <v>103.96530970000001</v>
      </c>
      <c r="AD98">
        <v>105.27876980000001</v>
      </c>
      <c r="AE98">
        <v>106.5164415</v>
      </c>
      <c r="AF98">
        <v>107.93457600000001</v>
      </c>
      <c r="AG98">
        <v>108.9620824</v>
      </c>
      <c r="AH98">
        <v>109.7208526</v>
      </c>
      <c r="AI98">
        <v>107.54396869999999</v>
      </c>
      <c r="AJ98">
        <v>105.303371</v>
      </c>
      <c r="AK98">
        <v>102.9225521</v>
      </c>
      <c r="AL98">
        <v>100.0082979</v>
      </c>
      <c r="AM98">
        <v>96.758072290000001</v>
      </c>
      <c r="AN98">
        <v>97.363512310000004</v>
      </c>
      <c r="AO98">
        <v>97.645424509999998</v>
      </c>
      <c r="AP98">
        <v>97.482094160000003</v>
      </c>
      <c r="AQ98">
        <v>96.733675500000004</v>
      </c>
      <c r="AR98">
        <v>95.264704559999998</v>
      </c>
      <c r="AS98">
        <v>96.950501180000003</v>
      </c>
      <c r="AT98">
        <v>98.637095450000004</v>
      </c>
      <c r="AU98">
        <v>100.2636562</v>
      </c>
      <c r="AV98">
        <v>101.79324459999999</v>
      </c>
      <c r="AW98">
        <v>103.1017339</v>
      </c>
    </row>
    <row r="99" spans="2:49" x14ac:dyDescent="0.25">
      <c r="B99" t="s">
        <v>199</v>
      </c>
      <c r="C99">
        <v>61.608374519870097</v>
      </c>
      <c r="D99">
        <v>61.608374519870097</v>
      </c>
      <c r="E99">
        <v>61.621896319999998</v>
      </c>
      <c r="F99">
        <v>60.744912059999997</v>
      </c>
      <c r="G99">
        <v>61.059489569999997</v>
      </c>
      <c r="H99">
        <v>61.848353420000002</v>
      </c>
      <c r="I99">
        <v>61.115253209999999</v>
      </c>
      <c r="J99">
        <v>61.056465609999997</v>
      </c>
      <c r="K99">
        <v>61.53188686</v>
      </c>
      <c r="L99">
        <v>61.510191429999999</v>
      </c>
      <c r="M99">
        <v>69.9490129</v>
      </c>
      <c r="N99">
        <v>78.363287690000007</v>
      </c>
      <c r="O99">
        <v>88.606202580000001</v>
      </c>
      <c r="P99">
        <v>99.249423960000001</v>
      </c>
      <c r="Q99">
        <v>116.9554375</v>
      </c>
      <c r="R99">
        <v>116.2299699</v>
      </c>
      <c r="S99">
        <v>115.09691530000001</v>
      </c>
      <c r="T99">
        <v>112.3547768</v>
      </c>
      <c r="U99">
        <v>108.9475887</v>
      </c>
      <c r="V99">
        <v>105.0740323</v>
      </c>
      <c r="W99">
        <v>100.90886690000001</v>
      </c>
      <c r="X99">
        <v>96.656050620000002</v>
      </c>
      <c r="Y99">
        <v>92.624620570000005</v>
      </c>
      <c r="Z99">
        <v>88.863754400000005</v>
      </c>
      <c r="AA99">
        <v>85.436713350000005</v>
      </c>
      <c r="AB99">
        <v>82.303632410000006</v>
      </c>
      <c r="AC99">
        <v>79.442759640000006</v>
      </c>
      <c r="AD99">
        <v>77.162479070000003</v>
      </c>
      <c r="AE99">
        <v>75.134325779999998</v>
      </c>
      <c r="AF99">
        <v>73.400764170000002</v>
      </c>
      <c r="AG99">
        <v>71.762595880000006</v>
      </c>
      <c r="AH99">
        <v>70.254909479999995</v>
      </c>
      <c r="AI99">
        <v>68.836874629999997</v>
      </c>
      <c r="AJ99">
        <v>67.513252159999894</v>
      </c>
      <c r="AK99">
        <v>66.248319019999997</v>
      </c>
      <c r="AL99">
        <v>65.023890469999998</v>
      </c>
      <c r="AM99">
        <v>63.835216729999999</v>
      </c>
      <c r="AN99">
        <v>62.747368389999998</v>
      </c>
      <c r="AO99">
        <v>61.696250310000003</v>
      </c>
      <c r="AP99">
        <v>60.668733860000003</v>
      </c>
      <c r="AQ99">
        <v>59.650298309999997</v>
      </c>
      <c r="AR99">
        <v>58.638164590000002</v>
      </c>
      <c r="AS99">
        <v>57.429428430000002</v>
      </c>
      <c r="AT99">
        <v>56.18973853</v>
      </c>
      <c r="AU99">
        <v>54.943277199999997</v>
      </c>
      <c r="AV99">
        <v>53.693037609999998</v>
      </c>
      <c r="AW99">
        <v>52.429829410000004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0.99999542620000004</v>
      </c>
      <c r="F100">
        <v>1.0226084550000001</v>
      </c>
      <c r="G100">
        <v>1.0411963390000001</v>
      </c>
      <c r="H100">
        <v>1.054557416</v>
      </c>
      <c r="I100">
        <v>1.065087246</v>
      </c>
      <c r="J100">
        <v>1.075398088</v>
      </c>
      <c r="K100">
        <v>1.0833065589999999</v>
      </c>
      <c r="L100">
        <v>1.0955834820000001</v>
      </c>
      <c r="M100">
        <v>1.1094353239999999</v>
      </c>
      <c r="N100">
        <v>1.123383993</v>
      </c>
      <c r="O100">
        <v>1.1317539720000001</v>
      </c>
      <c r="P100">
        <v>1.1423621530000001</v>
      </c>
      <c r="Q100">
        <v>1.156026775</v>
      </c>
      <c r="R100">
        <v>1.181248568</v>
      </c>
      <c r="S100">
        <v>1.205678767</v>
      </c>
      <c r="T100">
        <v>1.240476132</v>
      </c>
      <c r="U100">
        <v>1.2813476690000001</v>
      </c>
      <c r="V100">
        <v>1.328240783</v>
      </c>
      <c r="W100">
        <v>1.382923734</v>
      </c>
      <c r="X100">
        <v>1.440358239</v>
      </c>
      <c r="Y100">
        <v>1.501703741</v>
      </c>
      <c r="Z100">
        <v>1.564104465</v>
      </c>
      <c r="AA100">
        <v>1.62670169</v>
      </c>
      <c r="AB100">
        <v>1.689172152</v>
      </c>
      <c r="AC100">
        <v>1.7510292139999999</v>
      </c>
      <c r="AD100">
        <v>1.8105208820000001</v>
      </c>
      <c r="AE100">
        <v>1.867144135</v>
      </c>
      <c r="AF100">
        <v>1.9210727780000001</v>
      </c>
      <c r="AG100">
        <v>1.973176971</v>
      </c>
      <c r="AH100">
        <v>2.023508649</v>
      </c>
      <c r="AI100">
        <v>2.0719231300000001</v>
      </c>
      <c r="AJ100">
        <v>2.1181105919999998</v>
      </c>
      <c r="AK100">
        <v>2.162429586</v>
      </c>
      <c r="AL100">
        <v>2.2051431479999999</v>
      </c>
      <c r="AM100">
        <v>2.24687926</v>
      </c>
      <c r="AN100">
        <v>2.2877654390000002</v>
      </c>
      <c r="AO100">
        <v>2.3282048510000002</v>
      </c>
      <c r="AP100">
        <v>2.3685369380000001</v>
      </c>
      <c r="AQ100">
        <v>2.4092931449999999</v>
      </c>
      <c r="AR100">
        <v>2.4505703959999998</v>
      </c>
      <c r="AS100">
        <v>2.492525026</v>
      </c>
      <c r="AT100">
        <v>2.5356193820000001</v>
      </c>
      <c r="AU100">
        <v>2.5798523439999999</v>
      </c>
      <c r="AV100">
        <v>2.6253645950000002</v>
      </c>
      <c r="AW100">
        <v>2.6730837709999999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0.99999542620000004</v>
      </c>
      <c r="F101">
        <v>1.0226084550000001</v>
      </c>
      <c r="G101">
        <v>1.0411963390000001</v>
      </c>
      <c r="H101">
        <v>1.054557416</v>
      </c>
      <c r="I101">
        <v>1.065087246</v>
      </c>
      <c r="J101">
        <v>1.075398088</v>
      </c>
      <c r="K101">
        <v>1.0833065589999999</v>
      </c>
      <c r="L101">
        <v>1.0955834820000001</v>
      </c>
      <c r="M101">
        <v>1.1094353239999999</v>
      </c>
      <c r="N101">
        <v>1.123383993</v>
      </c>
      <c r="O101">
        <v>1.1317539720000001</v>
      </c>
      <c r="P101">
        <v>1.1423621530000001</v>
      </c>
      <c r="Q101">
        <v>1.156026775</v>
      </c>
      <c r="R101">
        <v>1.181248568</v>
      </c>
      <c r="S101">
        <v>1.205678767</v>
      </c>
      <c r="T101">
        <v>1.240476132</v>
      </c>
      <c r="U101">
        <v>1.2813476690000001</v>
      </c>
      <c r="V101">
        <v>1.328240783</v>
      </c>
      <c r="W101">
        <v>1.379332325</v>
      </c>
      <c r="X101">
        <v>1.4355385469999999</v>
      </c>
      <c r="Y101">
        <v>1.4925298739999999</v>
      </c>
      <c r="Z101">
        <v>1.5489359700000001</v>
      </c>
      <c r="AA101">
        <v>1.603531984</v>
      </c>
      <c r="AB101">
        <v>1.6557135080000001</v>
      </c>
      <c r="AC101">
        <v>1.705210514</v>
      </c>
      <c r="AD101">
        <v>1.749925298</v>
      </c>
      <c r="AE101">
        <v>1.7909187520000001</v>
      </c>
      <c r="AF101">
        <v>1.8288991859999999</v>
      </c>
      <c r="AG101">
        <v>1.8643509579999999</v>
      </c>
      <c r="AH101">
        <v>1.897827293</v>
      </c>
      <c r="AI101">
        <v>1.9298377790000001</v>
      </c>
      <c r="AJ101">
        <v>1.9605331340000001</v>
      </c>
      <c r="AK101">
        <v>1.9906903579999999</v>
      </c>
      <c r="AL101">
        <v>2.0206457449999999</v>
      </c>
      <c r="AM101">
        <v>2.0507069009999999</v>
      </c>
      <c r="AN101">
        <v>2.0804355299999999</v>
      </c>
      <c r="AO101">
        <v>2.1106736609999999</v>
      </c>
      <c r="AP101">
        <v>2.141692967</v>
      </c>
      <c r="AQ101">
        <v>2.1738021540000001</v>
      </c>
      <c r="AR101">
        <v>2.2071166</v>
      </c>
      <c r="AS101">
        <v>2.2418582649999999</v>
      </c>
      <c r="AT101">
        <v>2.2783566159999999</v>
      </c>
      <c r="AU101">
        <v>2.3167199850000002</v>
      </c>
      <c r="AV101">
        <v>2.357127996</v>
      </c>
      <c r="AW101">
        <v>2.4000401600000001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>
        <v>1.00115884352114</v>
      </c>
      <c r="X102">
        <v>0.95610480667154196</v>
      </c>
      <c r="Y102">
        <v>1.51914992706221</v>
      </c>
      <c r="Z102">
        <v>1.8624725995993501</v>
      </c>
      <c r="AA102">
        <v>2.1459342557960301</v>
      </c>
      <c r="AB102">
        <v>2.2813222773597901</v>
      </c>
      <c r="AC102">
        <v>2.3461067923916001</v>
      </c>
      <c r="AD102">
        <v>2.6504953662972</v>
      </c>
      <c r="AE102">
        <v>2.7221284598663602</v>
      </c>
      <c r="AF102">
        <v>2.7241427600183998</v>
      </c>
      <c r="AG102" s="39">
        <v>2.6213831344879401</v>
      </c>
      <c r="AH102" s="39">
        <v>2.4989331196687701</v>
      </c>
      <c r="AI102">
        <v>2.49771790321202</v>
      </c>
      <c r="AJ102">
        <v>2.47201593443409</v>
      </c>
      <c r="AK102">
        <v>2.4546668125197502</v>
      </c>
      <c r="AL102" s="39">
        <v>2.4418551631434302</v>
      </c>
      <c r="AM102">
        <v>2.4676644502938001</v>
      </c>
      <c r="AN102">
        <v>2.5658561326344</v>
      </c>
      <c r="AO102">
        <v>2.6229538198440698</v>
      </c>
      <c r="AP102">
        <v>2.6848700058609198</v>
      </c>
      <c r="AQ102">
        <v>2.7486726095180298</v>
      </c>
      <c r="AR102">
        <v>2.77828175926133</v>
      </c>
      <c r="AS102">
        <v>2.7281170881447299</v>
      </c>
      <c r="AT102">
        <v>2.7248329668975102</v>
      </c>
      <c r="AU102">
        <v>2.7183326278089299</v>
      </c>
      <c r="AV102">
        <v>2.7160349064614602</v>
      </c>
      <c r="AW102">
        <v>2.6457818375979101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1.4996556725738099</v>
      </c>
      <c r="X103">
        <v>2.1147675498758001</v>
      </c>
      <c r="Y103">
        <v>2.2692242113563799</v>
      </c>
      <c r="Z103">
        <v>2.6120186837600601</v>
      </c>
      <c r="AA103">
        <v>3.0515442105208699</v>
      </c>
      <c r="AB103">
        <v>3.3601473278454801</v>
      </c>
      <c r="AC103">
        <v>3.6121288778282201</v>
      </c>
      <c r="AD103">
        <v>4.0202512613811399</v>
      </c>
      <c r="AE103">
        <v>4.4172064898537</v>
      </c>
      <c r="AF103">
        <v>4.6367415114210999</v>
      </c>
      <c r="AG103">
        <v>4.7884976076827401</v>
      </c>
      <c r="AH103">
        <v>4.9742783391219803</v>
      </c>
      <c r="AI103">
        <v>5.0163092509620801</v>
      </c>
      <c r="AJ103">
        <v>5.1252381274491103</v>
      </c>
      <c r="AK103">
        <v>5.2235287772267096</v>
      </c>
      <c r="AL103">
        <v>5.3128287027499601</v>
      </c>
      <c r="AM103">
        <v>5.4613786069326302</v>
      </c>
      <c r="AN103">
        <v>5.6435405407454198</v>
      </c>
      <c r="AO103">
        <v>5.80079785227427</v>
      </c>
      <c r="AP103">
        <v>5.9432610665138803</v>
      </c>
      <c r="AQ103">
        <v>6.0679815695476798</v>
      </c>
      <c r="AR103">
        <v>6.2270942514967</v>
      </c>
      <c r="AS103">
        <v>6.2988294271314196</v>
      </c>
      <c r="AT103">
        <v>6.3074352580207904</v>
      </c>
      <c r="AU103">
        <v>6.2913854276848804</v>
      </c>
      <c r="AV103">
        <v>6.2666753730995</v>
      </c>
      <c r="AW103">
        <v>6.1271448872788099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4.6865887340891801</v>
      </c>
      <c r="X104">
        <v>1.2646293522740899</v>
      </c>
      <c r="Y104">
        <v>2.9383059741486801</v>
      </c>
      <c r="Z104">
        <v>3.6537685045572701</v>
      </c>
      <c r="AA104">
        <v>4.2419572002863504</v>
      </c>
      <c r="AB104">
        <v>4.4802265074350904</v>
      </c>
      <c r="AC104">
        <v>4.5663651260050999</v>
      </c>
      <c r="AD104">
        <v>6.2641743741148597</v>
      </c>
      <c r="AE104">
        <v>6.1757140725982902</v>
      </c>
      <c r="AF104">
        <v>5.9232282358077901</v>
      </c>
      <c r="AG104">
        <v>5.5525333282093001</v>
      </c>
      <c r="AH104">
        <v>5.20978559140279</v>
      </c>
      <c r="AI104">
        <v>5.5325688621689899</v>
      </c>
      <c r="AJ104">
        <v>5.1926297585782599</v>
      </c>
      <c r="AK104">
        <v>4.9166295360482701</v>
      </c>
      <c r="AL104">
        <v>4.6319992329014301</v>
      </c>
      <c r="AM104" s="39">
        <v>4.32115573273515</v>
      </c>
      <c r="AN104">
        <v>4.7876130453524004</v>
      </c>
      <c r="AO104">
        <v>4.7930350615834802</v>
      </c>
      <c r="AP104">
        <v>4.8191253053861898</v>
      </c>
      <c r="AQ104">
        <v>4.8588905910795699</v>
      </c>
      <c r="AR104">
        <v>4.4855690466279503</v>
      </c>
      <c r="AS104">
        <v>3.6746559704350101</v>
      </c>
      <c r="AT104">
        <v>3.61346710767589</v>
      </c>
      <c r="AU104">
        <v>3.5362529440119199</v>
      </c>
      <c r="AV104">
        <v>3.4634033027022899</v>
      </c>
      <c r="AW104" s="39">
        <v>3.15045082157308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-5.64279093239528E-2</v>
      </c>
      <c r="X105" s="39">
        <v>-7.7892876003227099E-2</v>
      </c>
      <c r="Y105">
        <v>-0.141477727942762</v>
      </c>
      <c r="Z105">
        <v>-0.251085185020338</v>
      </c>
      <c r="AA105">
        <v>-0.39699500199105098</v>
      </c>
      <c r="AB105">
        <v>-0.56706464439389903</v>
      </c>
      <c r="AC105">
        <v>-0.76078665824179603</v>
      </c>
      <c r="AD105" s="39">
        <v>-0.92144156456204196</v>
      </c>
      <c r="AE105" s="39">
        <v>-1.09097274418243</v>
      </c>
      <c r="AF105" s="39">
        <v>-1.2583366319364899</v>
      </c>
      <c r="AG105" s="39">
        <v>-1.6665901816667701</v>
      </c>
      <c r="AH105">
        <v>-2.0621314943719899</v>
      </c>
      <c r="AI105" s="39">
        <v>-2.2272433793464299</v>
      </c>
      <c r="AJ105" s="39">
        <v>-2.3722276924902501</v>
      </c>
      <c r="AK105" s="39">
        <v>-2.4954836044837498</v>
      </c>
      <c r="AL105" s="39">
        <v>-2.5966838440864701</v>
      </c>
      <c r="AM105" s="39">
        <v>-2.67776485395063</v>
      </c>
      <c r="AN105" s="39">
        <v>-2.7534315077722402</v>
      </c>
      <c r="AO105">
        <v>-2.8135320965858601</v>
      </c>
      <c r="AP105">
        <v>-2.86031950470344</v>
      </c>
      <c r="AQ105">
        <v>-2.8964829435685902</v>
      </c>
      <c r="AR105">
        <v>-2.9220357112031898</v>
      </c>
      <c r="AS105">
        <v>-2.9477388456348002</v>
      </c>
      <c r="AT105">
        <v>-2.96454786161262</v>
      </c>
      <c r="AU105">
        <v>-2.97086202222216</v>
      </c>
      <c r="AV105">
        <v>-2.9662465871306201</v>
      </c>
      <c r="AW105">
        <v>-2.95801975738694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2.0247084126383701</v>
      </c>
      <c r="X106">
        <v>1.5267723497447201</v>
      </c>
      <c r="Y106">
        <v>0.833434182513204</v>
      </c>
      <c r="Z106">
        <v>0.66444172142949798</v>
      </c>
      <c r="AA106">
        <v>0.76617534126153197</v>
      </c>
      <c r="AB106">
        <v>0.88621367870593803</v>
      </c>
      <c r="AC106">
        <v>1.0204108517830801</v>
      </c>
      <c r="AD106">
        <v>1.5322424333776099</v>
      </c>
      <c r="AE106">
        <v>1.8364624302461099</v>
      </c>
      <c r="AF106">
        <v>1.9511831387787999</v>
      </c>
      <c r="AG106">
        <v>1.9730569555998301</v>
      </c>
      <c r="AH106">
        <v>2.13549259592607</v>
      </c>
      <c r="AI106">
        <v>2.2172335857602401</v>
      </c>
      <c r="AJ106">
        <v>2.1815758928217899</v>
      </c>
      <c r="AK106">
        <v>2.15072495774753</v>
      </c>
      <c r="AL106">
        <v>2.1039683855431401</v>
      </c>
      <c r="AM106">
        <v>2.05255086762181</v>
      </c>
      <c r="AN106">
        <v>2.2200757917352201</v>
      </c>
      <c r="AO106">
        <v>2.2592114757726098</v>
      </c>
      <c r="AP106">
        <v>2.2793394992393901</v>
      </c>
      <c r="AQ106">
        <v>2.2798803796581302</v>
      </c>
      <c r="AR106">
        <v>2.2573069603039899</v>
      </c>
      <c r="AS106">
        <v>2.1061317184239901</v>
      </c>
      <c r="AT106">
        <v>2.0738052944697198</v>
      </c>
      <c r="AU106">
        <v>2.0098417975663301</v>
      </c>
      <c r="AV106">
        <v>1.93156396377498</v>
      </c>
      <c r="AW106">
        <v>1.74507319808261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-0.57942154964162595</v>
      </c>
      <c r="X107">
        <v>-0.39189099623137802</v>
      </c>
      <c r="Y107">
        <v>-0.11785680874663799</v>
      </c>
      <c r="Z107" s="39">
        <v>3.4058887598163298E-3</v>
      </c>
      <c r="AA107">
        <v>5.2961097636051301E-2</v>
      </c>
      <c r="AB107">
        <v>0.114507937502587</v>
      </c>
      <c r="AC107">
        <v>0.182514593374799</v>
      </c>
      <c r="AD107">
        <v>0.17086537867332</v>
      </c>
      <c r="AE107">
        <v>0.21643012263773401</v>
      </c>
      <c r="AF107">
        <v>0.31404218849267401</v>
      </c>
      <c r="AG107">
        <v>0.35128524208291401</v>
      </c>
      <c r="AH107" s="39">
        <v>0.33981520347997002</v>
      </c>
      <c r="AI107" s="39">
        <v>0.42677869103459298</v>
      </c>
      <c r="AJ107">
        <v>0.53688348341116798</v>
      </c>
      <c r="AK107" s="39">
        <v>0.63453112024147196</v>
      </c>
      <c r="AL107">
        <v>0.72521113937724502</v>
      </c>
      <c r="AM107">
        <v>0.80794223638405005</v>
      </c>
      <c r="AN107">
        <v>0.82259052298223601</v>
      </c>
      <c r="AO107">
        <v>0.87043740775210099</v>
      </c>
      <c r="AP107">
        <v>0.91701371658686504</v>
      </c>
      <c r="AQ107">
        <v>0.964468241624583</v>
      </c>
      <c r="AR107">
        <v>1.0144442381843599</v>
      </c>
      <c r="AS107">
        <v>1.0907988960013799</v>
      </c>
      <c r="AT107">
        <v>1.12772041224606</v>
      </c>
      <c r="AU107">
        <v>1.1678028859019001</v>
      </c>
      <c r="AV107">
        <v>1.20627593574625</v>
      </c>
      <c r="AW107">
        <v>1.2749451664045599</v>
      </c>
    </row>
    <row r="108" spans="2:49" x14ac:dyDescent="0.25">
      <c r="B108" t="s">
        <v>208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-0.291825959999998</v>
      </c>
      <c r="X108">
        <v>-0.40760348999999901</v>
      </c>
      <c r="Y108">
        <v>-0.67282666999999896</v>
      </c>
      <c r="Z108">
        <v>-0.93066287999999997</v>
      </c>
      <c r="AA108">
        <v>-1.1553785299999999</v>
      </c>
      <c r="AB108">
        <v>-1.3134418799999901</v>
      </c>
      <c r="AC108">
        <v>-1.4113567199999999</v>
      </c>
      <c r="AD108" s="39">
        <v>-1.5605304499999999</v>
      </c>
      <c r="AE108">
        <v>-1.6587795599999999</v>
      </c>
      <c r="AF108">
        <v>-1.7101835400000001</v>
      </c>
      <c r="AG108">
        <v>-1.72760354</v>
      </c>
      <c r="AH108">
        <v>-1.7177919099999901</v>
      </c>
      <c r="AI108">
        <v>-1.71980329</v>
      </c>
      <c r="AJ108">
        <v>-1.7178268000000001</v>
      </c>
      <c r="AK108" s="39">
        <v>-1.7157304099999899</v>
      </c>
      <c r="AL108">
        <v>-1.7138838300000001</v>
      </c>
      <c r="AM108" s="39">
        <v>-1.7246945199999999</v>
      </c>
      <c r="AN108" s="39">
        <v>-1.76205287</v>
      </c>
      <c r="AO108">
        <v>-1.8005097400000001</v>
      </c>
      <c r="AP108">
        <v>-1.84204440999999</v>
      </c>
      <c r="AQ108">
        <v>-1.8871519800000001</v>
      </c>
      <c r="AR108">
        <v>-1.92252936</v>
      </c>
      <c r="AS108" s="39">
        <v>-1.9205259399999901</v>
      </c>
      <c r="AT108" s="39">
        <v>-1.91440656</v>
      </c>
      <c r="AU108">
        <v>-1.90552344999999</v>
      </c>
      <c r="AV108">
        <v>-1.89689515</v>
      </c>
      <c r="AW108">
        <v>-1.86784485</v>
      </c>
    </row>
    <row r="109" spans="2:49" x14ac:dyDescent="0.25">
      <c r="B109" t="s">
        <v>209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0.45168326690885302</v>
      </c>
      <c r="X109">
        <v>0.61032186511118502</v>
      </c>
      <c r="Y109">
        <v>0.99897615019008901</v>
      </c>
      <c r="Z109">
        <v>1.3659605686949701</v>
      </c>
      <c r="AA109">
        <v>1.6752496496493501</v>
      </c>
      <c r="AB109">
        <v>1.87892190426812</v>
      </c>
      <c r="AC109">
        <v>1.9923504590785499</v>
      </c>
      <c r="AD109">
        <v>2.1928212330213501</v>
      </c>
      <c r="AE109">
        <v>2.3148097215985199</v>
      </c>
      <c r="AF109">
        <v>2.3674985056594</v>
      </c>
      <c r="AG109">
        <v>2.3733197222495801</v>
      </c>
      <c r="AH109">
        <v>2.3436827417842201</v>
      </c>
      <c r="AI109">
        <v>2.3394035500972499</v>
      </c>
      <c r="AJ109">
        <v>2.3332565764226199</v>
      </c>
      <c r="AK109">
        <v>2.32984085086298</v>
      </c>
      <c r="AL109">
        <v>2.3286390112241699</v>
      </c>
      <c r="AM109">
        <v>2.3480839196076801</v>
      </c>
      <c r="AN109">
        <v>2.4090582754246301</v>
      </c>
      <c r="AO109">
        <v>2.4695599922290201</v>
      </c>
      <c r="AP109">
        <v>2.53285568772458</v>
      </c>
      <c r="AQ109">
        <v>2.5998046060693198</v>
      </c>
      <c r="AR109">
        <v>2.6497581107932402</v>
      </c>
      <c r="AS109">
        <v>2.6406652783765598</v>
      </c>
      <c r="AT109">
        <v>2.62739881572735</v>
      </c>
      <c r="AU109">
        <v>2.6117397124144399</v>
      </c>
      <c r="AV109">
        <v>2.5978790986553801</v>
      </c>
      <c r="AW109">
        <v>2.5526748035362199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-0.118872316818685</v>
      </c>
      <c r="X110">
        <v>9.1546712699930297E-2</v>
      </c>
      <c r="Y110">
        <v>0.19030881478276901</v>
      </c>
      <c r="Z110">
        <v>0.34807113755927999</v>
      </c>
      <c r="AA110">
        <v>0.58989217024474305</v>
      </c>
      <c r="AB110">
        <v>0.86529367397565304</v>
      </c>
      <c r="AC110">
        <v>1.14584825826695</v>
      </c>
      <c r="AD110">
        <v>1.40070947481971</v>
      </c>
      <c r="AE110">
        <v>1.68958099102356</v>
      </c>
      <c r="AF110">
        <v>1.9905348455491401</v>
      </c>
      <c r="AG110">
        <v>2.2103553328647498</v>
      </c>
      <c r="AH110">
        <v>2.3830079697510298</v>
      </c>
      <c r="AI110">
        <v>2.55623573144827</v>
      </c>
      <c r="AJ110">
        <v>2.7208079126468299</v>
      </c>
      <c r="AK110">
        <v>2.88405043234776</v>
      </c>
      <c r="AL110">
        <v>3.0394967436074398</v>
      </c>
      <c r="AM110">
        <v>3.17204974922709</v>
      </c>
      <c r="AN110" s="39">
        <v>3.27774169691821</v>
      </c>
      <c r="AO110">
        <v>3.37960623293141</v>
      </c>
      <c r="AP110">
        <v>3.4791696590341399</v>
      </c>
      <c r="AQ110">
        <v>3.57077817655549</v>
      </c>
      <c r="AR110">
        <v>3.6619932107847499</v>
      </c>
      <c r="AS110">
        <v>3.7390128641535201</v>
      </c>
      <c r="AT110">
        <v>3.78202279502197</v>
      </c>
      <c r="AU110">
        <v>3.79554851595798</v>
      </c>
      <c r="AV110">
        <v>3.7872976846011701</v>
      </c>
      <c r="AW110">
        <v>3.7421224059017399</v>
      </c>
    </row>
    <row r="111" spans="2:49" x14ac:dyDescent="0.25">
      <c r="B111" t="s">
        <v>211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1.7897441999999901E-3</v>
      </c>
      <c r="X111" s="39">
        <v>3.7468199999994499E-5</v>
      </c>
      <c r="Y111" s="39">
        <v>1.9979387000000001E-3</v>
      </c>
      <c r="Z111" s="39">
        <v>2.65321119999999E-3</v>
      </c>
      <c r="AA111" s="39">
        <v>3.3985333000000001E-3</v>
      </c>
      <c r="AB111" s="39">
        <v>4.2336590999999899E-3</v>
      </c>
      <c r="AC111" s="39">
        <v>4.8792849000000001E-3</v>
      </c>
      <c r="AD111" s="39">
        <v>5.4894685999999897E-3</v>
      </c>
      <c r="AE111" s="39">
        <v>5.5250515000000002E-3</v>
      </c>
      <c r="AF111" s="39">
        <v>5.4507579000000004E-3</v>
      </c>
      <c r="AG111" s="39">
        <v>5.8891090999999901E-3</v>
      </c>
      <c r="AH111" s="39">
        <v>5.8638025999999902E-3</v>
      </c>
      <c r="AI111" s="39">
        <v>5.2948791999999998E-3</v>
      </c>
      <c r="AJ111" s="39">
        <v>4.7905843999999902E-3</v>
      </c>
      <c r="AK111" s="39">
        <v>4.1395998999999902E-3</v>
      </c>
      <c r="AL111" s="39">
        <v>3.5057529999999999E-3</v>
      </c>
      <c r="AM111" s="39">
        <v>3.0192704999999999E-3</v>
      </c>
      <c r="AN111" s="39">
        <v>2.6873531999999901E-3</v>
      </c>
      <c r="AO111" s="39">
        <v>2.2588884999999999E-3</v>
      </c>
      <c r="AP111" s="39">
        <v>1.8652663999999899E-3</v>
      </c>
      <c r="AQ111" s="39">
        <v>1.55219779999999E-3</v>
      </c>
      <c r="AR111" s="39">
        <v>1.20173549999999E-3</v>
      </c>
      <c r="AS111" s="39">
        <v>9.0549470000000204E-4</v>
      </c>
      <c r="AT111" s="39">
        <v>6.2729880000000199E-4</v>
      </c>
      <c r="AU111" s="39">
        <v>3.3661430000000298E-4</v>
      </c>
      <c r="AV111" s="39">
        <v>4.5588400000001002E-5</v>
      </c>
      <c r="AW111" s="39">
        <v>-5.8572099999997602E-5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2.1652847999999998E-3</v>
      </c>
      <c r="X112" s="39">
        <v>2.858069E-3</v>
      </c>
      <c r="Y112" s="39">
        <v>5.3523372999999897E-3</v>
      </c>
      <c r="Z112" s="39">
        <v>8.0654556999999998E-3</v>
      </c>
      <c r="AA112" s="39">
        <v>1.0790939699999899E-2</v>
      </c>
      <c r="AB112" s="39">
        <v>1.3280382800000001E-2</v>
      </c>
      <c r="AC112" s="39">
        <v>1.5286104599999999E-2</v>
      </c>
      <c r="AD112" s="39">
        <v>1.72299003E-2</v>
      </c>
      <c r="AE112" s="39">
        <v>1.8621721099999999E-2</v>
      </c>
      <c r="AF112" s="39">
        <v>1.9468407E-2</v>
      </c>
      <c r="AG112" s="39">
        <v>2.0157072099999999E-2</v>
      </c>
      <c r="AH112" s="39">
        <v>2.0407336599999999E-2</v>
      </c>
      <c r="AI112" s="39">
        <v>2.0195915299999999E-2</v>
      </c>
      <c r="AJ112" s="39">
        <v>1.9765303599999999E-2</v>
      </c>
      <c r="AK112" s="39">
        <v>1.91485861E-2</v>
      </c>
      <c r="AL112" s="39">
        <v>1.8450962800000002E-2</v>
      </c>
      <c r="AM112" s="39">
        <v>1.78478865E-2</v>
      </c>
      <c r="AN112" s="39">
        <v>1.7492520800000001E-2</v>
      </c>
      <c r="AO112" s="39">
        <v>1.7224859700000001E-2</v>
      </c>
      <c r="AP112" s="39">
        <v>1.7037420099999999E-2</v>
      </c>
      <c r="AQ112" s="39">
        <v>1.6951687100000001E-2</v>
      </c>
      <c r="AR112" s="39">
        <v>1.68604425E-2</v>
      </c>
      <c r="AS112" s="39">
        <v>1.66392369E-2</v>
      </c>
      <c r="AT112" s="39">
        <v>1.6343933299999999E-2</v>
      </c>
      <c r="AU112" s="39">
        <v>1.5993676500000002E-2</v>
      </c>
      <c r="AV112" s="39">
        <v>1.5617633400000001E-2</v>
      </c>
      <c r="AW112" s="39">
        <v>1.52424732E-2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-1.14244104691216</v>
      </c>
      <c r="X113">
        <v>-1.26787657608016</v>
      </c>
      <c r="Y113">
        <v>-2.0380966046797502</v>
      </c>
      <c r="Z113">
        <v>-2.7199819622270498</v>
      </c>
      <c r="AA113">
        <v>-3.4194321019446901</v>
      </c>
      <c r="AB113">
        <v>-4.0521499356293402</v>
      </c>
      <c r="AC113">
        <v>-4.6341892402217502</v>
      </c>
      <c r="AD113">
        <v>-5.4470645253836896</v>
      </c>
      <c r="AE113">
        <v>-6.0723897611845103</v>
      </c>
      <c r="AF113">
        <v>-6.6052751668869396</v>
      </c>
      <c r="AG113">
        <v>-7.0346404165738399</v>
      </c>
      <c r="AH113">
        <v>-7.3982476277785798</v>
      </c>
      <c r="AI113">
        <v>-7.8156527100293003</v>
      </c>
      <c r="AJ113">
        <v>-8.2248037563122107</v>
      </c>
      <c r="AK113">
        <v>-8.6400978037877891</v>
      </c>
      <c r="AL113">
        <v>-9.07308337644338</v>
      </c>
      <c r="AM113">
        <v>-9.5800219842485799</v>
      </c>
      <c r="AN113">
        <v>-10.2476775174487</v>
      </c>
      <c r="AO113">
        <v>-10.946157959396</v>
      </c>
      <c r="AP113">
        <v>-11.690655658765699</v>
      </c>
      <c r="AQ113">
        <v>-12.4747426489057</v>
      </c>
      <c r="AR113">
        <v>-13.257123953647399</v>
      </c>
      <c r="AS113">
        <v>-13.977035630894701</v>
      </c>
      <c r="AT113">
        <v>-14.729460614380701</v>
      </c>
      <c r="AU113">
        <v>-15.4811778169893</v>
      </c>
      <c r="AV113">
        <v>-16.2417767797645</v>
      </c>
      <c r="AW113">
        <v>-16.979289286604502</v>
      </c>
    </row>
    <row r="114" spans="2:50" x14ac:dyDescent="0.25">
      <c r="B114" t="s">
        <v>214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>
        <v>-0.161357899999999</v>
      </c>
      <c r="X114" s="39">
        <v>-0.15855949999999999</v>
      </c>
      <c r="Y114">
        <v>-0.17993877</v>
      </c>
      <c r="Z114">
        <v>-0.22942409999999999</v>
      </c>
      <c r="AA114">
        <v>-0.239464229999999</v>
      </c>
      <c r="AB114">
        <v>-0.2230413</v>
      </c>
      <c r="AC114">
        <v>-0.174209489999999</v>
      </c>
      <c r="AD114">
        <v>-0.15119108000000001</v>
      </c>
      <c r="AE114">
        <v>-0.15239401999999999</v>
      </c>
      <c r="AF114">
        <v>-0.13753144</v>
      </c>
      <c r="AG114">
        <v>-0.11761118</v>
      </c>
      <c r="AH114">
        <v>-8.7127549999999707E-2</v>
      </c>
      <c r="AI114">
        <v>-9.0880629999999796E-2</v>
      </c>
      <c r="AJ114">
        <v>-0.16058865999999899</v>
      </c>
      <c r="AK114">
        <v>-0.23699431000000001</v>
      </c>
      <c r="AL114">
        <v>-0.3279783</v>
      </c>
      <c r="AM114">
        <v>-0.43549164999999901</v>
      </c>
      <c r="AN114">
        <v>-0.57473331999999999</v>
      </c>
      <c r="AO114">
        <v>-0.70639510999999999</v>
      </c>
      <c r="AP114">
        <v>-0.81255928999999905</v>
      </c>
      <c r="AQ114">
        <v>-0.91043574999999999</v>
      </c>
      <c r="AR114">
        <v>-0.99419824000000001</v>
      </c>
      <c r="AS114">
        <v>-1.0581977600000001</v>
      </c>
      <c r="AT114">
        <v>-1.1120188499999999</v>
      </c>
      <c r="AU114">
        <v>-1.1758918</v>
      </c>
      <c r="AV114">
        <v>-1.24533362</v>
      </c>
      <c r="AW114">
        <v>-1.3347167600000001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100.010745677171</v>
      </c>
      <c r="F115">
        <v>99.439428459253804</v>
      </c>
      <c r="G115">
        <v>95.1005192813641</v>
      </c>
      <c r="H115">
        <v>89.691706095814695</v>
      </c>
      <c r="I115">
        <v>89.5438939256168</v>
      </c>
      <c r="J115">
        <v>87.5133669295912</v>
      </c>
      <c r="K115">
        <v>83.921320523566493</v>
      </c>
      <c r="L115">
        <v>81.278174880301805</v>
      </c>
      <c r="M115">
        <v>79.900100891498099</v>
      </c>
      <c r="N115">
        <v>79.142951393110195</v>
      </c>
      <c r="O115">
        <v>77.515294492159995</v>
      </c>
      <c r="P115">
        <v>76.022456590323301</v>
      </c>
      <c r="Q115">
        <v>73.348238950947405</v>
      </c>
      <c r="R115">
        <v>71.341572504882194</v>
      </c>
      <c r="S115">
        <v>69.183747141022906</v>
      </c>
      <c r="T115">
        <v>68.357883662869398</v>
      </c>
      <c r="U115">
        <v>67.687603629991301</v>
      </c>
      <c r="V115">
        <v>67.300443527607896</v>
      </c>
      <c r="W115">
        <v>65.040005609934497</v>
      </c>
      <c r="X115">
        <v>62.475603812177802</v>
      </c>
      <c r="Y115">
        <v>59.749824156019997</v>
      </c>
      <c r="Z115">
        <v>57.106997266029303</v>
      </c>
      <c r="AA115">
        <v>54.605893554425499</v>
      </c>
      <c r="AB115">
        <v>52.244721767402297</v>
      </c>
      <c r="AC115">
        <v>49.968772384489398</v>
      </c>
      <c r="AD115">
        <v>47.541774256118302</v>
      </c>
      <c r="AE115">
        <v>45.204735364515102</v>
      </c>
      <c r="AF115">
        <v>42.866847126709999</v>
      </c>
      <c r="AG115">
        <v>40.763142680625201</v>
      </c>
      <c r="AH115">
        <v>38.744988174279896</v>
      </c>
      <c r="AI115">
        <v>36.560847222374598</v>
      </c>
      <c r="AJ115">
        <v>34.302889233830598</v>
      </c>
      <c r="AK115">
        <v>31.961743065775099</v>
      </c>
      <c r="AL115">
        <v>29.661515508796501</v>
      </c>
      <c r="AM115">
        <v>27.200506184226199</v>
      </c>
      <c r="AN115">
        <v>25.913636793281299</v>
      </c>
      <c r="AO115">
        <v>24.5329910535125</v>
      </c>
      <c r="AP115">
        <v>23.043378510943899</v>
      </c>
      <c r="AQ115">
        <v>21.416798231994601</v>
      </c>
      <c r="AR115">
        <v>19.584717060972</v>
      </c>
      <c r="AS115">
        <v>18.912975006298002</v>
      </c>
      <c r="AT115">
        <v>18.244895126754901</v>
      </c>
      <c r="AU115">
        <v>17.5652041068446</v>
      </c>
      <c r="AV115">
        <v>16.8711778101822</v>
      </c>
      <c r="AW115">
        <v>16.1499757631079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>
        <v>1.00115884352114</v>
      </c>
      <c r="X116">
        <v>0.95610480667154196</v>
      </c>
      <c r="Y116">
        <v>1.51914992706221</v>
      </c>
      <c r="Z116">
        <v>1.8624725995993501</v>
      </c>
      <c r="AA116">
        <v>2.1459342557960301</v>
      </c>
      <c r="AB116">
        <v>2.2813222773597901</v>
      </c>
      <c r="AC116">
        <v>2.3461067923916001</v>
      </c>
      <c r="AD116">
        <v>2.6504953662972</v>
      </c>
      <c r="AE116">
        <v>2.7221284598663602</v>
      </c>
      <c r="AF116">
        <v>2.7241427600183998</v>
      </c>
      <c r="AG116" s="39">
        <v>2.6213831344879401</v>
      </c>
      <c r="AH116" s="39">
        <v>2.4989331196687701</v>
      </c>
      <c r="AI116">
        <v>2.49771790321202</v>
      </c>
      <c r="AJ116">
        <v>2.47201593443409</v>
      </c>
      <c r="AK116">
        <v>2.4546668125197502</v>
      </c>
      <c r="AL116" s="39">
        <v>2.4418551631434302</v>
      </c>
      <c r="AM116">
        <v>2.4676644502938001</v>
      </c>
      <c r="AN116">
        <v>2.5658561326344</v>
      </c>
      <c r="AO116">
        <v>2.6229538198440698</v>
      </c>
      <c r="AP116">
        <v>2.6848700058609198</v>
      </c>
      <c r="AQ116">
        <v>2.7486726095180298</v>
      </c>
      <c r="AR116">
        <v>2.77828175926133</v>
      </c>
      <c r="AS116">
        <v>2.7281170881447299</v>
      </c>
      <c r="AT116">
        <v>2.7248329668975102</v>
      </c>
      <c r="AU116">
        <v>2.7183326278089299</v>
      </c>
      <c r="AV116">
        <v>2.7160349064614602</v>
      </c>
      <c r="AW116">
        <v>2.6457818375979101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1.4996556725738099</v>
      </c>
      <c r="X117">
        <v>2.1147675498758001</v>
      </c>
      <c r="Y117">
        <v>2.2692242113563799</v>
      </c>
      <c r="Z117">
        <v>2.6120186837600601</v>
      </c>
      <c r="AA117">
        <v>3.0515442105208699</v>
      </c>
      <c r="AB117">
        <v>3.3601473278454801</v>
      </c>
      <c r="AC117">
        <v>3.6121288778282201</v>
      </c>
      <c r="AD117">
        <v>4.0202512613811399</v>
      </c>
      <c r="AE117">
        <v>4.4172064898537</v>
      </c>
      <c r="AF117">
        <v>4.6367415114210999</v>
      </c>
      <c r="AG117">
        <v>4.7884976076827401</v>
      </c>
      <c r="AH117">
        <v>4.9742783391219803</v>
      </c>
      <c r="AI117">
        <v>5.0163092509620801</v>
      </c>
      <c r="AJ117">
        <v>5.1252381274491103</v>
      </c>
      <c r="AK117">
        <v>5.2235287772267096</v>
      </c>
      <c r="AL117">
        <v>5.3128287027499601</v>
      </c>
      <c r="AM117">
        <v>5.4613786069326302</v>
      </c>
      <c r="AN117">
        <v>5.6435405407454198</v>
      </c>
      <c r="AO117">
        <v>5.80079785227427</v>
      </c>
      <c r="AP117">
        <v>5.9432610665138803</v>
      </c>
      <c r="AQ117">
        <v>6.0679815695476798</v>
      </c>
      <c r="AR117">
        <v>6.2270942514967</v>
      </c>
      <c r="AS117">
        <v>6.2988294271314196</v>
      </c>
      <c r="AT117">
        <v>6.3074352580207904</v>
      </c>
      <c r="AU117">
        <v>6.2913854276848804</v>
      </c>
      <c r="AV117">
        <v>6.2666753730995</v>
      </c>
      <c r="AW117">
        <v>6.1271448872788099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4.6865887340891801</v>
      </c>
      <c r="X118">
        <v>1.2646293522740899</v>
      </c>
      <c r="Y118">
        <v>2.9383059741486801</v>
      </c>
      <c r="Z118">
        <v>3.6537685045572701</v>
      </c>
      <c r="AA118">
        <v>4.2419572002863504</v>
      </c>
      <c r="AB118">
        <v>4.4802265074350904</v>
      </c>
      <c r="AC118">
        <v>4.5663651260050999</v>
      </c>
      <c r="AD118">
        <v>6.2641743741148597</v>
      </c>
      <c r="AE118">
        <v>6.1757140725982902</v>
      </c>
      <c r="AF118">
        <v>5.9232282358077901</v>
      </c>
      <c r="AG118">
        <v>5.5525333282093001</v>
      </c>
      <c r="AH118">
        <v>5.20978559140279</v>
      </c>
      <c r="AI118">
        <v>5.5325688621689899</v>
      </c>
      <c r="AJ118">
        <v>5.1926297585782599</v>
      </c>
      <c r="AK118">
        <v>4.9166295360482701</v>
      </c>
      <c r="AL118">
        <v>4.6319992329014301</v>
      </c>
      <c r="AM118" s="39">
        <v>4.32115573273515</v>
      </c>
      <c r="AN118">
        <v>4.7876130453524004</v>
      </c>
      <c r="AO118">
        <v>4.7930350615834802</v>
      </c>
      <c r="AP118">
        <v>4.8191253053861898</v>
      </c>
      <c r="AQ118">
        <v>4.8588905910795699</v>
      </c>
      <c r="AR118">
        <v>4.4855690466279503</v>
      </c>
      <c r="AS118">
        <v>3.6746559704350101</v>
      </c>
      <c r="AT118">
        <v>3.61346710767589</v>
      </c>
      <c r="AU118">
        <v>3.5362529440119199</v>
      </c>
      <c r="AV118">
        <v>3.4634033027022899</v>
      </c>
      <c r="AW118" s="39">
        <v>3.15045082157308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-5.64279093239528E-2</v>
      </c>
      <c r="X119" s="39">
        <v>-7.7892876003227099E-2</v>
      </c>
      <c r="Y119">
        <v>-0.141477727942762</v>
      </c>
      <c r="Z119">
        <v>-0.251085185020338</v>
      </c>
      <c r="AA119">
        <v>-0.39699500199105098</v>
      </c>
      <c r="AB119">
        <v>-0.56706464439389903</v>
      </c>
      <c r="AC119">
        <v>-0.76078665824179603</v>
      </c>
      <c r="AD119" s="39">
        <v>-0.92144156456204196</v>
      </c>
      <c r="AE119" s="39">
        <v>-1.09097274418243</v>
      </c>
      <c r="AF119" s="39">
        <v>-1.2583366319364899</v>
      </c>
      <c r="AG119" s="39">
        <v>-1.6665901816667701</v>
      </c>
      <c r="AH119">
        <v>-2.0621314943719899</v>
      </c>
      <c r="AI119" s="39">
        <v>-2.2272433793464299</v>
      </c>
      <c r="AJ119" s="39">
        <v>-2.3722276924902501</v>
      </c>
      <c r="AK119" s="39">
        <v>-2.4954836044837498</v>
      </c>
      <c r="AL119" s="39">
        <v>-2.5966838440864701</v>
      </c>
      <c r="AM119" s="39">
        <v>-2.67776485395063</v>
      </c>
      <c r="AN119" s="39">
        <v>-2.7534315077722402</v>
      </c>
      <c r="AO119">
        <v>-2.8135320965858601</v>
      </c>
      <c r="AP119">
        <v>-2.86031950470344</v>
      </c>
      <c r="AQ119">
        <v>-2.8964829435685902</v>
      </c>
      <c r="AR119">
        <v>-2.9220357112031898</v>
      </c>
      <c r="AS119">
        <v>-2.9477388456348002</v>
      </c>
      <c r="AT119">
        <v>-2.96454786161262</v>
      </c>
      <c r="AU119">
        <v>-2.97086202222216</v>
      </c>
      <c r="AV119">
        <v>-2.9662465871306201</v>
      </c>
      <c r="AW119">
        <v>-2.95801975738694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2.0247084126383701</v>
      </c>
      <c r="X120">
        <v>1.5267723497447201</v>
      </c>
      <c r="Y120">
        <v>0.833434182513204</v>
      </c>
      <c r="Z120">
        <v>0.66444172142949798</v>
      </c>
      <c r="AA120">
        <v>0.76617534126153197</v>
      </c>
      <c r="AB120">
        <v>0.88621367870593803</v>
      </c>
      <c r="AC120">
        <v>1.0204108517830801</v>
      </c>
      <c r="AD120">
        <v>1.5322424333776099</v>
      </c>
      <c r="AE120">
        <v>1.8364624302461099</v>
      </c>
      <c r="AF120">
        <v>1.9511831387787999</v>
      </c>
      <c r="AG120">
        <v>1.9730569555998301</v>
      </c>
      <c r="AH120">
        <v>2.13549259592607</v>
      </c>
      <c r="AI120">
        <v>2.2172335857602401</v>
      </c>
      <c r="AJ120">
        <v>2.1815758928217899</v>
      </c>
      <c r="AK120">
        <v>2.15072495774753</v>
      </c>
      <c r="AL120">
        <v>2.1039683855431401</v>
      </c>
      <c r="AM120">
        <v>2.05255086762181</v>
      </c>
      <c r="AN120">
        <v>2.2200757917352201</v>
      </c>
      <c r="AO120">
        <v>2.2592114757726098</v>
      </c>
      <c r="AP120">
        <v>2.2793394992393901</v>
      </c>
      <c r="AQ120">
        <v>2.2798803796581302</v>
      </c>
      <c r="AR120">
        <v>2.2573069603039899</v>
      </c>
      <c r="AS120">
        <v>2.1061317184239901</v>
      </c>
      <c r="AT120">
        <v>2.0738052944697198</v>
      </c>
      <c r="AU120">
        <v>2.0098417975663301</v>
      </c>
      <c r="AV120">
        <v>1.93156396377498</v>
      </c>
      <c r="AW120">
        <v>1.74507319808261</v>
      </c>
    </row>
    <row r="121" spans="2:50" x14ac:dyDescent="0.25">
      <c r="B121" t="s">
        <v>220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-0.291825959999998</v>
      </c>
      <c r="X121">
        <v>-0.40760348999999901</v>
      </c>
      <c r="Y121">
        <v>-0.67282666999999896</v>
      </c>
      <c r="Z121">
        <v>-0.93066287999999997</v>
      </c>
      <c r="AA121">
        <v>-1.1553785299999999</v>
      </c>
      <c r="AB121">
        <v>-1.3134418799999901</v>
      </c>
      <c r="AC121">
        <v>-1.4113567199999999</v>
      </c>
      <c r="AD121" s="39">
        <v>-1.5605304499999999</v>
      </c>
      <c r="AE121">
        <v>-1.6587795599999999</v>
      </c>
      <c r="AF121">
        <v>-1.7101835400000001</v>
      </c>
      <c r="AG121">
        <v>-1.72760354</v>
      </c>
      <c r="AH121">
        <v>-1.7177919099999901</v>
      </c>
      <c r="AI121">
        <v>-1.71980329</v>
      </c>
      <c r="AJ121">
        <v>-1.7178268000000001</v>
      </c>
      <c r="AK121" s="39">
        <v>-1.7157304099999899</v>
      </c>
      <c r="AL121">
        <v>-1.7138838300000001</v>
      </c>
      <c r="AM121" s="39">
        <v>-1.7246945199999999</v>
      </c>
      <c r="AN121" s="39">
        <v>-1.76205287</v>
      </c>
      <c r="AO121">
        <v>-1.8005097400000001</v>
      </c>
      <c r="AP121">
        <v>-1.84204440999999</v>
      </c>
      <c r="AQ121">
        <v>-1.8871519800000001</v>
      </c>
      <c r="AR121">
        <v>-1.92252936</v>
      </c>
      <c r="AS121" s="39">
        <v>-1.9205259399999901</v>
      </c>
      <c r="AT121" s="39">
        <v>-1.91440656</v>
      </c>
      <c r="AU121">
        <v>-1.90552344999999</v>
      </c>
      <c r="AV121">
        <v>-1.89689515</v>
      </c>
      <c r="AW121">
        <v>-1.86784485</v>
      </c>
    </row>
    <row r="122" spans="2:50" x14ac:dyDescent="0.25">
      <c r="B122" t="s">
        <v>221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0.45168326690885302</v>
      </c>
      <c r="X122">
        <v>0.61032186511118502</v>
      </c>
      <c r="Y122">
        <v>0.99897615019008901</v>
      </c>
      <c r="Z122">
        <v>1.3659605686949701</v>
      </c>
      <c r="AA122">
        <v>1.6752496496493501</v>
      </c>
      <c r="AB122">
        <v>1.87892190426812</v>
      </c>
      <c r="AC122">
        <v>1.9923504590785499</v>
      </c>
      <c r="AD122">
        <v>2.1928212330213501</v>
      </c>
      <c r="AE122">
        <v>2.3148097215985199</v>
      </c>
      <c r="AF122">
        <v>2.3674985056594</v>
      </c>
      <c r="AG122">
        <v>2.3733197222495801</v>
      </c>
      <c r="AH122">
        <v>2.3436827417842201</v>
      </c>
      <c r="AI122">
        <v>2.3394035500972499</v>
      </c>
      <c r="AJ122">
        <v>2.3332565764226199</v>
      </c>
      <c r="AK122">
        <v>2.32984085086298</v>
      </c>
      <c r="AL122">
        <v>2.3286390112241699</v>
      </c>
      <c r="AM122">
        <v>2.3480839196076801</v>
      </c>
      <c r="AN122">
        <v>2.4090582754246301</v>
      </c>
      <c r="AO122">
        <v>2.4695599922290201</v>
      </c>
      <c r="AP122">
        <v>2.53285568772458</v>
      </c>
      <c r="AQ122">
        <v>2.5998046060693198</v>
      </c>
      <c r="AR122">
        <v>2.6497581107932402</v>
      </c>
      <c r="AS122">
        <v>2.6406652783765598</v>
      </c>
      <c r="AT122">
        <v>2.62739881572735</v>
      </c>
      <c r="AU122">
        <v>2.6117397124144399</v>
      </c>
      <c r="AV122">
        <v>2.5978790986553801</v>
      </c>
      <c r="AW122">
        <v>2.5526748035362199</v>
      </c>
    </row>
    <row r="123" spans="2:50" x14ac:dyDescent="0.25">
      <c r="B123" t="s">
        <v>222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>
        <v>0</v>
      </c>
      <c r="W123" s="39">
        <v>-0.116356563823982</v>
      </c>
      <c r="X123">
        <v>9.2685404287262602E-2</v>
      </c>
      <c r="Y123">
        <v>0.19509801801957899</v>
      </c>
      <c r="Z123">
        <v>0.35828388126537503</v>
      </c>
      <c r="AA123">
        <v>0.606581696121688</v>
      </c>
      <c r="AB123" s="39">
        <v>0.88818576553970596</v>
      </c>
      <c r="AC123">
        <v>1.17417612567536</v>
      </c>
      <c r="AD123">
        <v>1.4344517420234499</v>
      </c>
      <c r="AE123">
        <v>1.7275463558550499</v>
      </c>
      <c r="AF123">
        <v>2.0322490356254002</v>
      </c>
      <c r="AG123">
        <v>2.2554723336280098</v>
      </c>
      <c r="AH123">
        <v>2.4307794330699699</v>
      </c>
      <c r="AI123">
        <v>2.6065653619866</v>
      </c>
      <c r="AJ123">
        <v>2.77376470541956</v>
      </c>
      <c r="AK123">
        <v>2.9399092935247202</v>
      </c>
      <c r="AL123">
        <v>3.09850711744537</v>
      </c>
      <c r="AM123">
        <v>3.2344138278560699</v>
      </c>
      <c r="AN123">
        <v>3.3435450774376299</v>
      </c>
      <c r="AO123">
        <v>3.4486573707182799</v>
      </c>
      <c r="AP123">
        <v>3.5513147441663402</v>
      </c>
      <c r="AQ123">
        <v>3.6457954085908</v>
      </c>
      <c r="AR123">
        <v>3.7394252139414599</v>
      </c>
      <c r="AS123">
        <v>3.8188932748926199</v>
      </c>
      <c r="AT123">
        <v>3.86421072463911</v>
      </c>
      <c r="AU123">
        <v>3.87981946134818</v>
      </c>
      <c r="AV123">
        <v>3.87352860820886</v>
      </c>
      <c r="AW123">
        <v>3.8303697083621899</v>
      </c>
    </row>
    <row r="124" spans="2:50" x14ac:dyDescent="0.25">
      <c r="B124" t="s">
        <v>223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0.17287970588444301</v>
      </c>
      <c r="X124">
        <v>0.17649992039214801</v>
      </c>
      <c r="Y124">
        <v>0.37020983695106302</v>
      </c>
      <c r="Z124">
        <v>0.62828771446910003</v>
      </c>
      <c r="AA124">
        <v>0.96027668832454605</v>
      </c>
      <c r="AB124">
        <v>1.37596868304776</v>
      </c>
      <c r="AC124">
        <v>1.8579134640994199</v>
      </c>
      <c r="AD124">
        <v>2.4039892823407101</v>
      </c>
      <c r="AE124">
        <v>2.9575819351039501</v>
      </c>
      <c r="AF124">
        <v>3.5075533499808502</v>
      </c>
      <c r="AG124">
        <v>4.1057104500528796</v>
      </c>
      <c r="AH124">
        <v>4.70532765496836</v>
      </c>
      <c r="AI124">
        <v>5.2503419933455504</v>
      </c>
      <c r="AJ124">
        <v>5.7463388840791998</v>
      </c>
      <c r="AK124">
        <v>6.1771086304459599</v>
      </c>
      <c r="AL124">
        <v>6.5434887150503496</v>
      </c>
      <c r="AM124">
        <v>6.8601499986444301</v>
      </c>
      <c r="AN124">
        <v>7.1428432879008597</v>
      </c>
      <c r="AO124">
        <v>7.3810908050323301</v>
      </c>
      <c r="AP124">
        <v>7.5782391809587599</v>
      </c>
      <c r="AQ124">
        <v>7.74256631681975</v>
      </c>
      <c r="AR124">
        <v>7.8699551316999399</v>
      </c>
      <c r="AS124">
        <v>7.9660139624345403</v>
      </c>
      <c r="AT124">
        <v>8.0325947831423292</v>
      </c>
      <c r="AU124">
        <v>8.0683306530414391</v>
      </c>
      <c r="AV124">
        <v>8.0731699613927308</v>
      </c>
      <c r="AW124">
        <v>8.0669553888105892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0.21652848</v>
      </c>
      <c r="X125">
        <v>0.28580689999999997</v>
      </c>
      <c r="Y125">
        <v>0.53523372999999896</v>
      </c>
      <c r="Z125">
        <v>0.80654557000000004</v>
      </c>
      <c r="AA125">
        <v>1.07909396999999</v>
      </c>
      <c r="AB125">
        <v>1.3280382799999999</v>
      </c>
      <c r="AC125">
        <v>1.5286104599999999</v>
      </c>
      <c r="AD125">
        <v>1.7229900300000001</v>
      </c>
      <c r="AE125">
        <v>1.8621721099999999</v>
      </c>
      <c r="AF125">
        <v>1.9468407000000001</v>
      </c>
      <c r="AG125">
        <v>2.01570721</v>
      </c>
      <c r="AH125">
        <v>2.0407336599999999</v>
      </c>
      <c r="AI125">
        <v>2.01959153</v>
      </c>
      <c r="AJ125">
        <v>1.9765303599999999</v>
      </c>
      <c r="AK125">
        <v>1.91485861</v>
      </c>
      <c r="AL125">
        <v>1.8450962799999999</v>
      </c>
      <c r="AM125">
        <v>1.7847886500000001</v>
      </c>
      <c r="AN125">
        <v>1.74925208</v>
      </c>
      <c r="AO125" s="39">
        <v>1.7224859699999999</v>
      </c>
      <c r="AP125" s="39">
        <v>1.70374201</v>
      </c>
      <c r="AQ125" s="39">
        <v>1.6951687099999999</v>
      </c>
      <c r="AR125">
        <v>1.6860442499999999</v>
      </c>
      <c r="AS125">
        <v>1.6639236900000001</v>
      </c>
      <c r="AT125" s="39">
        <v>1.63439333</v>
      </c>
      <c r="AU125">
        <v>1.59936765</v>
      </c>
      <c r="AV125">
        <v>1.5617633399999999</v>
      </c>
      <c r="AW125">
        <v>1.52424732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-1.14244104691216</v>
      </c>
      <c r="X126">
        <v>-1.26787657608016</v>
      </c>
      <c r="Y126">
        <v>-2.0380966046797502</v>
      </c>
      <c r="Z126">
        <v>-2.7199819622270498</v>
      </c>
      <c r="AA126">
        <v>-3.4194321019446901</v>
      </c>
      <c r="AB126">
        <v>-4.0521499356293402</v>
      </c>
      <c r="AC126">
        <v>-4.6341892402217502</v>
      </c>
      <c r="AD126">
        <v>-5.4470645253836896</v>
      </c>
      <c r="AE126">
        <v>-6.0723897611845103</v>
      </c>
      <c r="AF126">
        <v>-6.6052751668869396</v>
      </c>
      <c r="AG126">
        <v>-7.0346404165738399</v>
      </c>
      <c r="AH126">
        <v>-7.3982476277785798</v>
      </c>
      <c r="AI126">
        <v>-7.8156527100293003</v>
      </c>
      <c r="AJ126">
        <v>-8.2248037563122107</v>
      </c>
      <c r="AK126">
        <v>-8.6400978037877891</v>
      </c>
      <c r="AL126">
        <v>-9.07308337644338</v>
      </c>
      <c r="AM126">
        <v>-9.5800219842485799</v>
      </c>
      <c r="AN126">
        <v>-10.2476775174487</v>
      </c>
      <c r="AO126">
        <v>-10.946157959396</v>
      </c>
      <c r="AP126">
        <v>-11.690655658765699</v>
      </c>
      <c r="AQ126">
        <v>-12.4747426489057</v>
      </c>
      <c r="AR126">
        <v>-13.257123953647399</v>
      </c>
      <c r="AS126">
        <v>-13.977035630894701</v>
      </c>
      <c r="AT126">
        <v>-14.729460614380701</v>
      </c>
      <c r="AU126">
        <v>-15.4811778169893</v>
      </c>
      <c r="AV126">
        <v>-16.2417767797645</v>
      </c>
      <c r="AW126">
        <v>-16.979289286604502</v>
      </c>
    </row>
    <row r="127" spans="2:50" x14ac:dyDescent="0.25">
      <c r="B127" t="s">
        <v>226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>
        <v>-0.161357899999999</v>
      </c>
      <c r="X127" s="39">
        <v>-0.15855949999999999</v>
      </c>
      <c r="Y127">
        <v>-0.17993877</v>
      </c>
      <c r="Z127">
        <v>-0.22942409999999999</v>
      </c>
      <c r="AA127">
        <v>-0.239464229999999</v>
      </c>
      <c r="AB127">
        <v>-0.2230413</v>
      </c>
      <c r="AC127">
        <v>-0.174209489999999</v>
      </c>
      <c r="AD127">
        <v>-0.15119108000000001</v>
      </c>
      <c r="AE127">
        <v>-0.15239401999999999</v>
      </c>
      <c r="AF127">
        <v>-0.13753144</v>
      </c>
      <c r="AG127">
        <v>-0.11761118</v>
      </c>
      <c r="AH127">
        <v>-8.7127549999999707E-2</v>
      </c>
      <c r="AI127">
        <v>-9.0880629999999796E-2</v>
      </c>
      <c r="AJ127">
        <v>-0.16058865999999899</v>
      </c>
      <c r="AK127">
        <v>-0.23699431000000001</v>
      </c>
      <c r="AL127">
        <v>-0.3279783</v>
      </c>
      <c r="AM127">
        <v>-0.43549164999999901</v>
      </c>
      <c r="AN127">
        <v>-0.57473331999999999</v>
      </c>
      <c r="AO127">
        <v>-0.70639510999999999</v>
      </c>
      <c r="AP127">
        <v>-0.81255928999999905</v>
      </c>
      <c r="AQ127">
        <v>-0.91043574999999999</v>
      </c>
      <c r="AR127">
        <v>-0.99419824000000001</v>
      </c>
      <c r="AS127">
        <v>-1.0581977600000001</v>
      </c>
      <c r="AT127">
        <v>-1.1120188499999999</v>
      </c>
      <c r="AU127">
        <v>-1.1758918</v>
      </c>
      <c r="AV127">
        <v>-1.24533362</v>
      </c>
      <c r="AW127">
        <v>-1.3347167600000001</v>
      </c>
    </row>
    <row r="128" spans="2:50" x14ac:dyDescent="0.25">
      <c r="B128" t="s">
        <v>227</v>
      </c>
      <c r="C128">
        <v>96.864105023338695</v>
      </c>
      <c r="D128">
        <v>98.419289561070897</v>
      </c>
      <c r="E128">
        <v>100</v>
      </c>
      <c r="F128">
        <v>102.734567683216</v>
      </c>
      <c r="G128">
        <v>103.010874581339</v>
      </c>
      <c r="H128">
        <v>99.646052344578706</v>
      </c>
      <c r="I128">
        <v>101.986560106539</v>
      </c>
      <c r="J128">
        <v>104.20210211979</v>
      </c>
      <c r="K128">
        <v>104.772021079743</v>
      </c>
      <c r="L128">
        <v>105.00730454995499</v>
      </c>
      <c r="M128">
        <v>106.05739004544</v>
      </c>
      <c r="N128">
        <v>106.999764830667</v>
      </c>
      <c r="O128">
        <v>108.361045730263</v>
      </c>
      <c r="P128">
        <v>111.28638073237001</v>
      </c>
      <c r="Q128">
        <v>113.79350844141899</v>
      </c>
      <c r="R128">
        <v>116.268831122284</v>
      </c>
      <c r="S128">
        <v>118.36619050686799</v>
      </c>
      <c r="T128">
        <v>121.158915492749</v>
      </c>
      <c r="U128">
        <v>123.03300337699299</v>
      </c>
      <c r="V128">
        <v>125.259427494798</v>
      </c>
      <c r="W128">
        <v>127.993666708207</v>
      </c>
      <c r="X128">
        <v>129.354165189073</v>
      </c>
      <c r="Y128">
        <v>130.93737720868299</v>
      </c>
      <c r="Z128">
        <v>132.51099981314999</v>
      </c>
      <c r="AA128">
        <v>134.066964219407</v>
      </c>
      <c r="AB128">
        <v>135.50237887881099</v>
      </c>
      <c r="AC128">
        <v>136.930001716552</v>
      </c>
      <c r="AD128">
        <v>138.953436694495</v>
      </c>
      <c r="AE128">
        <v>140.800730914311</v>
      </c>
      <c r="AF128">
        <v>142.684328987024</v>
      </c>
      <c r="AG128">
        <v>144.513646663461</v>
      </c>
      <c r="AH128">
        <v>146.399548229587</v>
      </c>
      <c r="AI128">
        <v>148.56384292248299</v>
      </c>
      <c r="AJ128">
        <v>150.74418970301201</v>
      </c>
      <c r="AK128">
        <v>153.01636999130201</v>
      </c>
      <c r="AL128">
        <v>155.35466914374899</v>
      </c>
      <c r="AM128">
        <v>157.80103890136601</v>
      </c>
      <c r="AN128">
        <v>160.331255763927</v>
      </c>
      <c r="AO128">
        <v>162.90670353297699</v>
      </c>
      <c r="AP128">
        <v>165.53950892428301</v>
      </c>
      <c r="AQ128">
        <v>168.23809325748101</v>
      </c>
      <c r="AR128">
        <v>170.90710645594001</v>
      </c>
      <c r="AS128">
        <v>173.509244319353</v>
      </c>
      <c r="AT128">
        <v>176.219142188391</v>
      </c>
      <c r="AU128">
        <v>178.95622847208</v>
      </c>
      <c r="AV128">
        <v>181.73579491435399</v>
      </c>
      <c r="AW128">
        <v>184.511778507342</v>
      </c>
      <c r="AX128">
        <v>178.52723229718001</v>
      </c>
    </row>
    <row r="129" spans="2:50" x14ac:dyDescent="0.25">
      <c r="B129" t="s">
        <v>228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>
        <v>-2.3813674355427601</v>
      </c>
      <c r="X129">
        <v>-5.0775738967993096</v>
      </c>
      <c r="Y129">
        <v>-8.3012521967444499</v>
      </c>
      <c r="Z129">
        <v>-11.740059256801</v>
      </c>
      <c r="AA129">
        <v>-15.1345124873642</v>
      </c>
      <c r="AB129">
        <v>-18.482520839750499</v>
      </c>
      <c r="AC129">
        <v>-21.835016199751401</v>
      </c>
      <c r="AD129">
        <v>-25.231703247122301</v>
      </c>
      <c r="AE129">
        <v>-28.5362839816503</v>
      </c>
      <c r="AF129">
        <v>-31.826801710868502</v>
      </c>
      <c r="AG129">
        <v>-34.854971701091699</v>
      </c>
      <c r="AH129">
        <v>-37.773585761297397</v>
      </c>
      <c r="AI129">
        <v>-41.1131621731545</v>
      </c>
      <c r="AJ129">
        <v>-44.611539884490398</v>
      </c>
      <c r="AK129">
        <v>-48.286971205917503</v>
      </c>
      <c r="AL129">
        <v>-51.928357660516802</v>
      </c>
      <c r="AM129">
        <v>-55.852849511955199</v>
      </c>
      <c r="AN129">
        <v>-57.8598036518516</v>
      </c>
      <c r="AO129">
        <v>-60.025901720515201</v>
      </c>
      <c r="AP129">
        <v>-62.372365653663401</v>
      </c>
      <c r="AQ129">
        <v>-64.955139638816703</v>
      </c>
      <c r="AR129">
        <v>-67.883474573397294</v>
      </c>
      <c r="AS129">
        <v>-69.036195334382299</v>
      </c>
      <c r="AT129">
        <v>-70.192455669413405</v>
      </c>
      <c r="AU129">
        <v>-71.3660346020107</v>
      </c>
      <c r="AV129">
        <v>-72.560835544363002</v>
      </c>
      <c r="AW129">
        <v>-73.811993568941702</v>
      </c>
    </row>
    <row r="130" spans="2:50" x14ac:dyDescent="0.25">
      <c r="B130" t="s">
        <v>229</v>
      </c>
      <c r="C130">
        <v>96.854236829005998</v>
      </c>
      <c r="D130">
        <v>98.409262929686193</v>
      </c>
      <c r="E130">
        <v>100</v>
      </c>
      <c r="F130">
        <v>99.428744167390093</v>
      </c>
      <c r="G130">
        <v>95.090301184577598</v>
      </c>
      <c r="H130">
        <v>89.682069150183295</v>
      </c>
      <c r="I130">
        <v>89.534272861697303</v>
      </c>
      <c r="J130">
        <v>87.503964036103795</v>
      </c>
      <c r="K130">
        <v>83.912303578316894</v>
      </c>
      <c r="L130">
        <v>81.269441928433196</v>
      </c>
      <c r="M130">
        <v>79.891516007100705</v>
      </c>
      <c r="N130">
        <v>79.134447860811804</v>
      </c>
      <c r="O130">
        <v>77.5069658438251</v>
      </c>
      <c r="P130">
        <v>76.0142883402942</v>
      </c>
      <c r="Q130">
        <v>73.340358032836903</v>
      </c>
      <c r="R130">
        <v>71.333907193501503</v>
      </c>
      <c r="S130">
        <v>69.176313677676106</v>
      </c>
      <c r="T130">
        <v>68.350538934610597</v>
      </c>
      <c r="U130">
        <v>67.680330920122103</v>
      </c>
      <c r="V130">
        <v>67.293212416243406</v>
      </c>
      <c r="W130">
        <v>65.033017371832898</v>
      </c>
      <c r="X130">
        <v>62.4688911068069</v>
      </c>
      <c r="Y130">
        <v>59.743404322660297</v>
      </c>
      <c r="Z130">
        <v>57.100861391802098</v>
      </c>
      <c r="AA130">
        <v>54.6000264118518</v>
      </c>
      <c r="AB130">
        <v>52.239108321464897</v>
      </c>
      <c r="AC130">
        <v>49.963403478447802</v>
      </c>
      <c r="AD130">
        <v>47.536666119439097</v>
      </c>
      <c r="AE130">
        <v>45.199878331507797</v>
      </c>
      <c r="AF130">
        <v>42.862241288632703</v>
      </c>
      <c r="AG130">
        <v>40.758762875547497</v>
      </c>
      <c r="AH130">
        <v>38.7408252102693</v>
      </c>
      <c r="AI130">
        <v>36.556918933882201</v>
      </c>
      <c r="AJ130">
        <v>34.299203552144597</v>
      </c>
      <c r="AK130">
        <v>31.9583089290681</v>
      </c>
      <c r="AL130">
        <v>29.658328520559301</v>
      </c>
      <c r="AM130">
        <v>27.1975836196921</v>
      </c>
      <c r="AN130">
        <v>25.910852496719698</v>
      </c>
      <c r="AO130">
        <v>24.530355100744401</v>
      </c>
      <c r="AP130">
        <v>23.0409026099321</v>
      </c>
      <c r="AQ130">
        <v>21.414497099268502</v>
      </c>
      <c r="AR130">
        <v>19.5826127766213</v>
      </c>
      <c r="AS130">
        <v>18.910942897424199</v>
      </c>
      <c r="AT130">
        <v>18.2429347998747</v>
      </c>
      <c r="AU130">
        <v>17.563316809519701</v>
      </c>
      <c r="AV130">
        <v>16.8693650826695</v>
      </c>
      <c r="AW130">
        <v>16.1482405253122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690924.66559999995</v>
      </c>
      <c r="G131">
        <v>678581.71100000001</v>
      </c>
      <c r="H131">
        <v>619435.65870000003</v>
      </c>
      <c r="I131">
        <v>636180.69220000005</v>
      </c>
      <c r="J131">
        <v>653802.57869999995</v>
      </c>
      <c r="K131">
        <v>644454.95090000005</v>
      </c>
      <c r="L131">
        <v>636957.33299999998</v>
      </c>
      <c r="M131">
        <v>640329.71609999996</v>
      </c>
      <c r="N131">
        <v>649163.82010000001</v>
      </c>
      <c r="O131">
        <v>659683.12349999999</v>
      </c>
      <c r="P131">
        <v>687399.4203</v>
      </c>
      <c r="Q131">
        <v>700150.70160000003</v>
      </c>
      <c r="R131">
        <v>714944.25320000004</v>
      </c>
      <c r="S131">
        <v>725536.8933</v>
      </c>
      <c r="T131">
        <v>738423.0392</v>
      </c>
      <c r="U131">
        <v>747152.39119999995</v>
      </c>
      <c r="V131">
        <v>758345.23620000004</v>
      </c>
      <c r="W131">
        <v>787856.27800000005</v>
      </c>
      <c r="X131">
        <v>819118.02890000003</v>
      </c>
      <c r="Y131">
        <v>859287.6165</v>
      </c>
      <c r="Z131">
        <v>908053.63890000002</v>
      </c>
      <c r="AA131">
        <v>966178.18629999994</v>
      </c>
      <c r="AB131">
        <v>1034548.742</v>
      </c>
      <c r="AC131">
        <v>1115178.7490000001</v>
      </c>
      <c r="AD131">
        <v>1128746.82</v>
      </c>
      <c r="AE131">
        <v>1141682.0589999999</v>
      </c>
      <c r="AF131">
        <v>1154738.0630000001</v>
      </c>
      <c r="AG131">
        <v>1167807.0390000001</v>
      </c>
      <c r="AH131">
        <v>1180983.351</v>
      </c>
      <c r="AI131">
        <v>1195417.307</v>
      </c>
      <c r="AJ131">
        <v>1210044.801</v>
      </c>
      <c r="AK131">
        <v>1225418.4680000001</v>
      </c>
      <c r="AL131">
        <v>1241086.6440000001</v>
      </c>
      <c r="AM131">
        <v>1257488.1710000001</v>
      </c>
      <c r="AN131">
        <v>1274503.7109999999</v>
      </c>
      <c r="AO131">
        <v>1291960.193</v>
      </c>
      <c r="AP131">
        <v>1309890.1780000001</v>
      </c>
      <c r="AQ131">
        <v>1328274.8670000001</v>
      </c>
      <c r="AR131">
        <v>1346715.51</v>
      </c>
      <c r="AS131">
        <v>1364667.835</v>
      </c>
      <c r="AT131">
        <v>1383222.3</v>
      </c>
      <c r="AU131">
        <v>1401950.861</v>
      </c>
      <c r="AV131">
        <v>1420924.42</v>
      </c>
      <c r="AW131">
        <v>1439775.9639999999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12394208.23</v>
      </c>
      <c r="G132">
        <v>12130936.02</v>
      </c>
      <c r="H132">
        <v>11018218.310000001</v>
      </c>
      <c r="I132">
        <v>11233802.220000001</v>
      </c>
      <c r="J132">
        <v>11656711.98</v>
      </c>
      <c r="K132">
        <v>11446952.24</v>
      </c>
      <c r="L132">
        <v>11263843.59</v>
      </c>
      <c r="M132">
        <v>11300821.92</v>
      </c>
      <c r="N132">
        <v>11409654.07</v>
      </c>
      <c r="O132">
        <v>11619492.98</v>
      </c>
      <c r="P132">
        <v>12136393.41</v>
      </c>
      <c r="Q132">
        <v>12362443.25</v>
      </c>
      <c r="R132">
        <v>12640256.91</v>
      </c>
      <c r="S132">
        <v>12645031.109999999</v>
      </c>
      <c r="T132">
        <v>13034691.91</v>
      </c>
      <c r="U132">
        <v>13206589.74</v>
      </c>
      <c r="V132">
        <v>13577582.970000001</v>
      </c>
      <c r="W132">
        <v>14018937.550000001</v>
      </c>
      <c r="X132">
        <v>14085288.92</v>
      </c>
      <c r="Y132">
        <v>14203649.51</v>
      </c>
      <c r="Z132">
        <v>14221420.1</v>
      </c>
      <c r="AA132">
        <v>14214585.539999999</v>
      </c>
      <c r="AB132">
        <v>14168452.77</v>
      </c>
      <c r="AC132">
        <v>14140048.5</v>
      </c>
      <c r="AD132">
        <v>14283937.65</v>
      </c>
      <c r="AE132">
        <v>14334498.220000001</v>
      </c>
      <c r="AF132">
        <v>14375752.67</v>
      </c>
      <c r="AG132">
        <v>14430407.550000001</v>
      </c>
      <c r="AH132">
        <v>14505165.279999999</v>
      </c>
      <c r="AI132">
        <v>14614220.119999999</v>
      </c>
      <c r="AJ132">
        <v>14709976.26</v>
      </c>
      <c r="AK132">
        <v>14810798.76</v>
      </c>
      <c r="AL132">
        <v>14908381.109999999</v>
      </c>
      <c r="AM132">
        <v>15031538.460000001</v>
      </c>
      <c r="AN132">
        <v>15168010.880000001</v>
      </c>
      <c r="AO132">
        <v>15298167.25</v>
      </c>
      <c r="AP132">
        <v>15432896.67</v>
      </c>
      <c r="AQ132">
        <v>15581929.66</v>
      </c>
      <c r="AR132">
        <v>15711109.689999999</v>
      </c>
      <c r="AS132">
        <v>15827928.32</v>
      </c>
      <c r="AT132">
        <v>15973804.970000001</v>
      </c>
      <c r="AU132">
        <v>16119182.91</v>
      </c>
      <c r="AV132">
        <v>16267907.960000001</v>
      </c>
      <c r="AW132">
        <v>16434845.970000001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13085132.9</v>
      </c>
      <c r="G133">
        <v>12809517.73</v>
      </c>
      <c r="H133">
        <v>11637653.970000001</v>
      </c>
      <c r="I133">
        <v>11869982.91</v>
      </c>
      <c r="J133">
        <v>12310514.560000001</v>
      </c>
      <c r="K133">
        <v>12091407.189999999</v>
      </c>
      <c r="L133">
        <v>11900800.92</v>
      </c>
      <c r="M133">
        <v>11941151.640000001</v>
      </c>
      <c r="N133">
        <v>12058817.890000001</v>
      </c>
      <c r="O133">
        <v>12279176.1</v>
      </c>
      <c r="P133">
        <v>12823792.83</v>
      </c>
      <c r="Q133">
        <v>13062593.949999999</v>
      </c>
      <c r="R133">
        <v>13355201.16</v>
      </c>
      <c r="S133">
        <v>13370568.01</v>
      </c>
      <c r="T133">
        <v>13773114.949999999</v>
      </c>
      <c r="U133">
        <v>13953742.140000001</v>
      </c>
      <c r="V133">
        <v>14335928.199999999</v>
      </c>
      <c r="W133">
        <v>14806793.83</v>
      </c>
      <c r="X133">
        <v>14904406.949999999</v>
      </c>
      <c r="Y133">
        <v>15062937.130000001</v>
      </c>
      <c r="Z133">
        <v>15129473.74</v>
      </c>
      <c r="AA133">
        <v>15180763.73</v>
      </c>
      <c r="AB133">
        <v>15203001.51</v>
      </c>
      <c r="AC133">
        <v>15255227.25</v>
      </c>
      <c r="AD133">
        <v>15412684.470000001</v>
      </c>
      <c r="AE133">
        <v>15476180.279999999</v>
      </c>
      <c r="AF133">
        <v>15530490.73</v>
      </c>
      <c r="AG133">
        <v>15598214.59</v>
      </c>
      <c r="AH133">
        <v>15686148.630000001</v>
      </c>
      <c r="AI133">
        <v>15809637.43</v>
      </c>
      <c r="AJ133">
        <v>15920021.07</v>
      </c>
      <c r="AK133">
        <v>16036217.220000001</v>
      </c>
      <c r="AL133">
        <v>16149467.75</v>
      </c>
      <c r="AM133">
        <v>16289026.630000001</v>
      </c>
      <c r="AN133">
        <v>16442514.6</v>
      </c>
      <c r="AO133">
        <v>16590127.439999999</v>
      </c>
      <c r="AP133">
        <v>16742786.85</v>
      </c>
      <c r="AQ133">
        <v>16910204.530000001</v>
      </c>
      <c r="AR133">
        <v>17057825.199999999</v>
      </c>
      <c r="AS133">
        <v>17192596.16</v>
      </c>
      <c r="AT133">
        <v>17357027.27</v>
      </c>
      <c r="AU133">
        <v>17521133.77</v>
      </c>
      <c r="AV133">
        <v>17688832.379999999</v>
      </c>
      <c r="AW133">
        <v>17874621.940000001</v>
      </c>
    </row>
    <row r="134" spans="2:50" x14ac:dyDescent="0.25">
      <c r="B134" t="s">
        <v>233</v>
      </c>
      <c r="C134">
        <v>144913116.15770999</v>
      </c>
      <c r="D134">
        <v>147239743.11109701</v>
      </c>
      <c r="E134">
        <v>149603724.80000001</v>
      </c>
      <c r="F134">
        <v>146979951</v>
      </c>
      <c r="G134">
        <v>142803986.59999999</v>
      </c>
      <c r="H134">
        <v>142123555.30000001</v>
      </c>
      <c r="I134">
        <v>138892579.09999999</v>
      </c>
      <c r="J134">
        <v>135145660.19999999</v>
      </c>
      <c r="K134">
        <v>130809551.3</v>
      </c>
      <c r="L134">
        <v>127385472.7</v>
      </c>
      <c r="M134">
        <v>124385883.90000001</v>
      </c>
      <c r="N134">
        <v>122074023.2</v>
      </c>
      <c r="O134">
        <v>121011759.3</v>
      </c>
      <c r="P134">
        <v>119434469.40000001</v>
      </c>
      <c r="Q134">
        <v>117140897.40000001</v>
      </c>
      <c r="R134">
        <v>115891857.5</v>
      </c>
      <c r="S134">
        <v>113369097</v>
      </c>
      <c r="T134">
        <v>111134252.90000001</v>
      </c>
      <c r="U134">
        <v>108830701.90000001</v>
      </c>
      <c r="V134">
        <v>106275953.59999999</v>
      </c>
      <c r="W134">
        <v>100635763.59999999</v>
      </c>
      <c r="X134">
        <v>96858681.640000001</v>
      </c>
      <c r="Y134">
        <v>92761874.040000007</v>
      </c>
      <c r="Z134">
        <v>88550089.5</v>
      </c>
      <c r="AA134">
        <v>84283143.689999998</v>
      </c>
      <c r="AB134">
        <v>79942580.390000001</v>
      </c>
      <c r="AC134">
        <v>75541504.049999997</v>
      </c>
      <c r="AD134">
        <v>70211382.530000001</v>
      </c>
      <c r="AE134">
        <v>64912449.899999999</v>
      </c>
      <c r="AF134">
        <v>59713209.93</v>
      </c>
      <c r="AG134">
        <v>54915875.869999997</v>
      </c>
      <c r="AH134">
        <v>50338868.450000003</v>
      </c>
      <c r="AI134">
        <v>45669952.420000002</v>
      </c>
      <c r="AJ134">
        <v>41074630.450000003</v>
      </c>
      <c r="AK134">
        <v>36539866.329999998</v>
      </c>
      <c r="AL134">
        <v>32150324.77</v>
      </c>
      <c r="AM134">
        <v>27758076.289999999</v>
      </c>
      <c r="AN134">
        <v>24934790.52</v>
      </c>
      <c r="AO134">
        <v>22163854.989999998</v>
      </c>
      <c r="AP134">
        <v>19436274.91</v>
      </c>
      <c r="AQ134">
        <v>16723561.58</v>
      </c>
      <c r="AR134">
        <v>13949369.49</v>
      </c>
      <c r="AS134">
        <v>12640423.279999999</v>
      </c>
      <c r="AT134">
        <v>11391025.73</v>
      </c>
      <c r="AU134">
        <v>10197607.439999999</v>
      </c>
      <c r="AV134">
        <v>9055097.2300000004</v>
      </c>
      <c r="AW134">
        <v>7958969.1660000002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1106885.5419999999</v>
      </c>
      <c r="G135">
        <v>1077459.0209999999</v>
      </c>
      <c r="H135">
        <v>1047188.676</v>
      </c>
      <c r="I135">
        <v>1021594.9129999999</v>
      </c>
      <c r="J135">
        <v>995391.74210000003</v>
      </c>
      <c r="K135">
        <v>965914.93799999997</v>
      </c>
      <c r="L135">
        <v>933543.27780000004</v>
      </c>
      <c r="M135">
        <v>901885.69799999997</v>
      </c>
      <c r="N135">
        <v>873773.4166</v>
      </c>
      <c r="O135">
        <v>852651.80449999997</v>
      </c>
      <c r="P135">
        <v>835119.27919999999</v>
      </c>
      <c r="Q135">
        <v>816604.20010000002</v>
      </c>
      <c r="R135">
        <v>792365.82090000005</v>
      </c>
      <c r="S135">
        <v>767099.0037</v>
      </c>
      <c r="T135">
        <v>739273.47199999995</v>
      </c>
      <c r="U135">
        <v>710871.20409999997</v>
      </c>
      <c r="V135">
        <v>680075.15590000001</v>
      </c>
      <c r="W135">
        <v>646271.05489999999</v>
      </c>
      <c r="X135">
        <v>609656.5453</v>
      </c>
      <c r="Y135">
        <v>572272.08840000001</v>
      </c>
      <c r="Z135">
        <v>537220.51089999999</v>
      </c>
      <c r="AA135">
        <v>505726.99420000002</v>
      </c>
      <c r="AB135">
        <v>477877.22409999999</v>
      </c>
      <c r="AC135">
        <v>452977.25569999998</v>
      </c>
      <c r="AD135">
        <v>430102.45270000002</v>
      </c>
      <c r="AE135">
        <v>409147.2954</v>
      </c>
      <c r="AF135">
        <v>390014.90340000001</v>
      </c>
      <c r="AG135">
        <v>372358.44689999998</v>
      </c>
      <c r="AH135">
        <v>356010.2954</v>
      </c>
      <c r="AI135">
        <v>340894.55410000001</v>
      </c>
      <c r="AJ135">
        <v>326874.7268</v>
      </c>
      <c r="AK135">
        <v>313840.39840000001</v>
      </c>
      <c r="AL135">
        <v>301693.89370000002</v>
      </c>
      <c r="AM135">
        <v>290180.36729999998</v>
      </c>
      <c r="AN135">
        <v>279278.14720000001</v>
      </c>
      <c r="AO135">
        <v>268912.91680000001</v>
      </c>
      <c r="AP135">
        <v>259005.47</v>
      </c>
      <c r="AQ135">
        <v>249546.00930000001</v>
      </c>
      <c r="AR135">
        <v>240531.56589999999</v>
      </c>
      <c r="AS135">
        <v>231931.59909999999</v>
      </c>
      <c r="AT135">
        <v>223651.58249999999</v>
      </c>
      <c r="AU135">
        <v>215648.81719999999</v>
      </c>
      <c r="AV135">
        <v>207916.3284</v>
      </c>
      <c r="AW135">
        <v>200514.77129999999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1106885.5419999999</v>
      </c>
      <c r="G136">
        <v>1077459.0209999999</v>
      </c>
      <c r="H136">
        <v>1047188.676</v>
      </c>
      <c r="I136">
        <v>1021594.9129999999</v>
      </c>
      <c r="J136">
        <v>995391.74210000003</v>
      </c>
      <c r="K136">
        <v>965914.93799999997</v>
      </c>
      <c r="L136">
        <v>933543.27780000004</v>
      </c>
      <c r="M136">
        <v>901885.69799999997</v>
      </c>
      <c r="N136">
        <v>873773.4166</v>
      </c>
      <c r="O136">
        <v>852651.80449999997</v>
      </c>
      <c r="P136">
        <v>835119.27919999999</v>
      </c>
      <c r="Q136">
        <v>816604.20010000002</v>
      </c>
      <c r="R136">
        <v>792365.82090000005</v>
      </c>
      <c r="S136">
        <v>767099.0037</v>
      </c>
      <c r="T136">
        <v>739273.47199999995</v>
      </c>
      <c r="U136">
        <v>710871.20409999997</v>
      </c>
      <c r="V136">
        <v>680075.15590000001</v>
      </c>
      <c r="W136">
        <v>646271.05489999999</v>
      </c>
      <c r="X136">
        <v>609656.5453</v>
      </c>
      <c r="Y136">
        <v>572272.08840000001</v>
      </c>
      <c r="Z136">
        <v>537220.51089999999</v>
      </c>
      <c r="AA136">
        <v>505726.99420000002</v>
      </c>
      <c r="AB136">
        <v>477877.22409999999</v>
      </c>
      <c r="AC136">
        <v>452977.25569999998</v>
      </c>
      <c r="AD136">
        <v>430102.45270000002</v>
      </c>
      <c r="AE136">
        <v>409147.2954</v>
      </c>
      <c r="AF136">
        <v>390014.90340000001</v>
      </c>
      <c r="AG136">
        <v>372358.44689999998</v>
      </c>
      <c r="AH136">
        <v>356010.2954</v>
      </c>
      <c r="AI136">
        <v>340894.55410000001</v>
      </c>
      <c r="AJ136">
        <v>326874.7268</v>
      </c>
      <c r="AK136">
        <v>313840.39840000001</v>
      </c>
      <c r="AL136">
        <v>301693.89370000002</v>
      </c>
      <c r="AM136">
        <v>290180.36729999998</v>
      </c>
      <c r="AN136">
        <v>279278.14720000001</v>
      </c>
      <c r="AO136">
        <v>268912.91680000001</v>
      </c>
      <c r="AP136">
        <v>259005.47</v>
      </c>
      <c r="AQ136">
        <v>249546.00930000001</v>
      </c>
      <c r="AR136">
        <v>240531.56589999999</v>
      </c>
      <c r="AS136">
        <v>231931.59909999999</v>
      </c>
      <c r="AT136">
        <v>223651.58249999999</v>
      </c>
      <c r="AU136">
        <v>215648.81719999999</v>
      </c>
      <c r="AV136">
        <v>207916.3284</v>
      </c>
      <c r="AW136">
        <v>200514.77129999999</v>
      </c>
    </row>
    <row r="137" spans="2:50" x14ac:dyDescent="0.25">
      <c r="B137" t="s">
        <v>236</v>
      </c>
      <c r="C137">
        <v>105875266.531468</v>
      </c>
      <c r="D137">
        <v>107575128.18195701</v>
      </c>
      <c r="E137">
        <v>109302281.7</v>
      </c>
      <c r="F137">
        <v>107987443.59999999</v>
      </c>
      <c r="G137">
        <v>105581026.90000001</v>
      </c>
      <c r="H137">
        <v>106422773</v>
      </c>
      <c r="I137">
        <v>104273489.90000001</v>
      </c>
      <c r="J137">
        <v>102132469</v>
      </c>
      <c r="K137">
        <v>99809865.069999903</v>
      </c>
      <c r="L137">
        <v>98117767.439999998</v>
      </c>
      <c r="M137">
        <v>96617448.700000003</v>
      </c>
      <c r="N137">
        <v>95640689.829999998</v>
      </c>
      <c r="O137">
        <v>94841770.549999997</v>
      </c>
      <c r="P137">
        <v>93687497.599999994</v>
      </c>
      <c r="Q137">
        <v>92311033.650000006</v>
      </c>
      <c r="R137">
        <v>92007021.819999903</v>
      </c>
      <c r="S137">
        <v>90377377.819999903</v>
      </c>
      <c r="T137">
        <v>88846028.829999998</v>
      </c>
      <c r="U137">
        <v>86827702.519999996</v>
      </c>
      <c r="V137">
        <v>84567278.769999996</v>
      </c>
      <c r="W137">
        <v>82461591.030000001</v>
      </c>
      <c r="X137">
        <v>80392261.040000007</v>
      </c>
      <c r="Y137">
        <v>77886596.730000004</v>
      </c>
      <c r="Z137">
        <v>75067857.129999995</v>
      </c>
      <c r="AA137">
        <v>72043056.349999994</v>
      </c>
      <c r="AB137">
        <v>68795749.209999904</v>
      </c>
      <c r="AC137">
        <v>65406205.270000003</v>
      </c>
      <c r="AD137">
        <v>61011113.399999999</v>
      </c>
      <c r="AE137">
        <v>56588787.859999999</v>
      </c>
      <c r="AF137">
        <v>52206148.07</v>
      </c>
      <c r="AG137">
        <v>48057443.439999998</v>
      </c>
      <c r="AH137">
        <v>44057706.399999999</v>
      </c>
      <c r="AI137">
        <v>39993526.600000001</v>
      </c>
      <c r="AJ137">
        <v>35985250.07</v>
      </c>
      <c r="AK137">
        <v>32015251.84</v>
      </c>
      <c r="AL137">
        <v>28120000.609999999</v>
      </c>
      <c r="AM137">
        <v>24204758.609999999</v>
      </c>
      <c r="AN137">
        <v>21749848.48</v>
      </c>
      <c r="AO137">
        <v>19328163.059999999</v>
      </c>
      <c r="AP137">
        <v>16934498.920000002</v>
      </c>
      <c r="AQ137">
        <v>14540951.210000001</v>
      </c>
      <c r="AR137">
        <v>12071755.800000001</v>
      </c>
      <c r="AS137">
        <v>11114675.109999999</v>
      </c>
      <c r="AT137">
        <v>10201329.550000001</v>
      </c>
      <c r="AU137">
        <v>9328233.8890000004</v>
      </c>
      <c r="AV137">
        <v>8490534.3599999994</v>
      </c>
      <c r="AW137">
        <v>7683962.5860000001</v>
      </c>
    </row>
    <row r="138" spans="2:50" x14ac:dyDescent="0.25">
      <c r="B138" t="s">
        <v>237</v>
      </c>
      <c r="C138">
        <v>105875266.531468</v>
      </c>
      <c r="D138">
        <v>107575128.18195701</v>
      </c>
      <c r="E138">
        <v>109302281.7</v>
      </c>
      <c r="F138">
        <v>107987443.59999999</v>
      </c>
      <c r="G138">
        <v>105581026.90000001</v>
      </c>
      <c r="H138">
        <v>106422773</v>
      </c>
      <c r="I138">
        <v>104273489.90000001</v>
      </c>
      <c r="J138">
        <v>102132469</v>
      </c>
      <c r="K138">
        <v>99809865.069999903</v>
      </c>
      <c r="L138">
        <v>98117767.439999998</v>
      </c>
      <c r="M138">
        <v>96617448.700000003</v>
      </c>
      <c r="N138">
        <v>95640689.829999998</v>
      </c>
      <c r="O138">
        <v>94841770.549999997</v>
      </c>
      <c r="P138">
        <v>93687497.599999994</v>
      </c>
      <c r="Q138">
        <v>92311033.650000006</v>
      </c>
      <c r="R138">
        <v>92007021.819999903</v>
      </c>
      <c r="S138">
        <v>90377377.819999903</v>
      </c>
      <c r="T138">
        <v>88846028.829999998</v>
      </c>
      <c r="U138">
        <v>86827702.519999996</v>
      </c>
      <c r="V138">
        <v>84567278.769999996</v>
      </c>
      <c r="W138">
        <v>82461591.030000001</v>
      </c>
      <c r="X138">
        <v>80392261.040000007</v>
      </c>
      <c r="Y138">
        <v>77886596.730000004</v>
      </c>
      <c r="Z138">
        <v>75067857.129999995</v>
      </c>
      <c r="AA138">
        <v>72043056.349999994</v>
      </c>
      <c r="AB138">
        <v>68795749.209999904</v>
      </c>
      <c r="AC138">
        <v>65406205.270000003</v>
      </c>
      <c r="AD138">
        <v>61011113.399999999</v>
      </c>
      <c r="AE138">
        <v>56588787.859999999</v>
      </c>
      <c r="AF138">
        <v>52206148.07</v>
      </c>
      <c r="AG138">
        <v>48057443.439999998</v>
      </c>
      <c r="AH138">
        <v>44057706.399999999</v>
      </c>
      <c r="AI138">
        <v>39993526.600000001</v>
      </c>
      <c r="AJ138">
        <v>35985250.07</v>
      </c>
      <c r="AK138">
        <v>32015251.84</v>
      </c>
      <c r="AL138">
        <v>28120000.609999999</v>
      </c>
      <c r="AM138">
        <v>24204758.609999999</v>
      </c>
      <c r="AN138">
        <v>21749848.48</v>
      </c>
      <c r="AO138">
        <v>19328163.059999999</v>
      </c>
      <c r="AP138">
        <v>16934498.920000002</v>
      </c>
      <c r="AQ138">
        <v>14540951.210000001</v>
      </c>
      <c r="AR138">
        <v>12071755.800000001</v>
      </c>
      <c r="AS138">
        <v>11114675.109999999</v>
      </c>
      <c r="AT138">
        <v>10201329.550000001</v>
      </c>
      <c r="AU138">
        <v>9328233.8890000004</v>
      </c>
      <c r="AV138">
        <v>8490534.3599999994</v>
      </c>
      <c r="AW138">
        <v>7683962.5860000001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37885621.869999997</v>
      </c>
      <c r="G139">
        <v>36145500.670000002</v>
      </c>
      <c r="H139">
        <v>34653593.689999998</v>
      </c>
      <c r="I139">
        <v>33597494.299999997</v>
      </c>
      <c r="J139">
        <v>32017799.420000002</v>
      </c>
      <c r="K139">
        <v>30033771.300000001</v>
      </c>
      <c r="L139">
        <v>28334162.030000001</v>
      </c>
      <c r="M139">
        <v>26866549.469999999</v>
      </c>
      <c r="N139">
        <v>25559559.969999999</v>
      </c>
      <c r="O139">
        <v>25317336.920000002</v>
      </c>
      <c r="P139">
        <v>24911852.48</v>
      </c>
      <c r="Q139">
        <v>24013259.539999999</v>
      </c>
      <c r="R139">
        <v>23092469.879999999</v>
      </c>
      <c r="S139">
        <v>22224620.149999999</v>
      </c>
      <c r="T139">
        <v>21548950.620000001</v>
      </c>
      <c r="U139">
        <v>21292128.199999999</v>
      </c>
      <c r="V139">
        <v>21028599.710000001</v>
      </c>
      <c r="W139">
        <v>17527901.530000001</v>
      </c>
      <c r="X139">
        <v>15856764.060000001</v>
      </c>
      <c r="Y139">
        <v>14303005.220000001</v>
      </c>
      <c r="Z139">
        <v>12945011.859999999</v>
      </c>
      <c r="AA139">
        <v>11734360.35</v>
      </c>
      <c r="AB139">
        <v>10668953.960000001</v>
      </c>
      <c r="AC139">
        <v>9682321.5199999996</v>
      </c>
      <c r="AD139">
        <v>8770166.6830000002</v>
      </c>
      <c r="AE139">
        <v>7914514.7489999998</v>
      </c>
      <c r="AF139">
        <v>7117046.9620000003</v>
      </c>
      <c r="AG139">
        <v>6486073.9800000004</v>
      </c>
      <c r="AH139">
        <v>5925151.7510000002</v>
      </c>
      <c r="AI139">
        <v>5335531.2630000003</v>
      </c>
      <c r="AJ139">
        <v>4762505.6490000002</v>
      </c>
      <c r="AK139">
        <v>4210774.0920000002</v>
      </c>
      <c r="AL139">
        <v>3728630.264</v>
      </c>
      <c r="AM139">
        <v>3263137.3190000001</v>
      </c>
      <c r="AN139">
        <v>2905663.8960000002</v>
      </c>
      <c r="AO139">
        <v>2566779.0129999998</v>
      </c>
      <c r="AP139">
        <v>2242770.517</v>
      </c>
      <c r="AQ139">
        <v>1933064.362</v>
      </c>
      <c r="AR139">
        <v>1637082.1170000001</v>
      </c>
      <c r="AS139">
        <v>1293816.571</v>
      </c>
      <c r="AT139">
        <v>966044.6054</v>
      </c>
      <c r="AU139">
        <v>653724.73459999997</v>
      </c>
      <c r="AV139">
        <v>356646.54200000002</v>
      </c>
      <c r="AW139">
        <v>74491.808279999997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37885621.869999997</v>
      </c>
      <c r="G140">
        <v>36145500.670000002</v>
      </c>
      <c r="H140">
        <v>34653593.689999998</v>
      </c>
      <c r="I140">
        <v>33597494.299999997</v>
      </c>
      <c r="J140">
        <v>32017799.420000002</v>
      </c>
      <c r="K140">
        <v>30033771.300000001</v>
      </c>
      <c r="L140">
        <v>28334162.030000001</v>
      </c>
      <c r="M140">
        <v>26866549.469999999</v>
      </c>
      <c r="N140">
        <v>25559559.969999999</v>
      </c>
      <c r="O140">
        <v>25317336.920000002</v>
      </c>
      <c r="P140">
        <v>24911852.48</v>
      </c>
      <c r="Q140">
        <v>24013259.539999999</v>
      </c>
      <c r="R140">
        <v>23092469.879999999</v>
      </c>
      <c r="S140">
        <v>22224620.149999999</v>
      </c>
      <c r="T140">
        <v>21548950.620000001</v>
      </c>
      <c r="U140">
        <v>21292128.199999999</v>
      </c>
      <c r="V140">
        <v>21028599.710000001</v>
      </c>
      <c r="W140">
        <v>17527901.530000001</v>
      </c>
      <c r="X140">
        <v>15856764.060000001</v>
      </c>
      <c r="Y140">
        <v>14303005.220000001</v>
      </c>
      <c r="Z140">
        <v>12945011.859999999</v>
      </c>
      <c r="AA140">
        <v>11734360.35</v>
      </c>
      <c r="AB140">
        <v>10668953.960000001</v>
      </c>
      <c r="AC140">
        <v>9682321.5199999996</v>
      </c>
      <c r="AD140">
        <v>8770166.6830000002</v>
      </c>
      <c r="AE140">
        <v>7914514.7489999998</v>
      </c>
      <c r="AF140">
        <v>7117046.9620000003</v>
      </c>
      <c r="AG140">
        <v>6486073.9800000004</v>
      </c>
      <c r="AH140">
        <v>5925151.7510000002</v>
      </c>
      <c r="AI140">
        <v>5335531.2630000003</v>
      </c>
      <c r="AJ140">
        <v>4762505.6490000002</v>
      </c>
      <c r="AK140">
        <v>4210774.0920000002</v>
      </c>
      <c r="AL140">
        <v>3728630.264</v>
      </c>
      <c r="AM140">
        <v>3263137.3190000001</v>
      </c>
      <c r="AN140">
        <v>2905663.8960000002</v>
      </c>
      <c r="AO140">
        <v>2566779.0129999998</v>
      </c>
      <c r="AP140">
        <v>2242770.517</v>
      </c>
      <c r="AQ140">
        <v>1933064.362</v>
      </c>
      <c r="AR140">
        <v>1637082.1170000001</v>
      </c>
      <c r="AS140">
        <v>1293816.571</v>
      </c>
      <c r="AT140">
        <v>966044.6054</v>
      </c>
      <c r="AU140">
        <v>653724.73459999997</v>
      </c>
      <c r="AV140">
        <v>356646.54200000002</v>
      </c>
      <c r="AW140">
        <v>74491.808279999997</v>
      </c>
    </row>
    <row r="141" spans="2:50" x14ac:dyDescent="0.25">
      <c r="B141" t="s">
        <v>240</v>
      </c>
      <c r="C141">
        <v>7249974.6999914004</v>
      </c>
      <c r="D141">
        <v>7366375.3888705196</v>
      </c>
      <c r="E141">
        <v>7487365.2489999998</v>
      </c>
      <c r="F141">
        <v>7612201.8720000004</v>
      </c>
      <c r="G141">
        <v>7328140.3959999997</v>
      </c>
      <c r="H141">
        <v>7375029.8380000005</v>
      </c>
      <c r="I141">
        <v>7616850.1440000003</v>
      </c>
      <c r="J141">
        <v>7322021.6109999996</v>
      </c>
      <c r="K141">
        <v>7077075.841</v>
      </c>
      <c r="L141">
        <v>6708343.0549999997</v>
      </c>
      <c r="M141">
        <v>6925981.3159999996</v>
      </c>
      <c r="N141">
        <v>7025113.5650000004</v>
      </c>
      <c r="O141">
        <v>7077127.2570000002</v>
      </c>
      <c r="P141">
        <v>7239419.5599999996</v>
      </c>
      <c r="Q141">
        <v>6994789.3720000004</v>
      </c>
      <c r="R141">
        <v>6966908.6619999995</v>
      </c>
      <c r="S141">
        <v>6967395.6279999996</v>
      </c>
      <c r="T141">
        <v>6968278.9400000004</v>
      </c>
      <c r="U141">
        <v>6942624.4780000001</v>
      </c>
      <c r="V141">
        <v>6927299.2649999997</v>
      </c>
      <c r="W141">
        <v>6791597.6390000004</v>
      </c>
      <c r="X141">
        <v>6687177.5769999996</v>
      </c>
      <c r="Y141">
        <v>6657460.0350000001</v>
      </c>
      <c r="Z141">
        <v>6669876.5820000004</v>
      </c>
      <c r="AA141">
        <v>6712032.6210000003</v>
      </c>
      <c r="AB141">
        <v>6772738.2479999997</v>
      </c>
      <c r="AC141">
        <v>6839547.1840000004</v>
      </c>
      <c r="AD141">
        <v>6815877.3360000001</v>
      </c>
      <c r="AE141">
        <v>6777069.0319999997</v>
      </c>
      <c r="AF141">
        <v>6717585.6009999998</v>
      </c>
      <c r="AG141">
        <v>6645503.5010000002</v>
      </c>
      <c r="AH141">
        <v>6548797.949</v>
      </c>
      <c r="AI141">
        <v>6395468.1390000004</v>
      </c>
      <c r="AJ141">
        <v>6190008.6960000005</v>
      </c>
      <c r="AK141">
        <v>5924125.0319999997</v>
      </c>
      <c r="AL141">
        <v>5599633.4299999997</v>
      </c>
      <c r="AM141">
        <v>5187715.3710000003</v>
      </c>
      <c r="AN141">
        <v>5010793.1289999997</v>
      </c>
      <c r="AO141">
        <v>4780173.5750000002</v>
      </c>
      <c r="AP141">
        <v>4491516.199</v>
      </c>
      <c r="AQ141">
        <v>4134463.202</v>
      </c>
      <c r="AR141">
        <v>3690934.514</v>
      </c>
      <c r="AS141">
        <v>3634911.0189999999</v>
      </c>
      <c r="AT141">
        <v>3563680.3879999998</v>
      </c>
      <c r="AU141">
        <v>3476997.57</v>
      </c>
      <c r="AV141">
        <v>3373853.3029999998</v>
      </c>
      <c r="AW141">
        <v>3251651.4849999999</v>
      </c>
    </row>
    <row r="142" spans="2:50" x14ac:dyDescent="0.25">
      <c r="B142" t="s">
        <v>241</v>
      </c>
      <c r="C142">
        <v>11428306.3019633</v>
      </c>
      <c r="D142">
        <v>11611791.4562317</v>
      </c>
      <c r="E142">
        <v>11800890.689999999</v>
      </c>
      <c r="F142">
        <v>11749772.43</v>
      </c>
      <c r="G142">
        <v>11108551.609999999</v>
      </c>
      <c r="H142">
        <v>10995083.76</v>
      </c>
      <c r="I142">
        <v>10808128.84</v>
      </c>
      <c r="J142">
        <v>10519220.050000001</v>
      </c>
      <c r="K142">
        <v>9838516.9289999995</v>
      </c>
      <c r="L142">
        <v>9414671.0490000006</v>
      </c>
      <c r="M142">
        <v>9344882.2449999899</v>
      </c>
      <c r="N142">
        <v>9283912.5319999997</v>
      </c>
      <c r="O142">
        <v>9000563.9330000002</v>
      </c>
      <c r="P142">
        <v>8597024.7180000003</v>
      </c>
      <c r="Q142">
        <v>7894423.0429999996</v>
      </c>
      <c r="R142">
        <v>7305832.6880000001</v>
      </c>
      <c r="S142">
        <v>6992817.7750000004</v>
      </c>
      <c r="T142">
        <v>6861549.3389999997</v>
      </c>
      <c r="U142">
        <v>6879310.4809999997</v>
      </c>
      <c r="V142">
        <v>6972946.1210000003</v>
      </c>
      <c r="W142">
        <v>6036703.7259999998</v>
      </c>
      <c r="X142">
        <v>5234397.2869999995</v>
      </c>
      <c r="Y142">
        <v>4528264.1320000002</v>
      </c>
      <c r="Z142">
        <v>3946188.69</v>
      </c>
      <c r="AA142">
        <v>3475919.0350000001</v>
      </c>
      <c r="AB142">
        <v>3096256.392</v>
      </c>
      <c r="AC142">
        <v>2781741.7549999999</v>
      </c>
      <c r="AD142">
        <v>2630658.2680000002</v>
      </c>
      <c r="AE142">
        <v>2550526.3130000001</v>
      </c>
      <c r="AF142">
        <v>2494821.3319999999</v>
      </c>
      <c r="AG142">
        <v>2466554.142</v>
      </c>
      <c r="AH142">
        <v>2447702.4950000001</v>
      </c>
      <c r="AI142">
        <v>2406800.7439999999</v>
      </c>
      <c r="AJ142">
        <v>2345295.6510000001</v>
      </c>
      <c r="AK142">
        <v>2258273.7039999999</v>
      </c>
      <c r="AL142">
        <v>2150727.7880000002</v>
      </c>
      <c r="AM142">
        <v>2010388.45</v>
      </c>
      <c r="AN142">
        <v>1949033.787</v>
      </c>
      <c r="AO142">
        <v>1867954.69</v>
      </c>
      <c r="AP142">
        <v>1764851.4210000001</v>
      </c>
      <c r="AQ142">
        <v>1635397.007</v>
      </c>
      <c r="AR142">
        <v>1472496.6680000001</v>
      </c>
      <c r="AS142">
        <v>1426202.237</v>
      </c>
      <c r="AT142">
        <v>1372139.3019999999</v>
      </c>
      <c r="AU142">
        <v>1310463.084</v>
      </c>
      <c r="AV142">
        <v>1240666.949</v>
      </c>
      <c r="AW142">
        <v>1161581.0519999999</v>
      </c>
    </row>
    <row r="143" spans="2:50" x14ac:dyDescent="0.25">
      <c r="B143" t="s">
        <v>242</v>
      </c>
      <c r="C143">
        <v>1153294.1412084801</v>
      </c>
      <c r="D143">
        <v>1171810.6516891399</v>
      </c>
      <c r="E143">
        <v>1190798.162</v>
      </c>
      <c r="F143">
        <v>1136544.7679999999</v>
      </c>
      <c r="G143">
        <v>1044283.432</v>
      </c>
      <c r="H143">
        <v>891531.92709999997</v>
      </c>
      <c r="I143">
        <v>921149.34519999998</v>
      </c>
      <c r="J143">
        <v>874438.52020000003</v>
      </c>
      <c r="K143">
        <v>807925.92020000005</v>
      </c>
      <c r="L143">
        <v>752607.81030000001</v>
      </c>
      <c r="M143">
        <v>727217.28449999995</v>
      </c>
      <c r="N143">
        <v>730678.33349999995</v>
      </c>
      <c r="O143">
        <v>733185.9264</v>
      </c>
      <c r="P143">
        <v>724424.84199999995</v>
      </c>
      <c r="Q143">
        <v>665768.00690000004</v>
      </c>
      <c r="R143">
        <v>614602.53249999997</v>
      </c>
      <c r="S143">
        <v>561547.47459999996</v>
      </c>
      <c r="T143">
        <v>525729.77170000004</v>
      </c>
      <c r="U143">
        <v>507793.93469999998</v>
      </c>
      <c r="V143">
        <v>500736.5208</v>
      </c>
      <c r="W143">
        <v>406374.05530000001</v>
      </c>
      <c r="X143">
        <v>329896.70689999999</v>
      </c>
      <c r="Y143">
        <v>262376.18489999999</v>
      </c>
      <c r="Z143">
        <v>213914.98490000001</v>
      </c>
      <c r="AA143">
        <v>177816.61170000001</v>
      </c>
      <c r="AB143">
        <v>150342.2322</v>
      </c>
      <c r="AC143">
        <v>128644.4728</v>
      </c>
      <c r="AD143">
        <v>117587.9759</v>
      </c>
      <c r="AE143">
        <v>111051.35950000001</v>
      </c>
      <c r="AF143">
        <v>106396.4391</v>
      </c>
      <c r="AG143">
        <v>103283.8226</v>
      </c>
      <c r="AH143">
        <v>100714.5441</v>
      </c>
      <c r="AI143">
        <v>97693.430949999994</v>
      </c>
      <c r="AJ143">
        <v>93906.371339999998</v>
      </c>
      <c r="AK143">
        <v>89299.696179999999</v>
      </c>
      <c r="AL143">
        <v>84236.296319999994</v>
      </c>
      <c r="AM143">
        <v>78133.596510000003</v>
      </c>
      <c r="AN143">
        <v>74911.506259999995</v>
      </c>
      <c r="AO143">
        <v>71074.745290000006</v>
      </c>
      <c r="AP143">
        <v>66551.537490000002</v>
      </c>
      <c r="AQ143">
        <v>61203.699289999997</v>
      </c>
      <c r="AR143">
        <v>54905.719579999997</v>
      </c>
      <c r="AS143">
        <v>51782.702109999998</v>
      </c>
      <c r="AT143">
        <v>48379.099690000003</v>
      </c>
      <c r="AU143">
        <v>44672.662819999998</v>
      </c>
      <c r="AV143">
        <v>40644.64662</v>
      </c>
      <c r="AW143">
        <v>36219.58178</v>
      </c>
    </row>
    <row r="144" spans="2:50" x14ac:dyDescent="0.25">
      <c r="B144" t="s">
        <v>243</v>
      </c>
      <c r="C144">
        <v>6211298.5004764497</v>
      </c>
      <c r="D144">
        <v>6311022.9070030199</v>
      </c>
      <c r="E144">
        <v>6414338.9579999996</v>
      </c>
      <c r="F144">
        <v>6418171.3600000003</v>
      </c>
      <c r="G144">
        <v>5861667.7010000004</v>
      </c>
      <c r="H144">
        <v>5149661.53</v>
      </c>
      <c r="I144">
        <v>5207632.0070000002</v>
      </c>
      <c r="J144">
        <v>5586739.392</v>
      </c>
      <c r="K144">
        <v>5000077.9649999999</v>
      </c>
      <c r="L144">
        <v>4729903.5240000002</v>
      </c>
      <c r="M144">
        <v>4781476.08</v>
      </c>
      <c r="N144">
        <v>4874850.3650000002</v>
      </c>
      <c r="O144">
        <v>4932604.9579999996</v>
      </c>
      <c r="P144">
        <v>4770677.977</v>
      </c>
      <c r="Q144">
        <v>4385416.9230000004</v>
      </c>
      <c r="R144">
        <v>4083263.074</v>
      </c>
      <c r="S144">
        <v>3843003.7859999998</v>
      </c>
      <c r="T144">
        <v>3760185.7930000001</v>
      </c>
      <c r="U144">
        <v>3758746.3289999999</v>
      </c>
      <c r="V144">
        <v>3799381.085</v>
      </c>
      <c r="W144">
        <v>3687285.202</v>
      </c>
      <c r="X144">
        <v>3497614.6510000001</v>
      </c>
      <c r="Y144">
        <v>3294911.9410000001</v>
      </c>
      <c r="Z144">
        <v>3118837.71</v>
      </c>
      <c r="AA144">
        <v>2984682.2629999998</v>
      </c>
      <c r="AB144">
        <v>2891080.8429999999</v>
      </c>
      <c r="AC144">
        <v>2834041.523</v>
      </c>
      <c r="AD144">
        <v>2707329.2749999999</v>
      </c>
      <c r="AE144">
        <v>2638027.9730000002</v>
      </c>
      <c r="AF144">
        <v>2586424.4270000001</v>
      </c>
      <c r="AG144">
        <v>2558634.9330000002</v>
      </c>
      <c r="AH144">
        <v>2539983.7280000001</v>
      </c>
      <c r="AI144">
        <v>2500112.1529999999</v>
      </c>
      <c r="AJ144">
        <v>2436553.9449999998</v>
      </c>
      <c r="AK144">
        <v>2345287.7050000001</v>
      </c>
      <c r="AL144">
        <v>2227983.5329999998</v>
      </c>
      <c r="AM144">
        <v>2074969.8840000001</v>
      </c>
      <c r="AN144">
        <v>2011505.6329999999</v>
      </c>
      <c r="AO144">
        <v>1926738.584</v>
      </c>
      <c r="AP144">
        <v>1818433.8910000001</v>
      </c>
      <c r="AQ144">
        <v>1681959.977</v>
      </c>
      <c r="AR144">
        <v>1509602.425</v>
      </c>
      <c r="AS144">
        <v>1483450.2849999999</v>
      </c>
      <c r="AT144">
        <v>1451164.132</v>
      </c>
      <c r="AU144">
        <v>1412182.89</v>
      </c>
      <c r="AV144">
        <v>1365949.8459999999</v>
      </c>
      <c r="AW144">
        <v>1311144.246</v>
      </c>
    </row>
    <row r="145" spans="2:49" x14ac:dyDescent="0.25">
      <c r="B145" t="s">
        <v>244</v>
      </c>
      <c r="C145">
        <v>19068539.7330263</v>
      </c>
      <c r="D145">
        <v>19374691.306334</v>
      </c>
      <c r="E145">
        <v>19692663.129999999</v>
      </c>
      <c r="F145">
        <v>19823996.629999999</v>
      </c>
      <c r="G145">
        <v>18194299.34</v>
      </c>
      <c r="H145">
        <v>15890488.369999999</v>
      </c>
      <c r="I145">
        <v>16149704.619999999</v>
      </c>
      <c r="J145">
        <v>17595011.030000001</v>
      </c>
      <c r="K145">
        <v>15765746.59</v>
      </c>
      <c r="L145">
        <v>14966058.949999999</v>
      </c>
      <c r="M145">
        <v>15146059.4</v>
      </c>
      <c r="N145">
        <v>15260584.109999999</v>
      </c>
      <c r="O145">
        <v>15362588.82</v>
      </c>
      <c r="P145">
        <v>14927971.380000001</v>
      </c>
      <c r="Q145">
        <v>13809863.789999999</v>
      </c>
      <c r="R145">
        <v>12931962.07</v>
      </c>
      <c r="S145">
        <v>12036037.99</v>
      </c>
      <c r="T145">
        <v>11917643.51</v>
      </c>
      <c r="U145">
        <v>11896210.869999999</v>
      </c>
      <c r="V145">
        <v>12133359.220000001</v>
      </c>
      <c r="W145">
        <v>11889313.58</v>
      </c>
      <c r="X145">
        <v>11078458.210000001</v>
      </c>
      <c r="Y145">
        <v>10251151.77</v>
      </c>
      <c r="Z145">
        <v>9395749.6769999899</v>
      </c>
      <c r="AA145">
        <v>8619129.4419999998</v>
      </c>
      <c r="AB145">
        <v>7915014.2599999998</v>
      </c>
      <c r="AC145">
        <v>7305161.6279999996</v>
      </c>
      <c r="AD145">
        <v>7019808.9570000004</v>
      </c>
      <c r="AE145">
        <v>6812696.227</v>
      </c>
      <c r="AF145">
        <v>6641195.0870000003</v>
      </c>
      <c r="AG145">
        <v>6524066.1749999998</v>
      </c>
      <c r="AH145">
        <v>6432142.8200000003</v>
      </c>
      <c r="AI145">
        <v>6302430.5719999997</v>
      </c>
      <c r="AJ145">
        <v>6114807.932</v>
      </c>
      <c r="AK145">
        <v>5866122.7510000002</v>
      </c>
      <c r="AL145">
        <v>5556458.6310000001</v>
      </c>
      <c r="AM145">
        <v>5173536.4890000001</v>
      </c>
      <c r="AN145">
        <v>5011650.7939999998</v>
      </c>
      <c r="AO145">
        <v>4798478.16</v>
      </c>
      <c r="AP145">
        <v>4532774.3830000004</v>
      </c>
      <c r="AQ145">
        <v>4207068.9029999999</v>
      </c>
      <c r="AR145">
        <v>3796247.7689999999</v>
      </c>
      <c r="AS145">
        <v>3744056.88</v>
      </c>
      <c r="AT145">
        <v>3685209.977</v>
      </c>
      <c r="AU145">
        <v>3612371.6639999999</v>
      </c>
      <c r="AV145">
        <v>3525094.2149999999</v>
      </c>
      <c r="AW145">
        <v>3424351.301</v>
      </c>
    </row>
    <row r="146" spans="2:49" x14ac:dyDescent="0.25">
      <c r="B146" t="s">
        <v>245</v>
      </c>
      <c r="C146">
        <v>14426006.8404216</v>
      </c>
      <c r="D146">
        <v>14657621.046468699</v>
      </c>
      <c r="E146">
        <v>14897820.91</v>
      </c>
      <c r="F146">
        <v>14862203.039999999</v>
      </c>
      <c r="G146">
        <v>13833344.41</v>
      </c>
      <c r="H146">
        <v>12642209.199999999</v>
      </c>
      <c r="I146">
        <v>13055390.470000001</v>
      </c>
      <c r="J146">
        <v>12120388.67</v>
      </c>
      <c r="K146">
        <v>10996730.109999999</v>
      </c>
      <c r="L146">
        <v>10762456.6</v>
      </c>
      <c r="M146">
        <v>10645801.25</v>
      </c>
      <c r="N146">
        <v>11087062.810000001</v>
      </c>
      <c r="O146">
        <v>10819087.32</v>
      </c>
      <c r="P146">
        <v>10095984.210000001</v>
      </c>
      <c r="Q146">
        <v>9202882.2559999898</v>
      </c>
      <c r="R146">
        <v>8474697.9460000005</v>
      </c>
      <c r="S146">
        <v>8053443.7149999999</v>
      </c>
      <c r="T146">
        <v>7963890.5999999996</v>
      </c>
      <c r="U146">
        <v>8045866.2920000004</v>
      </c>
      <c r="V146">
        <v>8211077.7769999998</v>
      </c>
      <c r="W146">
        <v>7858124.8370000003</v>
      </c>
      <c r="X146">
        <v>7225852.0690000001</v>
      </c>
      <c r="Y146">
        <v>6586799.6919999998</v>
      </c>
      <c r="Z146">
        <v>6021302.8250000002</v>
      </c>
      <c r="AA146">
        <v>5555670.4840000002</v>
      </c>
      <c r="AB146">
        <v>5177778.3430000003</v>
      </c>
      <c r="AC146">
        <v>4872572.2130000005</v>
      </c>
      <c r="AD146">
        <v>4642089.34</v>
      </c>
      <c r="AE146">
        <v>4518734.7699999996</v>
      </c>
      <c r="AF146">
        <v>4429957.1629999997</v>
      </c>
      <c r="AG146">
        <v>4389159.6210000003</v>
      </c>
      <c r="AH146">
        <v>4371322.0350000001</v>
      </c>
      <c r="AI146">
        <v>4319792.6119999997</v>
      </c>
      <c r="AJ146">
        <v>4227163.9050000003</v>
      </c>
      <c r="AK146">
        <v>4086548.3149999999</v>
      </c>
      <c r="AL146">
        <v>3900426.7969999998</v>
      </c>
      <c r="AM146">
        <v>3653460.4840000002</v>
      </c>
      <c r="AN146">
        <v>3556147.3029999998</v>
      </c>
      <c r="AO146">
        <v>3422742.656</v>
      </c>
      <c r="AP146">
        <v>3249625.807</v>
      </c>
      <c r="AQ146">
        <v>3029041.031</v>
      </c>
      <c r="AR146">
        <v>2747438.0210000002</v>
      </c>
      <c r="AS146">
        <v>2715604.7340000002</v>
      </c>
      <c r="AT146">
        <v>2674119.8640000001</v>
      </c>
      <c r="AU146">
        <v>2621668.7889999999</v>
      </c>
      <c r="AV146">
        <v>2557446.6710000001</v>
      </c>
      <c r="AW146">
        <v>2479457.4709999999</v>
      </c>
    </row>
    <row r="147" spans="2:49" x14ac:dyDescent="0.25">
      <c r="B147" t="s">
        <v>246</v>
      </c>
      <c r="C147">
        <v>9279692.21316991</v>
      </c>
      <c r="D147">
        <v>9428680.6732538398</v>
      </c>
      <c r="E147">
        <v>9581386.1769999899</v>
      </c>
      <c r="F147">
        <v>9524181.352</v>
      </c>
      <c r="G147">
        <v>9214470.6349999998</v>
      </c>
      <c r="H147">
        <v>8521929.8420000002</v>
      </c>
      <c r="I147">
        <v>8690582.8809999898</v>
      </c>
      <c r="J147">
        <v>8490640.9790000003</v>
      </c>
      <c r="K147">
        <v>8058138.8710000003</v>
      </c>
      <c r="L147">
        <v>7982057.2139999997</v>
      </c>
      <c r="M147">
        <v>7919762.2220000001</v>
      </c>
      <c r="N147">
        <v>8144225.1600000001</v>
      </c>
      <c r="O147">
        <v>7987824.9550000001</v>
      </c>
      <c r="P147">
        <v>7716722.8720000004</v>
      </c>
      <c r="Q147">
        <v>7344205.1869999999</v>
      </c>
      <c r="R147">
        <v>7206938.6140000001</v>
      </c>
      <c r="S147">
        <v>7032870.9340000004</v>
      </c>
      <c r="T147">
        <v>6929030.8289999999</v>
      </c>
      <c r="U147">
        <v>6918614.8830000004</v>
      </c>
      <c r="V147">
        <v>6963149.5089999996</v>
      </c>
      <c r="W147">
        <v>6209710.1399999997</v>
      </c>
      <c r="X147">
        <v>5625353.7429999998</v>
      </c>
      <c r="Y147">
        <v>5065898.023</v>
      </c>
      <c r="Z147">
        <v>4580604.5630000001</v>
      </c>
      <c r="AA147">
        <v>4171289.1260000002</v>
      </c>
      <c r="AB147">
        <v>3830313.0010000002</v>
      </c>
      <c r="AC147">
        <v>3540381.5959999999</v>
      </c>
      <c r="AD147">
        <v>3394232.949</v>
      </c>
      <c r="AE147">
        <v>3307974.2319999998</v>
      </c>
      <c r="AF147">
        <v>3241873.2409999999</v>
      </c>
      <c r="AG147">
        <v>3205556.5189999999</v>
      </c>
      <c r="AH147">
        <v>3182274.3679999998</v>
      </c>
      <c r="AI147">
        <v>3140992.094</v>
      </c>
      <c r="AJ147">
        <v>3082576.1740000001</v>
      </c>
      <c r="AK147">
        <v>3003444.358</v>
      </c>
      <c r="AL147">
        <v>2911490.6269999999</v>
      </c>
      <c r="AM147">
        <v>2794391.6310000001</v>
      </c>
      <c r="AN147">
        <v>2743996.969</v>
      </c>
      <c r="AO147">
        <v>2678458.372</v>
      </c>
      <c r="AP147">
        <v>2595935.1749999998</v>
      </c>
      <c r="AQ147">
        <v>2493227.3909999998</v>
      </c>
      <c r="AR147">
        <v>2365103.3489999999</v>
      </c>
      <c r="AS147">
        <v>2315493.1189999999</v>
      </c>
      <c r="AT147">
        <v>2259253.949</v>
      </c>
      <c r="AU147">
        <v>2196087.4300000002</v>
      </c>
      <c r="AV147">
        <v>2125606.6439999999</v>
      </c>
      <c r="AW147">
        <v>2046636.7239999999</v>
      </c>
    </row>
    <row r="148" spans="2:49" x14ac:dyDescent="0.25">
      <c r="B148" t="s">
        <v>247</v>
      </c>
      <c r="C148">
        <v>10783636.5742715</v>
      </c>
      <c r="D148">
        <v>10956771.347537501</v>
      </c>
      <c r="E148">
        <v>11135488.23</v>
      </c>
      <c r="F148">
        <v>11114588.43</v>
      </c>
      <c r="G148">
        <v>11076710.4</v>
      </c>
      <c r="H148">
        <v>10215433.98</v>
      </c>
      <c r="I148">
        <v>10557782.08</v>
      </c>
      <c r="J148">
        <v>10640831.17</v>
      </c>
      <c r="K148">
        <v>10405855.890000001</v>
      </c>
      <c r="L148">
        <v>10321103.57</v>
      </c>
      <c r="M148">
        <v>10252825.300000001</v>
      </c>
      <c r="N148">
        <v>10458419.210000001</v>
      </c>
      <c r="O148">
        <v>10558946.449999999</v>
      </c>
      <c r="P148">
        <v>10750714.16</v>
      </c>
      <c r="Q148">
        <v>10741266.01</v>
      </c>
      <c r="R148">
        <v>10936225.699999999</v>
      </c>
      <c r="S148">
        <v>10894097.890000001</v>
      </c>
      <c r="T148">
        <v>10761979.539999999</v>
      </c>
      <c r="U148">
        <v>10695263.98</v>
      </c>
      <c r="V148">
        <v>10685466.93</v>
      </c>
      <c r="W148">
        <v>10089001.1</v>
      </c>
      <c r="X148">
        <v>9789461.2080000006</v>
      </c>
      <c r="Y148">
        <v>9527364.1799999997</v>
      </c>
      <c r="Z148">
        <v>9306056.4289999995</v>
      </c>
      <c r="AA148">
        <v>9113328.6420000009</v>
      </c>
      <c r="AB148">
        <v>8947613.7939999998</v>
      </c>
      <c r="AC148">
        <v>8792027.0399999898</v>
      </c>
      <c r="AD148">
        <v>8597867.1510000005</v>
      </c>
      <c r="AE148">
        <v>8419005.2780000009</v>
      </c>
      <c r="AF148">
        <v>8238092.3339999998</v>
      </c>
      <c r="AG148">
        <v>8058899.0559999999</v>
      </c>
      <c r="AH148">
        <v>7862221.2220000001</v>
      </c>
      <c r="AI148">
        <v>7611406.1569999997</v>
      </c>
      <c r="AJ148">
        <v>7318170.7209999999</v>
      </c>
      <c r="AK148">
        <v>6970523.267</v>
      </c>
      <c r="AL148">
        <v>6579370.1540000001</v>
      </c>
      <c r="AM148">
        <v>6102758.0389999999</v>
      </c>
      <c r="AN148">
        <v>5875763.2810000004</v>
      </c>
      <c r="AO148">
        <v>5600492.8820000002</v>
      </c>
      <c r="AP148">
        <v>5268867.3660000004</v>
      </c>
      <c r="AQ148">
        <v>4867715.62</v>
      </c>
      <c r="AR148">
        <v>4378102.7010000004</v>
      </c>
      <c r="AS148">
        <v>4245031.5369999995</v>
      </c>
      <c r="AT148">
        <v>4095152.9890000001</v>
      </c>
      <c r="AU148">
        <v>3927296.1460000002</v>
      </c>
      <c r="AV148">
        <v>3739096.1209999998</v>
      </c>
      <c r="AW148">
        <v>3527034.36</v>
      </c>
    </row>
    <row r="149" spans="2:49" x14ac:dyDescent="0.25">
      <c r="B149" t="s">
        <v>248</v>
      </c>
      <c r="C149">
        <v>584010.86634464201</v>
      </c>
      <c r="D149">
        <v>593387.34970747295</v>
      </c>
      <c r="E149">
        <v>603045.05370000005</v>
      </c>
      <c r="F149">
        <v>610361.90879999998</v>
      </c>
      <c r="G149">
        <v>577577.85250000004</v>
      </c>
      <c r="H149">
        <v>489109.12410000002</v>
      </c>
      <c r="I149">
        <v>505590.85700000002</v>
      </c>
      <c r="J149">
        <v>505482.20919999998</v>
      </c>
      <c r="K149">
        <v>464276.18369999999</v>
      </c>
      <c r="L149">
        <v>426996.24810000003</v>
      </c>
      <c r="M149">
        <v>408164.90389999998</v>
      </c>
      <c r="N149">
        <v>416927.598</v>
      </c>
      <c r="O149">
        <v>411285.17859999998</v>
      </c>
      <c r="P149">
        <v>405924.52789999999</v>
      </c>
      <c r="Q149">
        <v>383155.83919999999</v>
      </c>
      <c r="R149">
        <v>354119.60090000002</v>
      </c>
      <c r="S149">
        <v>336974.35969999997</v>
      </c>
      <c r="T149">
        <v>326240.87709999998</v>
      </c>
      <c r="U149">
        <v>321288.14240000001</v>
      </c>
      <c r="V149">
        <v>320870.22960000002</v>
      </c>
      <c r="W149">
        <v>274510.04810000001</v>
      </c>
      <c r="X149">
        <v>238215.79569999999</v>
      </c>
      <c r="Y149">
        <v>209597.81830000001</v>
      </c>
      <c r="Z149">
        <v>187936.2745</v>
      </c>
      <c r="AA149">
        <v>171392.21100000001</v>
      </c>
      <c r="AB149">
        <v>158593.32800000001</v>
      </c>
      <c r="AC149">
        <v>148426.08480000001</v>
      </c>
      <c r="AD149">
        <v>141305.99549999999</v>
      </c>
      <c r="AE149">
        <v>136564.5668</v>
      </c>
      <c r="AF149">
        <v>132900.35149999999</v>
      </c>
      <c r="AG149">
        <v>129913.0321</v>
      </c>
      <c r="AH149">
        <v>126927.16590000001</v>
      </c>
      <c r="AI149">
        <v>123192.23820000001</v>
      </c>
      <c r="AJ149">
        <v>118624.8579</v>
      </c>
      <c r="AK149">
        <v>113100.2258</v>
      </c>
      <c r="AL149">
        <v>106751.1018</v>
      </c>
      <c r="AM149">
        <v>98948.607820000005</v>
      </c>
      <c r="AN149">
        <v>95394.000709999906</v>
      </c>
      <c r="AO149">
        <v>91019.026150000005</v>
      </c>
      <c r="AP149">
        <v>85676.457599999994</v>
      </c>
      <c r="AQ149">
        <v>79126.938590000005</v>
      </c>
      <c r="AR149">
        <v>70999.752770000006</v>
      </c>
      <c r="AS149">
        <v>69189.913910000003</v>
      </c>
      <c r="AT149">
        <v>67144.351639999906</v>
      </c>
      <c r="AU149">
        <v>64803.656060000001</v>
      </c>
      <c r="AV149">
        <v>62124.774790000003</v>
      </c>
      <c r="AW149">
        <v>59029.28572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23448014.059999999</v>
      </c>
      <c r="F150">
        <v>23485680.73</v>
      </c>
      <c r="G150">
        <v>20478803.57</v>
      </c>
      <c r="H150">
        <v>16642307.460000001</v>
      </c>
      <c r="I150">
        <v>18104804.219999999</v>
      </c>
      <c r="J150">
        <v>17845087.899999999</v>
      </c>
      <c r="K150">
        <v>16700733.560000001</v>
      </c>
      <c r="L150">
        <v>17191392.809999999</v>
      </c>
      <c r="M150">
        <v>17629568.210000001</v>
      </c>
      <c r="N150">
        <v>18033813.949999999</v>
      </c>
      <c r="O150">
        <v>15770193.43</v>
      </c>
      <c r="P150">
        <v>14515849.07</v>
      </c>
      <c r="Q150">
        <v>13186497.02</v>
      </c>
      <c r="R150">
        <v>12040670.029999999</v>
      </c>
      <c r="S150">
        <v>11436508.390000001</v>
      </c>
      <c r="T150">
        <v>11279432.5</v>
      </c>
      <c r="U150">
        <v>11373228.130000001</v>
      </c>
      <c r="V150">
        <v>11611806.949999999</v>
      </c>
      <c r="W150">
        <v>11276104.1</v>
      </c>
      <c r="X150">
        <v>10698324.130000001</v>
      </c>
      <c r="Y150">
        <v>10131448.810000001</v>
      </c>
      <c r="Z150">
        <v>9624558.034</v>
      </c>
      <c r="AA150">
        <v>9187502.932</v>
      </c>
      <c r="AB150">
        <v>8810935.7670000009</v>
      </c>
      <c r="AC150">
        <v>8489870.77999999</v>
      </c>
      <c r="AD150">
        <v>8411989.3910000008</v>
      </c>
      <c r="AE150">
        <v>8422676.4719999898</v>
      </c>
      <c r="AF150">
        <v>8474946.63199999</v>
      </c>
      <c r="AG150">
        <v>8592883.7890000008</v>
      </c>
      <c r="AH150">
        <v>8760723.93899999</v>
      </c>
      <c r="AI150">
        <v>8938339.6300000008</v>
      </c>
      <c r="AJ150">
        <v>9107319.2660000008</v>
      </c>
      <c r="AK150">
        <v>9268981.0319999997</v>
      </c>
      <c r="AL150">
        <v>9425447.4930000007</v>
      </c>
      <c r="AM150">
        <v>9582392.1370000001</v>
      </c>
      <c r="AN150">
        <v>9737318.6960000005</v>
      </c>
      <c r="AO150">
        <v>9886073.8629999999</v>
      </c>
      <c r="AP150">
        <v>10032025.130000001</v>
      </c>
      <c r="AQ150">
        <v>10177065.82</v>
      </c>
      <c r="AR150">
        <v>10318306.470000001</v>
      </c>
      <c r="AS150">
        <v>10446241.439999999</v>
      </c>
      <c r="AT150">
        <v>10575111.060000001</v>
      </c>
      <c r="AU150">
        <v>10702173.49</v>
      </c>
      <c r="AV150">
        <v>10829119.91</v>
      </c>
      <c r="AW150">
        <v>10956028.279999999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610653.56949999998</v>
      </c>
      <c r="G151">
        <v>548780.33310000005</v>
      </c>
      <c r="H151">
        <v>450682.6348</v>
      </c>
      <c r="I151">
        <v>473681.00449999998</v>
      </c>
      <c r="J151">
        <v>454455.87839999999</v>
      </c>
      <c r="K151">
        <v>407972.54009999998</v>
      </c>
      <c r="L151">
        <v>379240.19500000001</v>
      </c>
      <c r="M151">
        <v>367632.70789999998</v>
      </c>
      <c r="N151">
        <v>355610.75390000001</v>
      </c>
      <c r="O151">
        <v>341109.50180000003</v>
      </c>
      <c r="P151">
        <v>340000.25709999999</v>
      </c>
      <c r="Q151">
        <v>310786.34019999998</v>
      </c>
      <c r="R151">
        <v>282493.3469</v>
      </c>
      <c r="S151">
        <v>266795.14289999998</v>
      </c>
      <c r="T151">
        <v>254947.39980000001</v>
      </c>
      <c r="U151">
        <v>249829.22380000001</v>
      </c>
      <c r="V151">
        <v>249152.50510000001</v>
      </c>
      <c r="W151">
        <v>177397.18859999999</v>
      </c>
      <c r="X151">
        <v>130342.4452</v>
      </c>
      <c r="Y151">
        <v>96294.920819999999</v>
      </c>
      <c r="Z151">
        <v>73166.961779999998</v>
      </c>
      <c r="AA151">
        <v>57152.531179999998</v>
      </c>
      <c r="AB151">
        <v>45872.606200000002</v>
      </c>
      <c r="AC151">
        <v>37473.756569999998</v>
      </c>
      <c r="AD151">
        <v>33333.759299999998</v>
      </c>
      <c r="AE151">
        <v>30799.194230000001</v>
      </c>
      <c r="AF151">
        <v>28894.98243</v>
      </c>
      <c r="AG151">
        <v>27601.740760000001</v>
      </c>
      <c r="AH151">
        <v>26528.698710000001</v>
      </c>
      <c r="AI151">
        <v>25256.247210000001</v>
      </c>
      <c r="AJ151">
        <v>23840.178029999999</v>
      </c>
      <c r="AK151">
        <v>22277.32259</v>
      </c>
      <c r="AL151">
        <v>20821.272250000002</v>
      </c>
      <c r="AM151">
        <v>19257.946309999999</v>
      </c>
      <c r="AN151">
        <v>18076.03973</v>
      </c>
      <c r="AO151">
        <v>16808.750680000001</v>
      </c>
      <c r="AP151">
        <v>15459.170410000001</v>
      </c>
      <c r="AQ151">
        <v>14027.005999999999</v>
      </c>
      <c r="AR151">
        <v>12507.17806</v>
      </c>
      <c r="AS151">
        <v>10398.471729999999</v>
      </c>
      <c r="AT151">
        <v>8170.0137459999996</v>
      </c>
      <c r="AU151">
        <v>5819.2151670000003</v>
      </c>
      <c r="AV151">
        <v>3342.762874</v>
      </c>
      <c r="AW151">
        <v>735.0698036</v>
      </c>
    </row>
    <row r="152" spans="2:49" x14ac:dyDescent="0.25">
      <c r="B152" t="s">
        <v>251</v>
      </c>
      <c r="C152">
        <v>18604230.451297902</v>
      </c>
      <c r="D152">
        <v>18902927.3889024</v>
      </c>
      <c r="E152">
        <v>19209702.579999998</v>
      </c>
      <c r="F152">
        <v>19267451.210000001</v>
      </c>
      <c r="G152">
        <v>18191717.510000002</v>
      </c>
      <c r="H152">
        <v>16344989.43</v>
      </c>
      <c r="I152">
        <v>16348870.140000001</v>
      </c>
      <c r="J152">
        <v>15941504.800000001</v>
      </c>
      <c r="K152">
        <v>15015396.75</v>
      </c>
      <c r="L152">
        <v>14409797.09</v>
      </c>
      <c r="M152">
        <v>14198898.949999999</v>
      </c>
      <c r="N152">
        <v>14222400.01</v>
      </c>
      <c r="O152">
        <v>13949981.98</v>
      </c>
      <c r="P152">
        <v>13539583.43</v>
      </c>
      <c r="Q152">
        <v>12786094.42</v>
      </c>
      <c r="R152">
        <v>12365567.42</v>
      </c>
      <c r="S152">
        <v>11964977.189999999</v>
      </c>
      <c r="T152">
        <v>11811722.310000001</v>
      </c>
      <c r="U152">
        <v>11791468.220000001</v>
      </c>
      <c r="V152">
        <v>11910994.51</v>
      </c>
      <c r="W152">
        <v>10187296.210000001</v>
      </c>
      <c r="X152">
        <v>8634226.1429999899</v>
      </c>
      <c r="Y152">
        <v>7379598.4970000004</v>
      </c>
      <c r="Z152">
        <v>6383450.3619999997</v>
      </c>
      <c r="AA152">
        <v>5591845.2960000001</v>
      </c>
      <c r="AB152">
        <v>4958232.2429999998</v>
      </c>
      <c r="AC152">
        <v>4438170.7549999999</v>
      </c>
      <c r="AD152">
        <v>4199926.8899999997</v>
      </c>
      <c r="AE152">
        <v>4058369.4530000002</v>
      </c>
      <c r="AF152">
        <v>3957993.4</v>
      </c>
      <c r="AG152">
        <v>3904903.7749999999</v>
      </c>
      <c r="AH152">
        <v>3872543.1940000001</v>
      </c>
      <c r="AI152">
        <v>3820366.22</v>
      </c>
      <c r="AJ152">
        <v>3735161.5060000001</v>
      </c>
      <c r="AK152">
        <v>3617582.574</v>
      </c>
      <c r="AL152">
        <v>3475565.5269999998</v>
      </c>
      <c r="AM152">
        <v>3292549.372</v>
      </c>
      <c r="AN152">
        <v>3214817.5210000002</v>
      </c>
      <c r="AO152">
        <v>3111790.7030000002</v>
      </c>
      <c r="AP152">
        <v>2981404.7310000001</v>
      </c>
      <c r="AQ152">
        <v>2818588.5759999999</v>
      </c>
      <c r="AR152">
        <v>2612229.8130000001</v>
      </c>
      <c r="AS152">
        <v>2543851.6809999999</v>
      </c>
      <c r="AT152">
        <v>2468862.6129999999</v>
      </c>
      <c r="AU152">
        <v>2383659.8590000002</v>
      </c>
      <c r="AV152">
        <v>2287840.648</v>
      </c>
      <c r="AW152">
        <v>2179520.09</v>
      </c>
    </row>
    <row r="153" spans="2:49" x14ac:dyDescent="0.25">
      <c r="B153" t="s">
        <v>252</v>
      </c>
      <c r="C153">
        <v>583438.22926562198</v>
      </c>
      <c r="D153">
        <v>592805.51875492395</v>
      </c>
      <c r="E153">
        <v>602323.20449999999</v>
      </c>
      <c r="F153">
        <v>618609.71880000003</v>
      </c>
      <c r="G153">
        <v>603080.22869999998</v>
      </c>
      <c r="H153">
        <v>516440.94510000001</v>
      </c>
      <c r="I153">
        <v>504370.07339999999</v>
      </c>
      <c r="J153">
        <v>510004.53480000002</v>
      </c>
      <c r="K153">
        <v>488326.97169999999</v>
      </c>
      <c r="L153">
        <v>466968.03529999999</v>
      </c>
      <c r="M153">
        <v>428339.60590000002</v>
      </c>
      <c r="N153">
        <v>382651.69520000002</v>
      </c>
      <c r="O153">
        <v>362552.81400000001</v>
      </c>
      <c r="P153">
        <v>362769.43469999998</v>
      </c>
      <c r="Q153">
        <v>360152.19089999999</v>
      </c>
      <c r="R153">
        <v>358607.65340000001</v>
      </c>
      <c r="S153">
        <v>347737.00660000002</v>
      </c>
      <c r="T153">
        <v>357858.07539999997</v>
      </c>
      <c r="U153">
        <v>362125.03570000001</v>
      </c>
      <c r="V153">
        <v>376999.9093</v>
      </c>
      <c r="W153">
        <v>348313.24320000003</v>
      </c>
      <c r="X153">
        <v>336009.00319999998</v>
      </c>
      <c r="Y153">
        <v>321674.7291</v>
      </c>
      <c r="Z153">
        <v>304015.73629999999</v>
      </c>
      <c r="AA153">
        <v>286106.5073</v>
      </c>
      <c r="AB153">
        <v>268662.196</v>
      </c>
      <c r="AC153">
        <v>252005.79939999999</v>
      </c>
      <c r="AD153">
        <v>240001.3395</v>
      </c>
      <c r="AE153">
        <v>225061.31969999999</v>
      </c>
      <c r="AF153">
        <v>209847.946</v>
      </c>
      <c r="AG153">
        <v>196141.83</v>
      </c>
      <c r="AH153">
        <v>183056.3443</v>
      </c>
      <c r="AI153">
        <v>169524.98639999999</v>
      </c>
      <c r="AJ153">
        <v>155550.2549</v>
      </c>
      <c r="AK153">
        <v>141512.5319</v>
      </c>
      <c r="AL153">
        <v>128834.18670000001</v>
      </c>
      <c r="AM153">
        <v>116264.5037</v>
      </c>
      <c r="AN153">
        <v>106913.68</v>
      </c>
      <c r="AO153">
        <v>97626.135670000003</v>
      </c>
      <c r="AP153">
        <v>88267.857040000003</v>
      </c>
      <c r="AQ153">
        <v>78832.716220000002</v>
      </c>
      <c r="AR153">
        <v>68984.734469999996</v>
      </c>
      <c r="AS153">
        <v>56372.929969999997</v>
      </c>
      <c r="AT153">
        <v>43701.55141</v>
      </c>
      <c r="AU153">
        <v>30708.195670000001</v>
      </c>
      <c r="AV153">
        <v>17400.942790000001</v>
      </c>
      <c r="AW153">
        <v>3782.5238650000001</v>
      </c>
    </row>
    <row r="154" spans="2:49" x14ac:dyDescent="0.25">
      <c r="B154" t="s">
        <v>253</v>
      </c>
      <c r="C154">
        <v>640997.09190401505</v>
      </c>
      <c r="D154">
        <v>651288.50755091803</v>
      </c>
      <c r="E154">
        <v>661996.35600000003</v>
      </c>
      <c r="F154">
        <v>676595.95429999998</v>
      </c>
      <c r="G154">
        <v>644979.11140000005</v>
      </c>
      <c r="H154">
        <v>624656.63930000004</v>
      </c>
      <c r="I154">
        <v>639578.59140000003</v>
      </c>
      <c r="J154">
        <v>622090.29520000005</v>
      </c>
      <c r="K154">
        <v>590109.29749999999</v>
      </c>
      <c r="L154">
        <v>591664.78469999996</v>
      </c>
      <c r="M154">
        <v>600080.88029999996</v>
      </c>
      <c r="N154">
        <v>627429.98389999999</v>
      </c>
      <c r="O154">
        <v>668969.09459999995</v>
      </c>
      <c r="P154">
        <v>696078.0821</v>
      </c>
      <c r="Q154">
        <v>661518.22030000004</v>
      </c>
      <c r="R154">
        <v>677117.43070000003</v>
      </c>
      <c r="S154">
        <v>672368.72019999998</v>
      </c>
      <c r="T154">
        <v>676728.53639999998</v>
      </c>
      <c r="U154">
        <v>685124.22089999996</v>
      </c>
      <c r="V154">
        <v>697144.41500000004</v>
      </c>
      <c r="W154">
        <v>720961.33059999999</v>
      </c>
      <c r="X154">
        <v>731153.73089999997</v>
      </c>
      <c r="Y154">
        <v>727338.32339999999</v>
      </c>
      <c r="Z154">
        <v>730472.61340000003</v>
      </c>
      <c r="AA154">
        <v>737691.29150000005</v>
      </c>
      <c r="AB154">
        <v>731725.66859999998</v>
      </c>
      <c r="AC154">
        <v>721015.2317</v>
      </c>
      <c r="AD154">
        <v>706405.77930000005</v>
      </c>
      <c r="AE154">
        <v>692920.8064</v>
      </c>
      <c r="AF154">
        <v>678248.42920000001</v>
      </c>
      <c r="AG154">
        <v>667827.48930000002</v>
      </c>
      <c r="AH154">
        <v>659546.0294</v>
      </c>
      <c r="AI154">
        <v>649853.42619999999</v>
      </c>
      <c r="AJ154">
        <v>635190.35549999995</v>
      </c>
      <c r="AK154">
        <v>613934.29740000004</v>
      </c>
      <c r="AL154">
        <v>586043.93119999999</v>
      </c>
      <c r="AM154">
        <v>549034.59169999999</v>
      </c>
      <c r="AN154">
        <v>531931.16980000003</v>
      </c>
      <c r="AO154">
        <v>507585.29810000001</v>
      </c>
      <c r="AP154">
        <v>477303.16960000002</v>
      </c>
      <c r="AQ154">
        <v>440555.9325</v>
      </c>
      <c r="AR154">
        <v>395805.78009999997</v>
      </c>
      <c r="AS154">
        <v>390617.8763</v>
      </c>
      <c r="AT154">
        <v>383130.35279999999</v>
      </c>
      <c r="AU154">
        <v>373891.05989999999</v>
      </c>
      <c r="AV154">
        <v>363039.19669999997</v>
      </c>
      <c r="AW154">
        <v>350297.2193</v>
      </c>
    </row>
    <row r="155" spans="2:49" x14ac:dyDescent="0.25">
      <c r="B155" t="s">
        <v>254</v>
      </c>
      <c r="C155">
        <v>2194958.1052306499</v>
      </c>
      <c r="D155">
        <v>2230198.86758945</v>
      </c>
      <c r="E155">
        <v>2254498.3689999999</v>
      </c>
      <c r="F155">
        <v>2243121.8160000001</v>
      </c>
      <c r="G155">
        <v>2234644.6770000001</v>
      </c>
      <c r="H155">
        <v>2231076.8590000002</v>
      </c>
      <c r="I155">
        <v>2238077.344</v>
      </c>
      <c r="J155">
        <v>2252490.6669999999</v>
      </c>
      <c r="K155">
        <v>2254667.2289999998</v>
      </c>
      <c r="L155">
        <v>2253079.4720000001</v>
      </c>
      <c r="M155">
        <v>2267868.3190000001</v>
      </c>
      <c r="N155">
        <v>2246832.4879999999</v>
      </c>
      <c r="O155">
        <v>2274730.7570000002</v>
      </c>
      <c r="P155">
        <v>2297154.3659999999</v>
      </c>
      <c r="Q155">
        <v>2326208.6359999999</v>
      </c>
      <c r="R155">
        <v>2355634.952</v>
      </c>
      <c r="S155">
        <v>2341417.7659999998</v>
      </c>
      <c r="T155">
        <v>2319027.4640000002</v>
      </c>
      <c r="U155">
        <v>2312624.8390000002</v>
      </c>
      <c r="V155">
        <v>2313876.2280000001</v>
      </c>
      <c r="W155">
        <v>2316635.4330000002</v>
      </c>
      <c r="X155">
        <v>2305162.4309999999</v>
      </c>
      <c r="Y155">
        <v>2238008.21</v>
      </c>
      <c r="Z155">
        <v>2183129.7340000002</v>
      </c>
      <c r="AA155">
        <v>2132320.3790000002</v>
      </c>
      <c r="AB155">
        <v>2081884.13</v>
      </c>
      <c r="AC155">
        <v>2030358.439</v>
      </c>
      <c r="AD155">
        <v>1904430.966</v>
      </c>
      <c r="AE155">
        <v>1777778.5830000001</v>
      </c>
      <c r="AF155">
        <v>1649964.581</v>
      </c>
      <c r="AG155">
        <v>1522331.648</v>
      </c>
      <c r="AH155">
        <v>1393785.709</v>
      </c>
      <c r="AI155">
        <v>1254234.672</v>
      </c>
      <c r="AJ155">
        <v>1113628.5319999999</v>
      </c>
      <c r="AK155">
        <v>972675.14599999995</v>
      </c>
      <c r="AL155">
        <v>834742.70490000001</v>
      </c>
      <c r="AM155">
        <v>697533.26520000002</v>
      </c>
      <c r="AN155">
        <v>611420.55020000006</v>
      </c>
      <c r="AO155">
        <v>526244.27870000002</v>
      </c>
      <c r="AP155">
        <v>442406.19890000002</v>
      </c>
      <c r="AQ155" s="39">
        <v>360521.19219999999</v>
      </c>
      <c r="AR155" s="39">
        <v>281904.6434</v>
      </c>
      <c r="AS155" s="39">
        <v>241784.18210000001</v>
      </c>
      <c r="AT155" s="39">
        <v>201140.8627</v>
      </c>
      <c r="AU155" s="39">
        <v>160108.55239999999</v>
      </c>
      <c r="AV155">
        <v>118858.5472</v>
      </c>
      <c r="AW155">
        <v>77405.436539999995</v>
      </c>
    </row>
    <row r="156" spans="2:49" x14ac:dyDescent="0.25">
      <c r="B156" t="s">
        <v>255</v>
      </c>
      <c r="C156">
        <v>48301536.741083004</v>
      </c>
      <c r="D156">
        <v>49077033.537035801</v>
      </c>
      <c r="E156">
        <v>49885123.229999997</v>
      </c>
      <c r="F156">
        <v>49541557.609999999</v>
      </c>
      <c r="G156">
        <v>48541121.369999997</v>
      </c>
      <c r="H156">
        <v>46806864.880000003</v>
      </c>
      <c r="I156">
        <v>46379801.329999998</v>
      </c>
      <c r="J156">
        <v>46038589.270000003</v>
      </c>
      <c r="K156">
        <v>45439043.399999999</v>
      </c>
      <c r="L156">
        <v>44573275.840000004</v>
      </c>
      <c r="M156">
        <v>44080084.259999998</v>
      </c>
      <c r="N156">
        <v>43518433.259999998</v>
      </c>
      <c r="O156">
        <v>43457483.450000003</v>
      </c>
      <c r="P156">
        <v>43616203.390000001</v>
      </c>
      <c r="Q156">
        <v>43012772.020000003</v>
      </c>
      <c r="R156">
        <v>42450605.840000004</v>
      </c>
      <c r="S156">
        <v>42036289.670000002</v>
      </c>
      <c r="T156">
        <v>42417714.880000003</v>
      </c>
      <c r="U156">
        <v>42451532.920000002</v>
      </c>
      <c r="V156">
        <v>42575646.649999999</v>
      </c>
      <c r="W156">
        <v>42458199.579999998</v>
      </c>
      <c r="X156">
        <v>41858219.039999999</v>
      </c>
      <c r="Y156">
        <v>40971244.759999998</v>
      </c>
      <c r="Z156">
        <v>40077337.869999997</v>
      </c>
      <c r="AA156">
        <v>39164705.759999998</v>
      </c>
      <c r="AB156">
        <v>38090958.219999999</v>
      </c>
      <c r="AC156">
        <v>36965229.630000003</v>
      </c>
      <c r="AD156">
        <v>34871738.880000003</v>
      </c>
      <c r="AE156">
        <v>32739585.260000002</v>
      </c>
      <c r="AF156">
        <v>30625120.48</v>
      </c>
      <c r="AG156">
        <v>28516063.27</v>
      </c>
      <c r="AH156">
        <v>26391020.219999999</v>
      </c>
      <c r="AI156">
        <v>23948168.170000002</v>
      </c>
      <c r="AJ156">
        <v>21477835.75</v>
      </c>
      <c r="AK156">
        <v>18989189.41</v>
      </c>
      <c r="AL156">
        <v>16511013.76</v>
      </c>
      <c r="AM156">
        <v>13992094.35</v>
      </c>
      <c r="AN156">
        <v>12660365.23</v>
      </c>
      <c r="AO156">
        <v>11308945.470000001</v>
      </c>
      <c r="AP156">
        <v>9927552.5350000001</v>
      </c>
      <c r="AQ156">
        <v>8506566.0280000009</v>
      </c>
      <c r="AR156">
        <v>7034214.9819999998</v>
      </c>
      <c r="AS156">
        <v>6653229.0590000004</v>
      </c>
      <c r="AT156">
        <v>6266522.273</v>
      </c>
      <c r="AU156">
        <v>5863435.8619999997</v>
      </c>
      <c r="AV156">
        <v>5440666.8059999999</v>
      </c>
      <c r="AW156">
        <v>4955252.8600000003</v>
      </c>
    </row>
    <row r="157" spans="2:49" x14ac:dyDescent="0.25">
      <c r="B157" t="s">
        <v>256</v>
      </c>
      <c r="C157">
        <v>9397840.0105028208</v>
      </c>
      <c r="D157">
        <v>9548725.3716889191</v>
      </c>
      <c r="E157">
        <v>9705874.77999999</v>
      </c>
      <c r="F157">
        <v>10805728.42</v>
      </c>
      <c r="G157">
        <v>8948928.9790000003</v>
      </c>
      <c r="H157">
        <v>6283487.966</v>
      </c>
      <c r="I157">
        <v>7356959.3600000003</v>
      </c>
      <c r="J157">
        <v>5652418.3820000002</v>
      </c>
      <c r="K157">
        <v>6504479.1449999996</v>
      </c>
      <c r="L157">
        <v>5664718.6289999997</v>
      </c>
      <c r="M157">
        <v>5567112.4960000003</v>
      </c>
      <c r="N157">
        <v>5561037.8640000001</v>
      </c>
      <c r="O157">
        <v>5033942.1780000003</v>
      </c>
      <c r="P157">
        <v>5403981.625</v>
      </c>
      <c r="Q157">
        <v>5404064.9469999997</v>
      </c>
      <c r="R157">
        <v>5489046.2079999996</v>
      </c>
      <c r="S157">
        <v>5437293.8609999996</v>
      </c>
      <c r="T157">
        <v>5337520.2630000003</v>
      </c>
      <c r="U157">
        <v>5338178.9359999998</v>
      </c>
      <c r="V157">
        <v>5357075.5089999996</v>
      </c>
      <c r="W157">
        <v>5348536.6160000004</v>
      </c>
      <c r="X157">
        <v>5321407.483</v>
      </c>
      <c r="Y157">
        <v>5320361.216</v>
      </c>
      <c r="Z157">
        <v>5335168.88</v>
      </c>
      <c r="AA157">
        <v>5360609.7079999996</v>
      </c>
      <c r="AB157">
        <v>5338724.5789999999</v>
      </c>
      <c r="AC157">
        <v>5290518.7029999997</v>
      </c>
      <c r="AD157">
        <v>5180339.6639999999</v>
      </c>
      <c r="AE157">
        <v>5067312.54</v>
      </c>
      <c r="AF157">
        <v>4951013.3459999999</v>
      </c>
      <c r="AG157">
        <v>4831175.1979999999</v>
      </c>
      <c r="AH157">
        <v>4702052.2759999996</v>
      </c>
      <c r="AI157">
        <v>4557300.6660000002</v>
      </c>
      <c r="AJ157">
        <v>4391603.0109999999</v>
      </c>
      <c r="AK157">
        <v>4196240.7869999995</v>
      </c>
      <c r="AL157">
        <v>3967616.8620000002</v>
      </c>
      <c r="AM157">
        <v>3683154.855</v>
      </c>
      <c r="AN157">
        <v>3565563.5449999999</v>
      </c>
      <c r="AO157">
        <v>3410062.9029999999</v>
      </c>
      <c r="AP157">
        <v>3213478.22</v>
      </c>
      <c r="AQ157">
        <v>2968462.8659999999</v>
      </c>
      <c r="AR157">
        <v>2661867.2659999998</v>
      </c>
      <c r="AS157">
        <v>2643960.4789999998</v>
      </c>
      <c r="AT157">
        <v>2615659.7590000001</v>
      </c>
      <c r="AU157">
        <v>2575534.9210000001</v>
      </c>
      <c r="AV157">
        <v>2522697.7740000002</v>
      </c>
      <c r="AW157">
        <v>2454658.9</v>
      </c>
    </row>
    <row r="158" spans="2:49" x14ac:dyDescent="0.25">
      <c r="B158" t="s">
        <v>257</v>
      </c>
      <c r="C158">
        <v>2784044.1169573502</v>
      </c>
      <c r="D158">
        <v>2828742.8457796802</v>
      </c>
      <c r="E158">
        <v>2875233.8760000002</v>
      </c>
      <c r="F158">
        <v>2972596.8620000002</v>
      </c>
      <c r="G158">
        <v>2953568.7519999999</v>
      </c>
      <c r="H158">
        <v>2394838.5589999999</v>
      </c>
      <c r="I158">
        <v>2469295.091</v>
      </c>
      <c r="J158">
        <v>2590316.301</v>
      </c>
      <c r="K158">
        <v>2525634.1120000002</v>
      </c>
      <c r="L158">
        <v>2433318.7420000001</v>
      </c>
      <c r="M158">
        <v>2400879.3480000002</v>
      </c>
      <c r="N158">
        <v>2492010.852</v>
      </c>
      <c r="O158">
        <v>2471000.0669999998</v>
      </c>
      <c r="P158">
        <v>2480676.253</v>
      </c>
      <c r="Q158">
        <v>2588830.077</v>
      </c>
      <c r="R158">
        <v>2629997.1809999999</v>
      </c>
      <c r="S158">
        <v>2622070.676</v>
      </c>
      <c r="T158">
        <v>2616789.2349999999</v>
      </c>
      <c r="U158">
        <v>2601794.7230000002</v>
      </c>
      <c r="V158">
        <v>2592655.6</v>
      </c>
      <c r="W158">
        <v>2557005.3470000001</v>
      </c>
      <c r="X158">
        <v>2523085.94</v>
      </c>
      <c r="Y158">
        <v>2497817.2450000001</v>
      </c>
      <c r="Z158">
        <v>2480415.6519999998</v>
      </c>
      <c r="AA158">
        <v>2467920.3110000002</v>
      </c>
      <c r="AB158">
        <v>2461323.8110000002</v>
      </c>
      <c r="AC158">
        <v>2457415.15</v>
      </c>
      <c r="AD158">
        <v>2406192.6809999999</v>
      </c>
      <c r="AE158">
        <v>2350081.875</v>
      </c>
      <c r="AF158">
        <v>2288571.3620000002</v>
      </c>
      <c r="AG158">
        <v>2222039.6949999998</v>
      </c>
      <c r="AH158">
        <v>2148492.7069999999</v>
      </c>
      <c r="AI158">
        <v>2061221.5689999999</v>
      </c>
      <c r="AJ158">
        <v>1961483.3189999999</v>
      </c>
      <c r="AK158">
        <v>1847250.753</v>
      </c>
      <c r="AL158">
        <v>1719139.1850000001</v>
      </c>
      <c r="AM158">
        <v>1568655.541</v>
      </c>
      <c r="AN158">
        <v>1495115.7450000001</v>
      </c>
      <c r="AO158">
        <v>1409929.0589999999</v>
      </c>
      <c r="AP158">
        <v>1310871.76</v>
      </c>
      <c r="AQ158">
        <v>1194552.5419999999</v>
      </c>
      <c r="AR158">
        <v>1055941.6459999999</v>
      </c>
      <c r="AS158">
        <v>1032294.135</v>
      </c>
      <c r="AT158">
        <v>1006054.801</v>
      </c>
      <c r="AU158">
        <v>976581.56810000003</v>
      </c>
      <c r="AV158">
        <v>943363.13009999995</v>
      </c>
      <c r="AW158">
        <v>905233.5122</v>
      </c>
    </row>
    <row r="159" spans="2:49" x14ac:dyDescent="0.25">
      <c r="B159" t="s">
        <v>258</v>
      </c>
      <c r="C159">
        <v>20640520.667746101</v>
      </c>
      <c r="D159">
        <v>20971910.903432399</v>
      </c>
      <c r="E159">
        <v>21313932.760000002</v>
      </c>
      <c r="F159">
        <v>21836993.34</v>
      </c>
      <c r="G159">
        <v>21633392.77</v>
      </c>
      <c r="H159">
        <v>20849395.210000001</v>
      </c>
      <c r="I159">
        <v>21180158.140000001</v>
      </c>
      <c r="J159">
        <v>21000114.5</v>
      </c>
      <c r="K159">
        <v>20321927.109999999</v>
      </c>
      <c r="L159">
        <v>19868586.77</v>
      </c>
      <c r="M159">
        <v>19823373.789999999</v>
      </c>
      <c r="N159">
        <v>20156470.359999999</v>
      </c>
      <c r="O159">
        <v>19648254.149999999</v>
      </c>
      <c r="P159">
        <v>18858170.280000001</v>
      </c>
      <c r="Q159">
        <v>17765545.75</v>
      </c>
      <c r="R159">
        <v>16772181.810000001</v>
      </c>
      <c r="S159">
        <v>15795384.18</v>
      </c>
      <c r="T159">
        <v>15629223.48</v>
      </c>
      <c r="U159">
        <v>15576150.92</v>
      </c>
      <c r="V159">
        <v>15588806.869999999</v>
      </c>
      <c r="W159">
        <v>14538642.310000001</v>
      </c>
      <c r="X159">
        <v>14122148.390000001</v>
      </c>
      <c r="Y159">
        <v>13655069.439999999</v>
      </c>
      <c r="Z159">
        <v>13150713.73</v>
      </c>
      <c r="AA159">
        <v>12587974.49</v>
      </c>
      <c r="AB159">
        <v>11955654.439999999</v>
      </c>
      <c r="AC159">
        <v>11260694.359999999</v>
      </c>
      <c r="AD159">
        <v>10696687.1</v>
      </c>
      <c r="AE159">
        <v>10076140.16</v>
      </c>
      <c r="AF159">
        <v>9443479.1099999994</v>
      </c>
      <c r="AG159">
        <v>8858931.2689999994</v>
      </c>
      <c r="AH159">
        <v>8295190.1730000004</v>
      </c>
      <c r="AI159">
        <v>7703946.6670000004</v>
      </c>
      <c r="AJ159">
        <v>7105360.3030000003</v>
      </c>
      <c r="AK159">
        <v>6493599.0889999997</v>
      </c>
      <c r="AL159">
        <v>5903077.517</v>
      </c>
      <c r="AM159">
        <v>5283299.773</v>
      </c>
      <c r="AN159">
        <v>4874550.2359999996</v>
      </c>
      <c r="AO159">
        <v>4456245.03</v>
      </c>
      <c r="AP159">
        <v>4024340.8220000002</v>
      </c>
      <c r="AQ159">
        <v>3573009.3470000001</v>
      </c>
      <c r="AR159">
        <v>3094366.7829999998</v>
      </c>
      <c r="AS159">
        <v>2778374.26</v>
      </c>
      <c r="AT159">
        <v>2466285.824</v>
      </c>
      <c r="AU159">
        <v>2157526.2480000001</v>
      </c>
      <c r="AV159">
        <v>1851226.3289999999</v>
      </c>
      <c r="AW159">
        <v>1546269.2009999999</v>
      </c>
    </row>
    <row r="160" spans="2:49" x14ac:dyDescent="0.25">
      <c r="B160" t="s">
        <v>259</v>
      </c>
      <c r="C160">
        <v>261855678.291933</v>
      </c>
      <c r="D160">
        <v>266059855.90652901</v>
      </c>
      <c r="E160">
        <v>270378028</v>
      </c>
      <c r="F160">
        <v>270195154.80000001</v>
      </c>
      <c r="G160">
        <v>255872892.5</v>
      </c>
      <c r="H160">
        <v>234322023.59999999</v>
      </c>
      <c r="I160">
        <v>236681108.69999999</v>
      </c>
      <c r="J160">
        <v>231201694.90000001</v>
      </c>
      <c r="K160">
        <v>220214638.19999999</v>
      </c>
      <c r="L160">
        <v>212392808.40000001</v>
      </c>
      <c r="M160">
        <v>209389316.80000001</v>
      </c>
      <c r="N160">
        <v>208307433.19999999</v>
      </c>
      <c r="O160">
        <v>202106699.40000001</v>
      </c>
      <c r="P160">
        <v>196680075.69999999</v>
      </c>
      <c r="Q160">
        <v>187163887.80000001</v>
      </c>
      <c r="R160">
        <v>179437760.80000001</v>
      </c>
      <c r="S160">
        <v>172608551.5</v>
      </c>
      <c r="T160">
        <v>170867455.09999999</v>
      </c>
      <c r="U160">
        <v>170090172.59999999</v>
      </c>
      <c r="V160">
        <v>170587548.30000001</v>
      </c>
      <c r="W160">
        <v>165976279.90000001</v>
      </c>
      <c r="X160">
        <v>158559947.5</v>
      </c>
      <c r="Y160">
        <v>150704164.69999999</v>
      </c>
      <c r="Z160">
        <v>143414277.30000001</v>
      </c>
      <c r="AA160">
        <v>136808013.69999999</v>
      </c>
      <c r="AB160">
        <v>130909885.3</v>
      </c>
      <c r="AC160">
        <v>125411027.2</v>
      </c>
      <c r="AD160">
        <v>120082416.40000001</v>
      </c>
      <c r="AE160">
        <v>115205818.90000001</v>
      </c>
      <c r="AF160">
        <v>110235039.09999999</v>
      </c>
      <c r="AG160">
        <v>105862220</v>
      </c>
      <c r="AH160">
        <v>101619026.3</v>
      </c>
      <c r="AI160">
        <v>96713986.819999903</v>
      </c>
      <c r="AJ160">
        <v>91429062.650000006</v>
      </c>
      <c r="AK160">
        <v>85717824.700000003</v>
      </c>
      <c r="AL160">
        <v>80041358.920000002</v>
      </c>
      <c r="AM160">
        <v>73645611.730000004</v>
      </c>
      <c r="AN160">
        <v>70747309.049999997</v>
      </c>
      <c r="AO160">
        <v>67396774.409999996</v>
      </c>
      <c r="AP160">
        <v>63526353.810000002</v>
      </c>
      <c r="AQ160">
        <v>59033668.350000001</v>
      </c>
      <c r="AR160">
        <v>53733085.579999998</v>
      </c>
      <c r="AS160">
        <v>52000728.670000002</v>
      </c>
      <c r="AT160">
        <v>50195008.659999996</v>
      </c>
      <c r="AU160">
        <v>48283394.25</v>
      </c>
      <c r="AV160">
        <v>46255252.950000003</v>
      </c>
      <c r="AW160">
        <v>44045052.960000001</v>
      </c>
    </row>
    <row r="161" spans="2:49" x14ac:dyDescent="0.25">
      <c r="B161" t="s">
        <v>260</v>
      </c>
      <c r="C161">
        <v>5733144.4507061103</v>
      </c>
      <c r="D161">
        <v>5825191.9393003099</v>
      </c>
      <c r="E161">
        <v>5919233.7230000002</v>
      </c>
      <c r="F161">
        <v>5955222.2340000002</v>
      </c>
      <c r="G161">
        <v>5885411.8660000004</v>
      </c>
      <c r="H161">
        <v>6021519.1679999996</v>
      </c>
      <c r="I161">
        <v>6013537.6090000002</v>
      </c>
      <c r="J161">
        <v>5911716.5480000004</v>
      </c>
      <c r="K161">
        <v>5746338.6339999996</v>
      </c>
      <c r="L161">
        <v>5646084.9560000002</v>
      </c>
      <c r="M161">
        <v>5584153.108</v>
      </c>
      <c r="N161">
        <v>5626203.2510000002</v>
      </c>
      <c r="O161">
        <v>5530527.1509999996</v>
      </c>
      <c r="P161">
        <v>5305478.9129999997</v>
      </c>
      <c r="Q161">
        <v>4938700.4709999999</v>
      </c>
      <c r="R161">
        <v>4611833.4369999999</v>
      </c>
      <c r="S161">
        <v>4300772.8629999999</v>
      </c>
      <c r="T161">
        <v>4233778.2810000004</v>
      </c>
      <c r="U161">
        <v>4215946.8269999996</v>
      </c>
      <c r="V161">
        <v>4227385.898</v>
      </c>
      <c r="W161">
        <v>3838789.3489999999</v>
      </c>
      <c r="X161">
        <v>3741169.2009999999</v>
      </c>
      <c r="Y161">
        <v>3609921.7659999998</v>
      </c>
      <c r="Z161">
        <v>3461462.497</v>
      </c>
      <c r="AA161">
        <v>3291217.591</v>
      </c>
      <c r="AB161">
        <v>3098057.9219999998</v>
      </c>
      <c r="AC161">
        <v>2885400.926</v>
      </c>
      <c r="AD161">
        <v>2708814.3629999999</v>
      </c>
      <c r="AE161">
        <v>2515851.0060000001</v>
      </c>
      <c r="AF161">
        <v>2321198.7790000001</v>
      </c>
      <c r="AG161">
        <v>2145609.4300000002</v>
      </c>
      <c r="AH161">
        <v>1979693.402</v>
      </c>
      <c r="AI161">
        <v>1810742.7560000001</v>
      </c>
      <c r="AJ161">
        <v>1644859.673</v>
      </c>
      <c r="AK161">
        <v>1481449.0649999999</v>
      </c>
      <c r="AL161">
        <v>1333820.0009999999</v>
      </c>
      <c r="AM161">
        <v>1186484.5919999999</v>
      </c>
      <c r="AN161">
        <v>1076387.5090000001</v>
      </c>
      <c r="AO161">
        <v>968083.31449999998</v>
      </c>
      <c r="AP161">
        <v>861214.10959999997</v>
      </c>
      <c r="AQ161">
        <v>755214.3443</v>
      </c>
      <c r="AR161">
        <v>649395.06279999996</v>
      </c>
      <c r="AS161">
        <v>540276.59809999994</v>
      </c>
      <c r="AT161">
        <v>433694.83480000001</v>
      </c>
      <c r="AU161">
        <v>329637.00069999998</v>
      </c>
      <c r="AV161">
        <v>228039.99859999999</v>
      </c>
      <c r="AW161">
        <v>128802.8097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781495.43830000004</v>
      </c>
      <c r="G162">
        <v>666574.88760000002</v>
      </c>
      <c r="H162">
        <v>571594.69810000004</v>
      </c>
      <c r="I162">
        <v>580937.03859999997</v>
      </c>
      <c r="J162">
        <v>621130.23219999997</v>
      </c>
      <c r="K162">
        <v>579338.57920000004</v>
      </c>
      <c r="L162">
        <v>598006.26760000002</v>
      </c>
      <c r="M162">
        <v>625080.49470000004</v>
      </c>
      <c r="N162">
        <v>619637.55839999998</v>
      </c>
      <c r="O162">
        <v>517182.19900000002</v>
      </c>
      <c r="P162">
        <v>423998.46019999997</v>
      </c>
      <c r="Q162">
        <v>358834.46529999998</v>
      </c>
      <c r="R162">
        <v>321307.86129999999</v>
      </c>
      <c r="S162">
        <v>286915.74080000003</v>
      </c>
      <c r="T162">
        <v>282196.01890000002</v>
      </c>
      <c r="U162">
        <v>283439.09789999999</v>
      </c>
      <c r="V162">
        <v>292414.1972</v>
      </c>
      <c r="W162">
        <v>323443.80709999998</v>
      </c>
      <c r="X162">
        <v>339513.90460000001</v>
      </c>
      <c r="Y162">
        <v>348068.68640000001</v>
      </c>
      <c r="Z162">
        <v>347281.9804</v>
      </c>
      <c r="AA162">
        <v>341790.06079999998</v>
      </c>
      <c r="AB162">
        <v>333130.83319999999</v>
      </c>
      <c r="AC162">
        <v>324012.23629999999</v>
      </c>
      <c r="AD162">
        <v>323114.95630000002</v>
      </c>
      <c r="AE162">
        <v>322542.18300000002</v>
      </c>
      <c r="AF162">
        <v>323048.16200000001</v>
      </c>
      <c r="AG162">
        <v>325459.78249999997</v>
      </c>
      <c r="AH162">
        <v>329376.2746</v>
      </c>
      <c r="AI162">
        <v>334082.69040000002</v>
      </c>
      <c r="AJ162">
        <v>338351.61609999998</v>
      </c>
      <c r="AK162">
        <v>342555.79619999998</v>
      </c>
      <c r="AL162">
        <v>346548.6041</v>
      </c>
      <c r="AM162">
        <v>351129.68729999999</v>
      </c>
      <c r="AN162">
        <v>355673.60639999999</v>
      </c>
      <c r="AO162">
        <v>359820.609</v>
      </c>
      <c r="AP162">
        <v>363928.42920000001</v>
      </c>
      <c r="AQ162">
        <v>368320.21529999998</v>
      </c>
      <c r="AR162">
        <v>372270.3922</v>
      </c>
      <c r="AS162">
        <v>375787.27269999997</v>
      </c>
      <c r="AT162">
        <v>379888.473</v>
      </c>
      <c r="AU162">
        <v>383926.43320000003</v>
      </c>
      <c r="AV162">
        <v>388034.15</v>
      </c>
      <c r="AW162">
        <v>392614.4718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499280.56510000001</v>
      </c>
      <c r="G163">
        <v>431666.68939999997</v>
      </c>
      <c r="H163">
        <v>385839.391</v>
      </c>
      <c r="I163">
        <v>399295.89559999999</v>
      </c>
      <c r="J163">
        <v>365254.33929999999</v>
      </c>
      <c r="K163">
        <v>348049.90879999998</v>
      </c>
      <c r="L163">
        <v>373646.86369999999</v>
      </c>
      <c r="M163">
        <v>382568.04570000002</v>
      </c>
      <c r="N163">
        <v>389964.06890000001</v>
      </c>
      <c r="O163">
        <v>310246.34639999998</v>
      </c>
      <c r="P163">
        <v>241562.15770000001</v>
      </c>
      <c r="Q163">
        <v>200738.49350000001</v>
      </c>
      <c r="R163">
        <v>176209.1275</v>
      </c>
      <c r="S163">
        <v>160255.5748</v>
      </c>
      <c r="T163">
        <v>157323.07209999999</v>
      </c>
      <c r="U163">
        <v>159826.4761</v>
      </c>
      <c r="V163">
        <v>164813.77609999999</v>
      </c>
      <c r="W163">
        <v>184015.2683</v>
      </c>
      <c r="X163">
        <v>196596.34669999999</v>
      </c>
      <c r="Y163">
        <v>204146.766</v>
      </c>
      <c r="Z163">
        <v>207962.79990000001</v>
      </c>
      <c r="AA163">
        <v>209927.31690000001</v>
      </c>
      <c r="AB163">
        <v>211081.106</v>
      </c>
      <c r="AC163">
        <v>212291.62229999999</v>
      </c>
      <c r="AD163">
        <v>211030.67989999999</v>
      </c>
      <c r="AE163">
        <v>211797.1605</v>
      </c>
      <c r="AF163">
        <v>213619.13190000001</v>
      </c>
      <c r="AG163">
        <v>216970.38630000001</v>
      </c>
      <c r="AH163">
        <v>221459.4602</v>
      </c>
      <c r="AI163">
        <v>226209.87100000001</v>
      </c>
      <c r="AJ163">
        <v>230785.5876</v>
      </c>
      <c r="AK163">
        <v>235243.15770000001</v>
      </c>
      <c r="AL163">
        <v>239584.81520000001</v>
      </c>
      <c r="AM163">
        <v>243971.77230000001</v>
      </c>
      <c r="AN163">
        <v>248282.05489999999</v>
      </c>
      <c r="AO163">
        <v>252504.07620000001</v>
      </c>
      <c r="AP163">
        <v>256709.02110000001</v>
      </c>
      <c r="AQ163">
        <v>260936.92679999999</v>
      </c>
      <c r="AR163">
        <v>265081.11459999997</v>
      </c>
      <c r="AS163">
        <v>269010.723</v>
      </c>
      <c r="AT163">
        <v>273010.86050000001</v>
      </c>
      <c r="AU163">
        <v>276996.66330000001</v>
      </c>
      <c r="AV163">
        <v>281010.26380000002</v>
      </c>
      <c r="AW163">
        <v>285028.6776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1536292.888</v>
      </c>
      <c r="G164">
        <v>1383566.023</v>
      </c>
      <c r="H164">
        <v>1285280.5349999999</v>
      </c>
      <c r="I164">
        <v>1319549.3589999999</v>
      </c>
      <c r="J164">
        <v>1263441.209</v>
      </c>
      <c r="K164">
        <v>1255789.382</v>
      </c>
      <c r="L164">
        <v>1375815.615</v>
      </c>
      <c r="M164">
        <v>1435396.155</v>
      </c>
      <c r="N164">
        <v>1495494.9650000001</v>
      </c>
      <c r="O164">
        <v>1177763.0319999999</v>
      </c>
      <c r="P164">
        <v>899050.66139999998</v>
      </c>
      <c r="Q164">
        <v>732120.91669999994</v>
      </c>
      <c r="R164">
        <v>656470.85030000005</v>
      </c>
      <c r="S164">
        <v>589008.89659999998</v>
      </c>
      <c r="T164">
        <v>574255.28590000002</v>
      </c>
      <c r="U164">
        <v>581662.27029999997</v>
      </c>
      <c r="V164">
        <v>598780.11950000003</v>
      </c>
      <c r="W164">
        <v>684592.49670000002</v>
      </c>
      <c r="X164">
        <v>754431.83400000003</v>
      </c>
      <c r="Y164">
        <v>798505.71550000005</v>
      </c>
      <c r="Z164">
        <v>820167.55759999994</v>
      </c>
      <c r="AA164">
        <v>827637.54489999998</v>
      </c>
      <c r="AB164">
        <v>826377.71490000002</v>
      </c>
      <c r="AC164">
        <v>821237.36190000002</v>
      </c>
      <c r="AD164">
        <v>824814.53630000004</v>
      </c>
      <c r="AE164">
        <v>833060.76820000005</v>
      </c>
      <c r="AF164">
        <v>843953.12190000003</v>
      </c>
      <c r="AG164">
        <v>859484.41229999997</v>
      </c>
      <c r="AH164">
        <v>878646.56480000005</v>
      </c>
      <c r="AI164">
        <v>898633.3763</v>
      </c>
      <c r="AJ164">
        <v>918709.63870000001</v>
      </c>
      <c r="AK164">
        <v>938748.02339999995</v>
      </c>
      <c r="AL164">
        <v>958800.96340000001</v>
      </c>
      <c r="AM164">
        <v>979282.08470000001</v>
      </c>
      <c r="AN164">
        <v>999563.1814</v>
      </c>
      <c r="AO164">
        <v>1019828.018</v>
      </c>
      <c r="AP164">
        <v>1040207.999</v>
      </c>
      <c r="AQ164">
        <v>1060785.1669999999</v>
      </c>
      <c r="AR164">
        <v>1081419.6510000001</v>
      </c>
      <c r="AS164">
        <v>1101615.0330000001</v>
      </c>
      <c r="AT164">
        <v>1121953.973</v>
      </c>
      <c r="AU164">
        <v>1142404.767</v>
      </c>
      <c r="AV164">
        <v>1163046.736</v>
      </c>
      <c r="AW164">
        <v>1183659.7479999999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236172.21160000001</v>
      </c>
      <c r="G165">
        <v>220201.41750000001</v>
      </c>
      <c r="H165">
        <v>204573.0533</v>
      </c>
      <c r="I165">
        <v>212075.17540000001</v>
      </c>
      <c r="J165">
        <v>208422.36629999999</v>
      </c>
      <c r="K165">
        <v>209095.74919999999</v>
      </c>
      <c r="L165">
        <v>223850.1881</v>
      </c>
      <c r="M165">
        <v>231710.666</v>
      </c>
      <c r="N165">
        <v>240092.4154</v>
      </c>
      <c r="O165">
        <v>206759.13010000001</v>
      </c>
      <c r="P165">
        <v>178466.59340000001</v>
      </c>
      <c r="Q165">
        <v>160491.05900000001</v>
      </c>
      <c r="R165">
        <v>154822.3296</v>
      </c>
      <c r="S165">
        <v>146571.48620000001</v>
      </c>
      <c r="T165">
        <v>144000.48499999999</v>
      </c>
      <c r="U165">
        <v>144983.66390000001</v>
      </c>
      <c r="V165">
        <v>147888.81229999999</v>
      </c>
      <c r="W165">
        <v>153238.99059999999</v>
      </c>
      <c r="X165">
        <v>155756.11749999999</v>
      </c>
      <c r="Y165">
        <v>155890.6501</v>
      </c>
      <c r="Z165">
        <v>154282.2519</v>
      </c>
      <c r="AA165">
        <v>151696.3431</v>
      </c>
      <c r="AB165">
        <v>148619.01319999999</v>
      </c>
      <c r="AC165">
        <v>145370.73910000001</v>
      </c>
      <c r="AD165">
        <v>145342.29730000001</v>
      </c>
      <c r="AE165">
        <v>146730.21950000001</v>
      </c>
      <c r="AF165">
        <v>148721.8045</v>
      </c>
      <c r="AG165">
        <v>151874.5276</v>
      </c>
      <c r="AH165">
        <v>155973.674</v>
      </c>
      <c r="AI165">
        <v>160200.91310000001</v>
      </c>
      <c r="AJ165">
        <v>164396.06479999999</v>
      </c>
      <c r="AK165">
        <v>168484.18419999999</v>
      </c>
      <c r="AL165">
        <v>172484.96599999999</v>
      </c>
      <c r="AM165">
        <v>176501.50109999999</v>
      </c>
      <c r="AN165">
        <v>180301.07190000001</v>
      </c>
      <c r="AO165">
        <v>183948.34390000001</v>
      </c>
      <c r="AP165">
        <v>187539.57060000001</v>
      </c>
      <c r="AQ165">
        <v>191126.58240000001</v>
      </c>
      <c r="AR165">
        <v>194737.63800000001</v>
      </c>
      <c r="AS165">
        <v>198063.5747</v>
      </c>
      <c r="AT165">
        <v>201262.04519999999</v>
      </c>
      <c r="AU165">
        <v>204403.7052</v>
      </c>
      <c r="AV165">
        <v>207525.65210000001</v>
      </c>
      <c r="AW165">
        <v>210653.15900000001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21349134.850000001</v>
      </c>
      <c r="F166">
        <v>21443450.68</v>
      </c>
      <c r="G166">
        <v>18661083.300000001</v>
      </c>
      <c r="H166">
        <v>15202429.460000001</v>
      </c>
      <c r="I166">
        <v>16570111.449999999</v>
      </c>
      <c r="J166">
        <v>16342365.189999999</v>
      </c>
      <c r="K166">
        <v>15350569.199999999</v>
      </c>
      <c r="L166">
        <v>15897810.9</v>
      </c>
      <c r="M166">
        <v>16366571.970000001</v>
      </c>
      <c r="N166">
        <v>16785337.550000001</v>
      </c>
      <c r="O166">
        <v>14540135.960000001</v>
      </c>
      <c r="P166">
        <v>13229576.57</v>
      </c>
      <c r="Q166">
        <v>11920581.91</v>
      </c>
      <c r="R166">
        <v>10833237.84</v>
      </c>
      <c r="S166">
        <v>10241304.58</v>
      </c>
      <c r="T166">
        <v>10097394.210000001</v>
      </c>
      <c r="U166">
        <v>10191313.630000001</v>
      </c>
      <c r="V166">
        <v>10419004.369999999</v>
      </c>
      <c r="W166">
        <v>10364312.1</v>
      </c>
      <c r="X166">
        <v>9969556.68899999</v>
      </c>
      <c r="Y166">
        <v>9546668.8939999994</v>
      </c>
      <c r="Z166">
        <v>9145980.4020000007</v>
      </c>
      <c r="AA166">
        <v>8788694.4690000005</v>
      </c>
      <c r="AB166">
        <v>8472608.4399999995</v>
      </c>
      <c r="AC166">
        <v>8199894.2970000003</v>
      </c>
      <c r="AD166">
        <v>8146905.5920000002</v>
      </c>
      <c r="AE166">
        <v>8174865.0640000002</v>
      </c>
      <c r="AF166">
        <v>8241771.7850000001</v>
      </c>
      <c r="AG166">
        <v>8370330.1699999999</v>
      </c>
      <c r="AH166">
        <v>8547215.9299999997</v>
      </c>
      <c r="AI166">
        <v>8735514.2039999999</v>
      </c>
      <c r="AJ166">
        <v>8916443.3670000006</v>
      </c>
      <c r="AK166">
        <v>9091265.1449999996</v>
      </c>
      <c r="AL166">
        <v>9260060.0429999996</v>
      </c>
      <c r="AM166">
        <v>9430120.7890000008</v>
      </c>
      <c r="AN166">
        <v>9595136.12099999</v>
      </c>
      <c r="AO166">
        <v>9754640.0099999998</v>
      </c>
      <c r="AP166">
        <v>9911923.2390000001</v>
      </c>
      <c r="AQ166">
        <v>10068840.26</v>
      </c>
      <c r="AR166">
        <v>10222522.279999999</v>
      </c>
      <c r="AS166">
        <v>10367245.550000001</v>
      </c>
      <c r="AT166">
        <v>10513560</v>
      </c>
      <c r="AU166">
        <v>10658717.300000001</v>
      </c>
      <c r="AV166">
        <v>10804385.810000001</v>
      </c>
      <c r="AW166">
        <v>10950641.07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2120353.0669999998</v>
      </c>
      <c r="G167">
        <v>1790712.825</v>
      </c>
      <c r="H167">
        <v>1613417.09</v>
      </c>
      <c r="I167">
        <v>1614662.8160000001</v>
      </c>
      <c r="J167">
        <v>1513271.673</v>
      </c>
      <c r="K167">
        <v>1497430.9509999999</v>
      </c>
      <c r="L167">
        <v>1634490.1129999999</v>
      </c>
      <c r="M167">
        <v>1713687.2549999999</v>
      </c>
      <c r="N167">
        <v>1735039.932</v>
      </c>
      <c r="O167">
        <v>1309123.561</v>
      </c>
      <c r="P167">
        <v>968425.91130000004</v>
      </c>
      <c r="Q167">
        <v>775331.53469999996</v>
      </c>
      <c r="R167">
        <v>685035.5477</v>
      </c>
      <c r="S167">
        <v>606185.56550000003</v>
      </c>
      <c r="T167">
        <v>588666.56449999998</v>
      </c>
      <c r="U167">
        <v>594183.40339999995</v>
      </c>
      <c r="V167">
        <v>613356.12659999996</v>
      </c>
      <c r="W167">
        <v>648491.59279999998</v>
      </c>
      <c r="X167">
        <v>646122.43310000002</v>
      </c>
      <c r="Y167">
        <v>630578.95180000004</v>
      </c>
      <c r="Z167">
        <v>604342.73010000004</v>
      </c>
      <c r="AA167">
        <v>573573.03810000001</v>
      </c>
      <c r="AB167">
        <v>541800.26269999996</v>
      </c>
      <c r="AC167">
        <v>511630.90370000002</v>
      </c>
      <c r="AD167">
        <v>505107.48629999999</v>
      </c>
      <c r="AE167">
        <v>506138.34580000001</v>
      </c>
      <c r="AF167">
        <v>511523.37109999999</v>
      </c>
      <c r="AG167">
        <v>523063.11680000002</v>
      </c>
      <c r="AH167">
        <v>539233.21259999997</v>
      </c>
      <c r="AI167">
        <v>556913.61439999996</v>
      </c>
      <c r="AJ167">
        <v>573398.29099999997</v>
      </c>
      <c r="AK167">
        <v>589313.33810000005</v>
      </c>
      <c r="AL167">
        <v>604602.4952</v>
      </c>
      <c r="AM167">
        <v>619803.24939999997</v>
      </c>
      <c r="AN167">
        <v>634982.06669999997</v>
      </c>
      <c r="AO167">
        <v>649718.44620000001</v>
      </c>
      <c r="AP167">
        <v>664300.29929999996</v>
      </c>
      <c r="AQ167">
        <v>678873.18449999997</v>
      </c>
      <c r="AR167">
        <v>692684.25049999997</v>
      </c>
      <c r="AS167">
        <v>705527.42090000003</v>
      </c>
      <c r="AT167">
        <v>719070.43720000004</v>
      </c>
      <c r="AU167">
        <v>732503.79150000005</v>
      </c>
      <c r="AV167">
        <v>746012.66760000004</v>
      </c>
      <c r="AW167">
        <v>759457.45460000006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19584880.239999998</v>
      </c>
      <c r="G170">
        <v>18331937.859999999</v>
      </c>
      <c r="H170">
        <v>16125212.369999999</v>
      </c>
      <c r="I170">
        <v>15067757.130000001</v>
      </c>
      <c r="J170">
        <v>14233961.25</v>
      </c>
      <c r="K170">
        <v>13286119.59</v>
      </c>
      <c r="L170">
        <v>12194635.23</v>
      </c>
      <c r="M170">
        <v>11156665.52</v>
      </c>
      <c r="N170">
        <v>10087079.17</v>
      </c>
      <c r="O170">
        <v>8612325.6689999998</v>
      </c>
      <c r="P170">
        <v>7298729.875</v>
      </c>
      <c r="Q170">
        <v>5999399.5499999998</v>
      </c>
      <c r="R170">
        <v>4535452.0279999999</v>
      </c>
      <c r="S170">
        <v>3049380.6570000001</v>
      </c>
      <c r="T170">
        <v>2399172.4049999998</v>
      </c>
      <c r="U170">
        <v>1843598.4739999999</v>
      </c>
      <c r="V170">
        <v>1332287.5279999999</v>
      </c>
      <c r="W170">
        <v>1655224.7790000001</v>
      </c>
      <c r="X170">
        <v>762752.90350000001</v>
      </c>
      <c r="Y170">
        <v>562373.33389999997</v>
      </c>
      <c r="Z170">
        <v>400614.69640000002</v>
      </c>
      <c r="AA170">
        <v>241947.8192</v>
      </c>
      <c r="AB170">
        <v>227950.88769999999</v>
      </c>
      <c r="AC170">
        <v>224984.6692</v>
      </c>
      <c r="AD170">
        <v>191106.9546</v>
      </c>
      <c r="AE170">
        <v>154034.75649999999</v>
      </c>
      <c r="AF170">
        <v>116612.4442</v>
      </c>
      <c r="AG170">
        <v>108897.09940000001</v>
      </c>
      <c r="AH170">
        <v>103443.5082</v>
      </c>
      <c r="AI170">
        <v>102264.66</v>
      </c>
      <c r="AJ170">
        <v>101675.91009999999</v>
      </c>
      <c r="AK170">
        <v>101257.9179</v>
      </c>
      <c r="AL170">
        <v>100947.9081</v>
      </c>
      <c r="AM170">
        <v>100691.7991</v>
      </c>
      <c r="AN170">
        <v>100741.9341</v>
      </c>
      <c r="AO170">
        <v>100884.4718</v>
      </c>
      <c r="AP170">
        <v>101064.18060000001</v>
      </c>
      <c r="AQ170">
        <v>101271.4118</v>
      </c>
      <c r="AR170">
        <v>101471.2951</v>
      </c>
      <c r="AS170">
        <v>101766.88770000001</v>
      </c>
      <c r="AT170">
        <v>102137.82799999999</v>
      </c>
      <c r="AU170">
        <v>102537.9691</v>
      </c>
      <c r="AV170">
        <v>102953.3792</v>
      </c>
      <c r="AW170">
        <v>103281.76519999999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16628470.119999999</v>
      </c>
      <c r="G171">
        <v>15822036.98</v>
      </c>
      <c r="H171">
        <v>15067618.35</v>
      </c>
      <c r="I171">
        <v>14862053.800000001</v>
      </c>
      <c r="J171">
        <v>13088752.449999999</v>
      </c>
      <c r="K171">
        <v>11378278.26</v>
      </c>
      <c r="L171">
        <v>9942088.4859999996</v>
      </c>
      <c r="M171">
        <v>8854083.1950000003</v>
      </c>
      <c r="N171">
        <v>7960629.0700000003</v>
      </c>
      <c r="O171">
        <v>7306370.6160000004</v>
      </c>
      <c r="P171">
        <v>6621917.1239999998</v>
      </c>
      <c r="Q171">
        <v>5855768.5350000001</v>
      </c>
      <c r="R171">
        <v>5196364.5389999999</v>
      </c>
      <c r="S171">
        <v>4537339.3080000002</v>
      </c>
      <c r="T171">
        <v>6050753.602</v>
      </c>
      <c r="U171">
        <v>7533793.9409999996</v>
      </c>
      <c r="V171">
        <v>9008554.2359999996</v>
      </c>
      <c r="W171">
        <v>8557842.6370000001</v>
      </c>
      <c r="X171">
        <v>8609366.8460000008</v>
      </c>
      <c r="Y171">
        <v>8380945.54</v>
      </c>
      <c r="Z171">
        <v>8146182.0279999999</v>
      </c>
      <c r="AA171">
        <v>7916626.0130000003</v>
      </c>
      <c r="AB171">
        <v>7700633.449</v>
      </c>
      <c r="AC171">
        <v>7482129.9050000003</v>
      </c>
      <c r="AD171">
        <v>7401617.2209999999</v>
      </c>
      <c r="AE171">
        <v>7302177.7359999996</v>
      </c>
      <c r="AF171">
        <v>6888554.8049999997</v>
      </c>
      <c r="AG171">
        <v>6763706.6509999996</v>
      </c>
      <c r="AH171">
        <v>6616528.3859999999</v>
      </c>
      <c r="AI171">
        <v>6581521.3870000001</v>
      </c>
      <c r="AJ171">
        <v>6465579.2340000002</v>
      </c>
      <c r="AK171">
        <v>6260804.915</v>
      </c>
      <c r="AL171">
        <v>6262770.8990000002</v>
      </c>
      <c r="AM171">
        <v>6081643.8760000002</v>
      </c>
      <c r="AN171">
        <v>6136854.2110000001</v>
      </c>
      <c r="AO171">
        <v>6087486.426</v>
      </c>
      <c r="AP171">
        <v>5922072.142</v>
      </c>
      <c r="AQ171">
        <v>5620959.4179999996</v>
      </c>
      <c r="AR171">
        <v>5148211.63</v>
      </c>
      <c r="AS171">
        <v>4699369.284</v>
      </c>
      <c r="AT171">
        <v>4266826.4309999999</v>
      </c>
      <c r="AU171">
        <v>3848327.69</v>
      </c>
      <c r="AV171">
        <v>3443545.1910000001</v>
      </c>
      <c r="AW171">
        <v>3048003.1239999998</v>
      </c>
    </row>
    <row r="172" spans="2:49" x14ac:dyDescent="0.25">
      <c r="B172" t="s">
        <v>271</v>
      </c>
      <c r="C172">
        <v>6501803.9853722397</v>
      </c>
      <c r="D172">
        <v>6606192.55142547</v>
      </c>
      <c r="E172">
        <v>6714977.4309999999</v>
      </c>
      <c r="F172">
        <v>6846279.8789999997</v>
      </c>
      <c r="G172">
        <v>6600748.5559999999</v>
      </c>
      <c r="H172">
        <v>6685282.7920000004</v>
      </c>
      <c r="I172">
        <v>6915179.7290000003</v>
      </c>
      <c r="J172">
        <v>6647773.585</v>
      </c>
      <c r="K172">
        <v>6430257.6579999998</v>
      </c>
      <c r="L172">
        <v>6113533.0429999996</v>
      </c>
      <c r="M172">
        <v>6339486.3859999999</v>
      </c>
      <c r="N172">
        <v>6474651.4450000003</v>
      </c>
      <c r="O172">
        <v>6551076.398</v>
      </c>
      <c r="P172">
        <v>6707922.284</v>
      </c>
      <c r="Q172">
        <v>6476335.3660000004</v>
      </c>
      <c r="R172">
        <v>6463253.1490000002</v>
      </c>
      <c r="S172">
        <v>6470224.017</v>
      </c>
      <c r="T172">
        <v>6474889.9879999999</v>
      </c>
      <c r="U172">
        <v>6451428.29</v>
      </c>
      <c r="V172">
        <v>6435079.0860000001</v>
      </c>
      <c r="W172">
        <v>6364274.9879999999</v>
      </c>
      <c r="X172">
        <v>6283300.2209999999</v>
      </c>
      <c r="Y172">
        <v>6276503.7790000001</v>
      </c>
      <c r="Z172">
        <v>6308643.4069999997</v>
      </c>
      <c r="AA172">
        <v>6368582.8760000002</v>
      </c>
      <c r="AB172">
        <v>6444481.6849999996</v>
      </c>
      <c r="AC172">
        <v>6526251.3640000001</v>
      </c>
      <c r="AD172">
        <v>6517433.2450000001</v>
      </c>
      <c r="AE172">
        <v>6493836.0650000004</v>
      </c>
      <c r="AF172">
        <v>6449752.0719999997</v>
      </c>
      <c r="AG172">
        <v>6391827.3799999999</v>
      </c>
      <c r="AH172">
        <v>6309385.1730000004</v>
      </c>
      <c r="AI172">
        <v>6171943.477</v>
      </c>
      <c r="AJ172">
        <v>5982844.9270000001</v>
      </c>
      <c r="AK172">
        <v>5733735.9390000002</v>
      </c>
      <c r="AL172">
        <v>5424320.517</v>
      </c>
      <c r="AM172">
        <v>5028086.3339999998</v>
      </c>
      <c r="AN172">
        <v>4862868.142</v>
      </c>
      <c r="AO172">
        <v>4643967.2850000001</v>
      </c>
      <c r="AP172">
        <v>4367390.7989999996</v>
      </c>
      <c r="AQ172">
        <v>4022894.48</v>
      </c>
      <c r="AR172">
        <v>3592456.0109999999</v>
      </c>
      <c r="AS172">
        <v>3553723.4670000002</v>
      </c>
      <c r="AT172">
        <v>3500401.8289999999</v>
      </c>
      <c r="AU172">
        <v>3432294.3539999998</v>
      </c>
      <c r="AV172">
        <v>3348394.3369999998</v>
      </c>
      <c r="AW172">
        <v>3246104.3909999998</v>
      </c>
    </row>
    <row r="173" spans="2:49" x14ac:dyDescent="0.25">
      <c r="B173" t="s">
        <v>272</v>
      </c>
      <c r="C173">
        <v>6377150.6112568304</v>
      </c>
      <c r="D173">
        <v>6479537.8270683698</v>
      </c>
      <c r="E173">
        <v>6586237.0690000001</v>
      </c>
      <c r="F173">
        <v>6638086.7180000003</v>
      </c>
      <c r="G173">
        <v>6317871.1529999999</v>
      </c>
      <c r="H173">
        <v>6428557.3830000004</v>
      </c>
      <c r="I173">
        <v>6363925.3279999997</v>
      </c>
      <c r="J173">
        <v>6196389.7869999995</v>
      </c>
      <c r="K173">
        <v>5815918.1950000003</v>
      </c>
      <c r="L173">
        <v>5640820.8389999997</v>
      </c>
      <c r="M173">
        <v>5685531.6799999997</v>
      </c>
      <c r="N173">
        <v>5791675.915</v>
      </c>
      <c r="O173">
        <v>5517424.3700000001</v>
      </c>
      <c r="P173">
        <v>5065311.7699999996</v>
      </c>
      <c r="Q173">
        <v>4447838.3059999999</v>
      </c>
      <c r="R173">
        <v>3999703.8840000001</v>
      </c>
      <c r="S173">
        <v>3725011.068</v>
      </c>
      <c r="T173">
        <v>3646807.2</v>
      </c>
      <c r="U173">
        <v>3675619.7089999998</v>
      </c>
      <c r="V173">
        <v>3751759.3429999999</v>
      </c>
      <c r="W173">
        <v>3588865.324</v>
      </c>
      <c r="X173">
        <v>3274719.6030000001</v>
      </c>
      <c r="Y173">
        <v>2955497.4739999999</v>
      </c>
      <c r="Z173">
        <v>2662348.4810000001</v>
      </c>
      <c r="AA173">
        <v>2410740.469</v>
      </c>
      <c r="AB173">
        <v>2197040.0589999999</v>
      </c>
      <c r="AC173">
        <v>2015534.6070000001</v>
      </c>
      <c r="AD173">
        <v>1931313.297</v>
      </c>
      <c r="AE173">
        <v>1894559.5870000001</v>
      </c>
      <c r="AF173">
        <v>1873855.9720000001</v>
      </c>
      <c r="AG173">
        <v>1870582.9650000001</v>
      </c>
      <c r="AH173">
        <v>1873652.936</v>
      </c>
      <c r="AI173">
        <v>1859726.3970000001</v>
      </c>
      <c r="AJ173">
        <v>1828299.3189999999</v>
      </c>
      <c r="AK173">
        <v>1774680.7</v>
      </c>
      <c r="AL173">
        <v>1698378.5789999999</v>
      </c>
      <c r="AM173">
        <v>1591786.713</v>
      </c>
      <c r="AN173">
        <v>1556121.7220000001</v>
      </c>
      <c r="AO173">
        <v>1502704.2239999999</v>
      </c>
      <c r="AP173">
        <v>1429159.629</v>
      </c>
      <c r="AQ173">
        <v>1331128.0789999999</v>
      </c>
      <c r="AR173">
        <v>1201598.7209999999</v>
      </c>
      <c r="AS173">
        <v>1201428.3230000001</v>
      </c>
      <c r="AT173">
        <v>1196011.2790000001</v>
      </c>
      <c r="AU173">
        <v>1185396.0360000001</v>
      </c>
      <c r="AV173">
        <v>1169063.96</v>
      </c>
      <c r="AW173">
        <v>1145893.48</v>
      </c>
    </row>
    <row r="174" spans="2:49" x14ac:dyDescent="0.25">
      <c r="B174" t="s">
        <v>273</v>
      </c>
      <c r="C174">
        <v>415184.68418409402</v>
      </c>
      <c r="D174">
        <v>421850.60858395998</v>
      </c>
      <c r="E174">
        <v>428797.26770000003</v>
      </c>
      <c r="F174">
        <v>416566.18489999999</v>
      </c>
      <c r="G174">
        <v>386509.46230000001</v>
      </c>
      <c r="H174">
        <v>343632.82370000001</v>
      </c>
      <c r="I174">
        <v>358789.6985</v>
      </c>
      <c r="J174">
        <v>340827.09330000001</v>
      </c>
      <c r="K174">
        <v>316571.16879999998</v>
      </c>
      <c r="L174">
        <v>300880.83390000003</v>
      </c>
      <c r="M174">
        <v>299696.38459999999</v>
      </c>
      <c r="N174">
        <v>316399.7966</v>
      </c>
      <c r="O174">
        <v>312884.00040000002</v>
      </c>
      <c r="P174">
        <v>293916.7513</v>
      </c>
      <c r="Q174">
        <v>255202.6367</v>
      </c>
      <c r="R174">
        <v>226348.07560000001</v>
      </c>
      <c r="S174">
        <v>198400.18780000001</v>
      </c>
      <c r="T174">
        <v>184774.49</v>
      </c>
      <c r="U174">
        <v>179473.2696</v>
      </c>
      <c r="V174">
        <v>178411.64129999999</v>
      </c>
      <c r="W174">
        <v>167332.10579999999</v>
      </c>
      <c r="X174">
        <v>146639.2929</v>
      </c>
      <c r="Y174">
        <v>124416.3507</v>
      </c>
      <c r="Z174">
        <v>106777.03140000001</v>
      </c>
      <c r="AA174">
        <v>92678.375599999999</v>
      </c>
      <c r="AB174">
        <v>81234.6973</v>
      </c>
      <c r="AC174">
        <v>71854.963080000001</v>
      </c>
      <c r="AD174">
        <v>67074.719880000004</v>
      </c>
      <c r="AE174">
        <v>64550.528680000003</v>
      </c>
      <c r="AF174">
        <v>62964.007610000001</v>
      </c>
      <c r="AG174">
        <v>62087.086900000002</v>
      </c>
      <c r="AH174">
        <v>61470.086479999998</v>
      </c>
      <c r="AI174">
        <v>60552.803849999997</v>
      </c>
      <c r="AJ174">
        <v>59060.505620000004</v>
      </c>
      <c r="AK174">
        <v>56915.558340000003</v>
      </c>
      <c r="AL174">
        <v>54115.650419999998</v>
      </c>
      <c r="AM174">
        <v>50406.354019999999</v>
      </c>
      <c r="AN174">
        <v>49008.268660000002</v>
      </c>
      <c r="AO174">
        <v>47094.542659999999</v>
      </c>
      <c r="AP174">
        <v>44591.772949999999</v>
      </c>
      <c r="AQ174">
        <v>41363.640480000002</v>
      </c>
      <c r="AR174">
        <v>37261.509460000001</v>
      </c>
      <c r="AS174">
        <v>37167.99727</v>
      </c>
      <c r="AT174">
        <v>36939.950900000003</v>
      </c>
      <c r="AU174">
        <v>36557.785250000001</v>
      </c>
      <c r="AV174">
        <v>36002.987970000002</v>
      </c>
      <c r="AW174">
        <v>35204.552230000001</v>
      </c>
    </row>
    <row r="175" spans="2:49" x14ac:dyDescent="0.25">
      <c r="B175" t="s">
        <v>274</v>
      </c>
      <c r="C175">
        <v>4757556.1935294</v>
      </c>
      <c r="D175">
        <v>4833940.2970916703</v>
      </c>
      <c r="E175">
        <v>4913541.3090000004</v>
      </c>
      <c r="F175">
        <v>4948207.2460000003</v>
      </c>
      <c r="G175">
        <v>4535149.54</v>
      </c>
      <c r="H175">
        <v>4041934.0809999998</v>
      </c>
      <c r="I175">
        <v>4102449.6889999998</v>
      </c>
      <c r="J175">
        <v>4402211.3210000005</v>
      </c>
      <c r="K175">
        <v>3947202.682</v>
      </c>
      <c r="L175">
        <v>3759809.3859999999</v>
      </c>
      <c r="M175">
        <v>3835866.2480000001</v>
      </c>
      <c r="N175">
        <v>3970095.8709999998</v>
      </c>
      <c r="O175">
        <v>3989673.7069999999</v>
      </c>
      <c r="P175">
        <v>3783107.9249999998</v>
      </c>
      <c r="Q175">
        <v>3395359.8169999998</v>
      </c>
      <c r="R175">
        <v>3109995.8739999998</v>
      </c>
      <c r="S175">
        <v>2879284.145</v>
      </c>
      <c r="T175">
        <v>2813268.2680000002</v>
      </c>
      <c r="U175">
        <v>2820865.736</v>
      </c>
      <c r="V175">
        <v>2862873.81</v>
      </c>
      <c r="W175">
        <v>2936645.3489999999</v>
      </c>
      <c r="X175">
        <v>2862935.179</v>
      </c>
      <c r="Y175">
        <v>2756082.1719999998</v>
      </c>
      <c r="Z175">
        <v>2651789.389</v>
      </c>
      <c r="AA175">
        <v>2571467.767</v>
      </c>
      <c r="AB175">
        <v>2517489.0419999999</v>
      </c>
      <c r="AC175">
        <v>2491386.8560000001</v>
      </c>
      <c r="AD175">
        <v>2393950.8470000001</v>
      </c>
      <c r="AE175">
        <v>2344624.98</v>
      </c>
      <c r="AF175">
        <v>2309771.62</v>
      </c>
      <c r="AG175">
        <v>2294377.66</v>
      </c>
      <c r="AH175">
        <v>2286650.6800000002</v>
      </c>
      <c r="AI175">
        <v>2259663.6039999998</v>
      </c>
      <c r="AJ175">
        <v>2210363.0189999999</v>
      </c>
      <c r="AK175">
        <v>2134671.02</v>
      </c>
      <c r="AL175">
        <v>2031907.192</v>
      </c>
      <c r="AM175">
        <v>1894340.8770000001</v>
      </c>
      <c r="AN175">
        <v>1842702.7420000001</v>
      </c>
      <c r="AO175">
        <v>1770509.33</v>
      </c>
      <c r="AP175">
        <v>1675465.6189999999</v>
      </c>
      <c r="AQ175">
        <v>1552910.102</v>
      </c>
      <c r="AR175">
        <v>1395153.0379999999</v>
      </c>
      <c r="AS175">
        <v>1388857.733</v>
      </c>
      <c r="AT175">
        <v>1377302.1710000001</v>
      </c>
      <c r="AU175">
        <v>1359916.7649999999</v>
      </c>
      <c r="AV175">
        <v>1336130.3600000001</v>
      </c>
      <c r="AW175">
        <v>1304634.013</v>
      </c>
    </row>
    <row r="176" spans="2:49" x14ac:dyDescent="0.25">
      <c r="B176" t="s">
        <v>275</v>
      </c>
      <c r="C176">
        <v>16503281.675133999</v>
      </c>
      <c r="D176">
        <v>16768247.200565999</v>
      </c>
      <c r="E176">
        <v>17044371.719999999</v>
      </c>
      <c r="F176">
        <v>17199436.09</v>
      </c>
      <c r="G176">
        <v>15854640.109999999</v>
      </c>
      <c r="H176">
        <v>13940610.17</v>
      </c>
      <c r="I176">
        <v>14189643.210000001</v>
      </c>
      <c r="J176">
        <v>15471732.310000001</v>
      </c>
      <c r="K176">
        <v>13853089.42</v>
      </c>
      <c r="L176">
        <v>13144467.33</v>
      </c>
      <c r="M176">
        <v>13335052.35</v>
      </c>
      <c r="N176">
        <v>13528764.439999999</v>
      </c>
      <c r="O176">
        <v>13678935.84</v>
      </c>
      <c r="P176">
        <v>13255161.48</v>
      </c>
      <c r="Q176">
        <v>12170060.720000001</v>
      </c>
      <c r="R176">
        <v>11330634.58</v>
      </c>
      <c r="S176">
        <v>10482519.210000001</v>
      </c>
      <c r="T176">
        <v>10374787.890000001</v>
      </c>
      <c r="U176">
        <v>10368275.800000001</v>
      </c>
      <c r="V176">
        <v>10590282.439999999</v>
      </c>
      <c r="W176">
        <v>10588776.16</v>
      </c>
      <c r="X176">
        <v>9943218.1600000001</v>
      </c>
      <c r="Y176">
        <v>9250271.6740000006</v>
      </c>
      <c r="Z176">
        <v>8507604.1199999899</v>
      </c>
      <c r="AA176">
        <v>7823559.8059999999</v>
      </c>
      <c r="AB176">
        <v>7196418.9809999997</v>
      </c>
      <c r="AC176">
        <v>6650982.5480000004</v>
      </c>
      <c r="AD176">
        <v>6394563.3849999998</v>
      </c>
      <c r="AE176">
        <v>6209681.8229999999</v>
      </c>
      <c r="AF176">
        <v>6056325.8739999998</v>
      </c>
      <c r="AG176">
        <v>5951208.1299999999</v>
      </c>
      <c r="AH176">
        <v>5868116.5559999999</v>
      </c>
      <c r="AI176">
        <v>5747600.6200000001</v>
      </c>
      <c r="AJ176">
        <v>5570700.4110000003</v>
      </c>
      <c r="AK176">
        <v>5333627.1129999999</v>
      </c>
      <c r="AL176">
        <v>5034556.3150000004</v>
      </c>
      <c r="AM176">
        <v>4661959.8990000002</v>
      </c>
      <c r="AN176">
        <v>4506957.699</v>
      </c>
      <c r="AO176">
        <v>4301652.75</v>
      </c>
      <c r="AP176">
        <v>4044284.5279999999</v>
      </c>
      <c r="AQ176">
        <v>3726958.1120000002</v>
      </c>
      <c r="AR176">
        <v>3325510.2349999999</v>
      </c>
      <c r="AS176">
        <v>3287452.7480000001</v>
      </c>
      <c r="AT176">
        <v>3242555.5580000002</v>
      </c>
      <c r="AU176">
        <v>3184271.4139999999</v>
      </c>
      <c r="AV176">
        <v>3111990.9819999998</v>
      </c>
      <c r="AW176">
        <v>3026285.9240000001</v>
      </c>
    </row>
    <row r="177" spans="2:49" x14ac:dyDescent="0.25">
      <c r="B177" t="s">
        <v>276</v>
      </c>
      <c r="C177">
        <v>11632594.838881901</v>
      </c>
      <c r="D177">
        <v>11819359.911689499</v>
      </c>
      <c r="E177">
        <v>12013990.58</v>
      </c>
      <c r="F177">
        <v>12036149.76</v>
      </c>
      <c r="G177">
        <v>11258026.109999999</v>
      </c>
      <c r="H177">
        <v>10400701.48</v>
      </c>
      <c r="I177">
        <v>10767579.630000001</v>
      </c>
      <c r="J177">
        <v>10002587.060000001</v>
      </c>
      <c r="K177">
        <v>9073033.9480000008</v>
      </c>
      <c r="L177">
        <v>8895150.3129999898</v>
      </c>
      <c r="M177">
        <v>8844480.0010000002</v>
      </c>
      <c r="N177">
        <v>9315615.3489999995</v>
      </c>
      <c r="O177">
        <v>9107112.7650000006</v>
      </c>
      <c r="P177">
        <v>8421717.5800000001</v>
      </c>
      <c r="Q177">
        <v>7564215.5760000004</v>
      </c>
      <c r="R177">
        <v>6892130.2350000003</v>
      </c>
      <c r="S177">
        <v>6479031.5300000003</v>
      </c>
      <c r="T177">
        <v>6401441.2209999999</v>
      </c>
      <c r="U177">
        <v>6480853.0159999998</v>
      </c>
      <c r="V177">
        <v>6631588.9550000001</v>
      </c>
      <c r="W177">
        <v>6577802.4249999998</v>
      </c>
      <c r="X177">
        <v>6141627.9579999996</v>
      </c>
      <c r="Y177">
        <v>5661193.7400000002</v>
      </c>
      <c r="Z177">
        <v>5214721.3099999996</v>
      </c>
      <c r="AA177">
        <v>4838976.5439999998</v>
      </c>
      <c r="AB177">
        <v>4528732.5880000005</v>
      </c>
      <c r="AC177">
        <v>4276960.0970000001</v>
      </c>
      <c r="AD177">
        <v>4082790.503</v>
      </c>
      <c r="AE177">
        <v>3982213.1200000001</v>
      </c>
      <c r="AF177">
        <v>3911084.162</v>
      </c>
      <c r="AG177">
        <v>3880920.3020000001</v>
      </c>
      <c r="AH177">
        <v>3870447.1710000001</v>
      </c>
      <c r="AI177">
        <v>3828144.2349999999</v>
      </c>
      <c r="AJ177">
        <v>3746550.6370000001</v>
      </c>
      <c r="AK177">
        <v>3618653.37</v>
      </c>
      <c r="AL177">
        <v>3444263.3480000002</v>
      </c>
      <c r="AM177">
        <v>3210036.963</v>
      </c>
      <c r="AN177">
        <v>3121531.5610000002</v>
      </c>
      <c r="AO177">
        <v>2997863.2</v>
      </c>
      <c r="AP177">
        <v>2835265.5410000002</v>
      </c>
      <c r="AQ177">
        <v>2625907.074</v>
      </c>
      <c r="AR177">
        <v>2356394.7239999999</v>
      </c>
      <c r="AS177">
        <v>2342625.2960000001</v>
      </c>
      <c r="AT177">
        <v>2320034.077</v>
      </c>
      <c r="AU177">
        <v>2287386.2009999999</v>
      </c>
      <c r="AV177">
        <v>2243804.9309999999</v>
      </c>
      <c r="AW177">
        <v>2187316.338</v>
      </c>
    </row>
    <row r="178" spans="2:49" x14ac:dyDescent="0.25">
      <c r="B178" t="s">
        <v>277</v>
      </c>
      <c r="C178">
        <v>3166830.51938263</v>
      </c>
      <c r="D178">
        <v>3217675.0077116699</v>
      </c>
      <c r="E178">
        <v>3270660.8059999999</v>
      </c>
      <c r="F178">
        <v>3291338.2480000001</v>
      </c>
      <c r="G178">
        <v>3257317.0989999999</v>
      </c>
      <c r="H178">
        <v>3103352.1609999998</v>
      </c>
      <c r="I178">
        <v>3188992.4249999998</v>
      </c>
      <c r="J178">
        <v>3135091.0750000002</v>
      </c>
      <c r="K178">
        <v>2972569.111</v>
      </c>
      <c r="L178">
        <v>2936436.111</v>
      </c>
      <c r="M178">
        <v>2941628.08</v>
      </c>
      <c r="N178">
        <v>3114611.6359999999</v>
      </c>
      <c r="O178">
        <v>3166497.747</v>
      </c>
      <c r="P178">
        <v>3080572.83</v>
      </c>
      <c r="Q178">
        <v>2891221.844</v>
      </c>
      <c r="R178">
        <v>2812095.5729999999</v>
      </c>
      <c r="S178">
        <v>2717670.0410000002</v>
      </c>
      <c r="T178">
        <v>2675636.94</v>
      </c>
      <c r="U178">
        <v>2677040.9079999998</v>
      </c>
      <c r="V178">
        <v>2700835.7480000001</v>
      </c>
      <c r="W178">
        <v>2585435.2149999999</v>
      </c>
      <c r="X178">
        <v>2382374.2289999998</v>
      </c>
      <c r="Y178">
        <v>2178353.4180000001</v>
      </c>
      <c r="Z178">
        <v>1992184.5049999999</v>
      </c>
      <c r="AA178">
        <v>1831936.1129999999</v>
      </c>
      <c r="AB178">
        <v>1695226.0930000001</v>
      </c>
      <c r="AC178">
        <v>1578695.933</v>
      </c>
      <c r="AD178">
        <v>1519856.0390000001</v>
      </c>
      <c r="AE178">
        <v>1489430.452</v>
      </c>
      <c r="AF178">
        <v>1467364.5209999999</v>
      </c>
      <c r="AG178">
        <v>1456768.1159999999</v>
      </c>
      <c r="AH178">
        <v>1450881.102</v>
      </c>
      <c r="AI178">
        <v>1432777.443</v>
      </c>
      <c r="AJ178">
        <v>1401582.8389999999</v>
      </c>
      <c r="AK178">
        <v>1354040.9350000001</v>
      </c>
      <c r="AL178">
        <v>1289963.4269999999</v>
      </c>
      <c r="AM178">
        <v>1203531.831</v>
      </c>
      <c r="AN178">
        <v>1171833.2279999999</v>
      </c>
      <c r="AO178">
        <v>1127589.513</v>
      </c>
      <c r="AP178">
        <v>1068745.3640000001</v>
      </c>
      <c r="AQ178">
        <v>991990.76760000002</v>
      </c>
      <c r="AR178">
        <v>892314.85739999998</v>
      </c>
      <c r="AS178">
        <v>889722.04749999999</v>
      </c>
      <c r="AT178">
        <v>883684.90899999999</v>
      </c>
      <c r="AU178">
        <v>873871.41769999999</v>
      </c>
      <c r="AV178">
        <v>859785.97030000004</v>
      </c>
      <c r="AW178">
        <v>840502.96140000003</v>
      </c>
    </row>
    <row r="179" spans="2:49" x14ac:dyDescent="0.25">
      <c r="B179" t="s">
        <v>278</v>
      </c>
      <c r="C179">
        <v>6723975.7599636996</v>
      </c>
      <c r="D179">
        <v>6831931.3657214995</v>
      </c>
      <c r="E179">
        <v>6944426.6040000003</v>
      </c>
      <c r="F179">
        <v>6995387.8530000001</v>
      </c>
      <c r="G179">
        <v>7037734.0539999995</v>
      </c>
      <c r="H179">
        <v>6575196.3700000001</v>
      </c>
      <c r="I179">
        <v>6843842.2010000004</v>
      </c>
      <c r="J179">
        <v>6935022.4409999996</v>
      </c>
      <c r="K179">
        <v>6820889.1569999997</v>
      </c>
      <c r="L179">
        <v>6812650.4579999996</v>
      </c>
      <c r="M179">
        <v>6826482.8720000004</v>
      </c>
      <c r="N179">
        <v>7058045.9060000004</v>
      </c>
      <c r="O179">
        <v>7132564.8660000004</v>
      </c>
      <c r="P179">
        <v>7219857.5449999999</v>
      </c>
      <c r="Q179">
        <v>7150083.0049999999</v>
      </c>
      <c r="R179">
        <v>7236078.2489999998</v>
      </c>
      <c r="S179">
        <v>7168823.5279999999</v>
      </c>
      <c r="T179">
        <v>7082658.7910000002</v>
      </c>
      <c r="U179">
        <v>7053053.534</v>
      </c>
      <c r="V179">
        <v>7064463.6789999995</v>
      </c>
      <c r="W179">
        <v>6977507.9409999996</v>
      </c>
      <c r="X179">
        <v>6875624.4680000003</v>
      </c>
      <c r="Y179">
        <v>6797104.0789999999</v>
      </c>
      <c r="Z179">
        <v>6733997.7429999998</v>
      </c>
      <c r="AA179">
        <v>6684499.6660000002</v>
      </c>
      <c r="AB179">
        <v>6645495.4670000002</v>
      </c>
      <c r="AC179">
        <v>6612121.2510000002</v>
      </c>
      <c r="AD179">
        <v>6522551.3140000002</v>
      </c>
      <c r="AE179">
        <v>6441397.5769999996</v>
      </c>
      <c r="AF179">
        <v>6355624.3830000004</v>
      </c>
      <c r="AG179">
        <v>6262353.9919999996</v>
      </c>
      <c r="AH179">
        <v>6151808.6440000003</v>
      </c>
      <c r="AI179">
        <v>5995725.9299999997</v>
      </c>
      <c r="AJ179">
        <v>5799432.7659999998</v>
      </c>
      <c r="AK179">
        <v>5551457.6849999996</v>
      </c>
      <c r="AL179">
        <v>5249619.0820000004</v>
      </c>
      <c r="AM179">
        <v>4865491.7419999996</v>
      </c>
      <c r="AN179">
        <v>4708723.5070000002</v>
      </c>
      <c r="AO179">
        <v>4506851.9050000003</v>
      </c>
      <c r="AP179">
        <v>4251598.3109999998</v>
      </c>
      <c r="AQ179">
        <v>3929791.1090000002</v>
      </c>
      <c r="AR179">
        <v>3522552.6030000001</v>
      </c>
      <c r="AS179">
        <v>3501692.7820000001</v>
      </c>
      <c r="AT179">
        <v>3468718.088</v>
      </c>
      <c r="AU179">
        <v>3422358.3760000002</v>
      </c>
      <c r="AV179">
        <v>3360275.7769999998</v>
      </c>
      <c r="AW179">
        <v>3279019.1549999998</v>
      </c>
    </row>
    <row r="180" spans="2:49" x14ac:dyDescent="0.25">
      <c r="B180" t="s">
        <v>279</v>
      </c>
      <c r="C180">
        <v>312332.22295347298</v>
      </c>
      <c r="D180">
        <v>317346.817819711</v>
      </c>
      <c r="E180">
        <v>322572.6018</v>
      </c>
      <c r="F180">
        <v>330405.56660000002</v>
      </c>
      <c r="G180">
        <v>317702.65820000001</v>
      </c>
      <c r="H180">
        <v>272276.45280000003</v>
      </c>
      <c r="I180">
        <v>284742.38589999999</v>
      </c>
      <c r="J180">
        <v>288781.65350000001</v>
      </c>
      <c r="K180">
        <v>269785.20860000001</v>
      </c>
      <c r="L180">
        <v>251955.3026</v>
      </c>
      <c r="M180">
        <v>243818.22339999999</v>
      </c>
      <c r="N180">
        <v>251923.57500000001</v>
      </c>
      <c r="O180">
        <v>244494.1428</v>
      </c>
      <c r="P180">
        <v>236221.3077</v>
      </c>
      <c r="Q180">
        <v>219167.2708</v>
      </c>
      <c r="R180">
        <v>199813.51439999999</v>
      </c>
      <c r="S180">
        <v>187942.63440000001</v>
      </c>
      <c r="T180">
        <v>181762.6251</v>
      </c>
      <c r="U180">
        <v>179043.9381</v>
      </c>
      <c r="V180">
        <v>178712.4486</v>
      </c>
      <c r="W180">
        <v>171179.7022</v>
      </c>
      <c r="X180">
        <v>159762.1042</v>
      </c>
      <c r="Y180">
        <v>149289.05850000001</v>
      </c>
      <c r="Z180">
        <v>140248.72380000001</v>
      </c>
      <c r="AA180">
        <v>132725.24419999999</v>
      </c>
      <c r="AB180">
        <v>126484.5802</v>
      </c>
      <c r="AC180">
        <v>121356.0306</v>
      </c>
      <c r="AD180">
        <v>116902.28230000001</v>
      </c>
      <c r="AE180">
        <v>113908.79919999999</v>
      </c>
      <c r="AF180">
        <v>111628.20600000001</v>
      </c>
      <c r="AG180">
        <v>109630.24679999999</v>
      </c>
      <c r="AH180">
        <v>107489.4754</v>
      </c>
      <c r="AI180">
        <v>104721.36380000001</v>
      </c>
      <c r="AJ180">
        <v>101221.2885</v>
      </c>
      <c r="AK180">
        <v>96861.549329999994</v>
      </c>
      <c r="AL180">
        <v>91593.556979999994</v>
      </c>
      <c r="AM180">
        <v>84942.258879999994</v>
      </c>
      <c r="AN180">
        <v>82271.655729999999</v>
      </c>
      <c r="AO180">
        <v>78843.249590000007</v>
      </c>
      <c r="AP180">
        <v>74503.794980000006</v>
      </c>
      <c r="AQ180">
        <v>69012.067790000001</v>
      </c>
      <c r="AR180">
        <v>62000.910109999997</v>
      </c>
      <c r="AS180">
        <v>61737.57286</v>
      </c>
      <c r="AT180">
        <v>61312.74</v>
      </c>
      <c r="AU180">
        <v>60667.906889999998</v>
      </c>
      <c r="AV180">
        <v>59759.736770000003</v>
      </c>
      <c r="AW180">
        <v>58511.69788</v>
      </c>
    </row>
    <row r="181" spans="2:49" x14ac:dyDescent="0.25">
      <c r="B181" t="s">
        <v>280</v>
      </c>
      <c r="C181">
        <v>7845653.0561234802</v>
      </c>
      <c r="D181">
        <v>7971617.5536879301</v>
      </c>
      <c r="E181">
        <v>8102887.0319999997</v>
      </c>
      <c r="F181">
        <v>8227279.4239999996</v>
      </c>
      <c r="G181">
        <v>7931533.8640000001</v>
      </c>
      <c r="H181">
        <v>7365982.7290000003</v>
      </c>
      <c r="I181">
        <v>7429168.9409999996</v>
      </c>
      <c r="J181">
        <v>7277137.125</v>
      </c>
      <c r="K181">
        <v>6846347.8200000003</v>
      </c>
      <c r="L181">
        <v>6576512.5839999998</v>
      </c>
      <c r="M181">
        <v>6594487.8650000002</v>
      </c>
      <c r="N181">
        <v>6869232.4230000004</v>
      </c>
      <c r="O181">
        <v>6889221.1519999998</v>
      </c>
      <c r="P181">
        <v>6603711.5080000004</v>
      </c>
      <c r="Q181">
        <v>6057549.1349999998</v>
      </c>
      <c r="R181">
        <v>5718168.2300000004</v>
      </c>
      <c r="S181">
        <v>5384752.0480000004</v>
      </c>
      <c r="T181">
        <v>5294659.2379999999</v>
      </c>
      <c r="U181">
        <v>5300712.9510000004</v>
      </c>
      <c r="V181">
        <v>5377033.4649999999</v>
      </c>
      <c r="W181">
        <v>5075328.4110000003</v>
      </c>
      <c r="X181">
        <v>4500300.5980000002</v>
      </c>
      <c r="Y181">
        <v>3990520.7239999999</v>
      </c>
      <c r="Z181">
        <v>3550048.3650000002</v>
      </c>
      <c r="AA181">
        <v>3183033.07</v>
      </c>
      <c r="AB181">
        <v>2876833.25</v>
      </c>
      <c r="AC181">
        <v>2620929.6919999998</v>
      </c>
      <c r="AD181">
        <v>2504814.892</v>
      </c>
      <c r="AE181">
        <v>2441975.3960000002</v>
      </c>
      <c r="AF181">
        <v>2400936.2799999998</v>
      </c>
      <c r="AG181">
        <v>2383321.77</v>
      </c>
      <c r="AH181">
        <v>2375565.409</v>
      </c>
      <c r="AI181">
        <v>2352254.4649999999</v>
      </c>
      <c r="AJ181">
        <v>2303402.7599999998</v>
      </c>
      <c r="AK181">
        <v>2227667.3530000001</v>
      </c>
      <c r="AL181">
        <v>2124176.0639999998</v>
      </c>
      <c r="AM181">
        <v>1983583.3359999999</v>
      </c>
      <c r="AN181">
        <v>1934146.6510000001</v>
      </c>
      <c r="AO181">
        <v>1862942.85</v>
      </c>
      <c r="AP181">
        <v>1767401.395</v>
      </c>
      <c r="AQ181">
        <v>1642256.6140000001</v>
      </c>
      <c r="AR181">
        <v>1477692.1850000001</v>
      </c>
      <c r="AS181">
        <v>1472654.635</v>
      </c>
      <c r="AT181">
        <v>1463565.1029999999</v>
      </c>
      <c r="AU181">
        <v>1448130.1</v>
      </c>
      <c r="AV181">
        <v>1425722.327</v>
      </c>
      <c r="AW181">
        <v>1394660.3529999999</v>
      </c>
    </row>
    <row r="182" spans="2:49" x14ac:dyDescent="0.25">
      <c r="B182" t="s">
        <v>281</v>
      </c>
      <c r="C182">
        <v>3.3990718667427999</v>
      </c>
      <c r="D182">
        <v>3.4536450650243098</v>
      </c>
      <c r="E182">
        <v>3.5105166080000001</v>
      </c>
      <c r="F182">
        <v>3.7069726360000002</v>
      </c>
      <c r="G182">
        <v>3.668931631</v>
      </c>
      <c r="H182">
        <v>3.3556538379999998</v>
      </c>
      <c r="I182">
        <v>3.3323805970000002</v>
      </c>
      <c r="J182">
        <v>3.3711547419999999</v>
      </c>
      <c r="K182">
        <v>3.2547138590000002</v>
      </c>
      <c r="L182">
        <v>3.2177764529999999</v>
      </c>
      <c r="M182">
        <v>3.1686690080000002</v>
      </c>
      <c r="N182">
        <v>3.170784598</v>
      </c>
      <c r="O182">
        <v>3.297327122</v>
      </c>
      <c r="P182">
        <v>3.4577115470000002</v>
      </c>
      <c r="Q182">
        <v>3.5280241170000002</v>
      </c>
      <c r="R182">
        <v>3.651451824</v>
      </c>
      <c r="S182">
        <v>3.5886090579999999</v>
      </c>
      <c r="T182">
        <v>3.700646104</v>
      </c>
      <c r="U182">
        <v>3.7185457610000001</v>
      </c>
      <c r="V182">
        <v>3.8222899909999999</v>
      </c>
      <c r="W182">
        <v>3.9558220849999999</v>
      </c>
      <c r="X182">
        <v>3.9325848739999998</v>
      </c>
      <c r="Y182">
        <v>3.947333258</v>
      </c>
      <c r="Z182">
        <v>3.9239603330000001</v>
      </c>
      <c r="AA182">
        <v>3.8954923209999999</v>
      </c>
      <c r="AB182">
        <v>3.8513984400000001</v>
      </c>
      <c r="AC182">
        <v>3.8131739499999999</v>
      </c>
      <c r="AD182">
        <v>3.787417316</v>
      </c>
      <c r="AE182">
        <v>3.7100952199999999</v>
      </c>
      <c r="AF182">
        <v>3.6156359239999998</v>
      </c>
      <c r="AG182">
        <v>3.5196272940000002</v>
      </c>
      <c r="AH182">
        <v>3.4203474329999999</v>
      </c>
      <c r="AI182">
        <v>3.3041890889999999</v>
      </c>
      <c r="AJ182">
        <v>3.1572158809999999</v>
      </c>
      <c r="AK182">
        <v>2.9823953040000002</v>
      </c>
      <c r="AL182">
        <v>2.7782061100000002</v>
      </c>
      <c r="AM182">
        <v>2.5419931710000001</v>
      </c>
      <c r="AN182">
        <v>2.4315870610000001</v>
      </c>
      <c r="AO182">
        <v>2.2959206320000001</v>
      </c>
      <c r="AP182">
        <v>2.1360359880000002</v>
      </c>
      <c r="AQ182">
        <v>1.949424483</v>
      </c>
      <c r="AR182">
        <v>1.7208884170000001</v>
      </c>
      <c r="AS182">
        <v>1.683154834</v>
      </c>
      <c r="AT182">
        <v>1.6451474260000001</v>
      </c>
      <c r="AU182">
        <v>1.600941682</v>
      </c>
      <c r="AV182">
        <v>1.5505750250000001</v>
      </c>
      <c r="AW182">
        <v>1.49608692</v>
      </c>
    </row>
    <row r="183" spans="2:49" x14ac:dyDescent="0.25">
      <c r="B183" t="s">
        <v>282</v>
      </c>
      <c r="C183">
        <v>600391.80946004903</v>
      </c>
      <c r="D183">
        <v>610031.29416316305</v>
      </c>
      <c r="E183">
        <v>620076.74470000004</v>
      </c>
      <c r="F183">
        <v>634853.61510000005</v>
      </c>
      <c r="G183">
        <v>605762.5281</v>
      </c>
      <c r="H183">
        <v>588933.22580000001</v>
      </c>
      <c r="I183">
        <v>603589.00580000004</v>
      </c>
      <c r="J183">
        <v>587123.83860000002</v>
      </c>
      <c r="K183">
        <v>557212.23419999995</v>
      </c>
      <c r="L183">
        <v>559701.36910000001</v>
      </c>
      <c r="M183">
        <v>568698.94960000005</v>
      </c>
      <c r="N183">
        <v>596429.19319999998</v>
      </c>
      <c r="O183">
        <v>636712.76549999998</v>
      </c>
      <c r="P183">
        <v>662041.03359999997</v>
      </c>
      <c r="Q183">
        <v>627875.72970000003</v>
      </c>
      <c r="R183">
        <v>643186.7463</v>
      </c>
      <c r="S183">
        <v>639125.82169999997</v>
      </c>
      <c r="T183">
        <v>643701.57389999996</v>
      </c>
      <c r="U183">
        <v>651934.37939999998</v>
      </c>
      <c r="V183">
        <v>663461.30220000003</v>
      </c>
      <c r="W183">
        <v>690554.33990000002</v>
      </c>
      <c r="X183">
        <v>701866.57849999995</v>
      </c>
      <c r="Y183">
        <v>699953.24840000004</v>
      </c>
      <c r="Z183">
        <v>704602.93519999995</v>
      </c>
      <c r="AA183">
        <v>713138.02190000005</v>
      </c>
      <c r="AB183">
        <v>708188.63399999996</v>
      </c>
      <c r="AC183">
        <v>698437.06310000003</v>
      </c>
      <c r="AD183">
        <v>684901.2193</v>
      </c>
      <c r="AE183">
        <v>672557.38630000001</v>
      </c>
      <c r="AF183">
        <v>659068.42980000004</v>
      </c>
      <c r="AG183">
        <v>649618.28</v>
      </c>
      <c r="AH183">
        <v>642223.4486</v>
      </c>
      <c r="AI183">
        <v>633564.24</v>
      </c>
      <c r="AJ183">
        <v>620028.89170000004</v>
      </c>
      <c r="AK183">
        <v>599972.19660000002</v>
      </c>
      <c r="AL183">
        <v>573181.89780000004</v>
      </c>
      <c r="AM183">
        <v>537324.50670000003</v>
      </c>
      <c r="AN183">
        <v>521080.32549999998</v>
      </c>
      <c r="AO183">
        <v>497604.1029</v>
      </c>
      <c r="AP183">
        <v>468217.71279999998</v>
      </c>
      <c r="AQ183">
        <v>432399.56160000002</v>
      </c>
      <c r="AR183">
        <v>388611.30489999999</v>
      </c>
      <c r="AS183">
        <v>384696.81329999998</v>
      </c>
      <c r="AT183">
        <v>378524.28169999999</v>
      </c>
      <c r="AU183">
        <v>370643.3921</v>
      </c>
      <c r="AV183">
        <v>361193.0429</v>
      </c>
      <c r="AW183">
        <v>349895.79519999999</v>
      </c>
    </row>
    <row r="184" spans="2:49" x14ac:dyDescent="0.25">
      <c r="B184" t="s">
        <v>283</v>
      </c>
      <c r="C184">
        <v>2139866.37253871</v>
      </c>
      <c r="D184">
        <v>2174222.6193092102</v>
      </c>
      <c r="E184">
        <v>2197623.409</v>
      </c>
      <c r="F184">
        <v>2183234.6609999998</v>
      </c>
      <c r="G184">
        <v>2173472.9070000001</v>
      </c>
      <c r="H184">
        <v>2169560.321</v>
      </c>
      <c r="I184">
        <v>2173628.307</v>
      </c>
      <c r="J184">
        <v>2185879.8870000001</v>
      </c>
      <c r="K184">
        <v>2186609.1490000002</v>
      </c>
      <c r="L184">
        <v>2183238.5860000001</v>
      </c>
      <c r="M184">
        <v>2196143.415</v>
      </c>
      <c r="N184">
        <v>2174148.8149999999</v>
      </c>
      <c r="O184">
        <v>2202605.747</v>
      </c>
      <c r="P184">
        <v>2222240.733</v>
      </c>
      <c r="Q184">
        <v>2249246.9040000001</v>
      </c>
      <c r="R184">
        <v>2271647.39</v>
      </c>
      <c r="S184">
        <v>2242153.6359999999</v>
      </c>
      <c r="T184">
        <v>2205121.1159999999</v>
      </c>
      <c r="U184">
        <v>2186496.1639999999</v>
      </c>
      <c r="V184">
        <v>2177595.3089999999</v>
      </c>
      <c r="W184">
        <v>2163193.0430000001</v>
      </c>
      <c r="X184">
        <v>2125080.0219999999</v>
      </c>
      <c r="Y184">
        <v>2060206.672</v>
      </c>
      <c r="Z184">
        <v>2007207.547</v>
      </c>
      <c r="AA184">
        <v>1958511.2760000001</v>
      </c>
      <c r="AB184">
        <v>1910271.2039999999</v>
      </c>
      <c r="AC184">
        <v>1861579.507</v>
      </c>
      <c r="AD184">
        <v>1742153.098</v>
      </c>
      <c r="AE184">
        <v>1622327.6159999999</v>
      </c>
      <c r="AF184">
        <v>1501708.524</v>
      </c>
      <c r="AG184">
        <v>1380908.027</v>
      </c>
      <c r="AH184">
        <v>1259530.7620000001</v>
      </c>
      <c r="AI184">
        <v>1127857.031</v>
      </c>
      <c r="AJ184">
        <v>995562.18770000001</v>
      </c>
      <c r="AK184">
        <v>863319.17469999997</v>
      </c>
      <c r="AL184">
        <v>733311.60660000006</v>
      </c>
      <c r="AM184">
        <v>604377.59640000004</v>
      </c>
      <c r="AN184">
        <v>523517.1496</v>
      </c>
      <c r="AO184">
        <v>444059.45189999999</v>
      </c>
      <c r="AP184">
        <v>366425.46669999999</v>
      </c>
      <c r="AQ184">
        <v>291246.52840000001</v>
      </c>
      <c r="AR184">
        <v>219760.76300000001</v>
      </c>
      <c r="AS184">
        <v>189295.777</v>
      </c>
      <c r="AT184">
        <v>159283.24410000001</v>
      </c>
      <c r="AU184">
        <v>129876.55409999999</v>
      </c>
      <c r="AV184">
        <v>101267.3936</v>
      </c>
      <c r="AW184">
        <v>73501.985339999999</v>
      </c>
    </row>
    <row r="185" spans="2:49" x14ac:dyDescent="0.25">
      <c r="B185" t="s">
        <v>284</v>
      </c>
      <c r="C185">
        <v>48247577.676067904</v>
      </c>
      <c r="D185">
        <v>49022208.141778298</v>
      </c>
      <c r="E185">
        <v>49829417.740000002</v>
      </c>
      <c r="F185">
        <v>49477913</v>
      </c>
      <c r="G185">
        <v>48471022.149999999</v>
      </c>
      <c r="H185">
        <v>46731509.560000002</v>
      </c>
      <c r="I185">
        <v>46297367.859999999</v>
      </c>
      <c r="J185">
        <v>45950163.18</v>
      </c>
      <c r="K185">
        <v>45345706.990000002</v>
      </c>
      <c r="L185">
        <v>44475727.869999997</v>
      </c>
      <c r="M185">
        <v>43980008.479999997</v>
      </c>
      <c r="N185">
        <v>43418252.119999997</v>
      </c>
      <c r="O185">
        <v>43347456.369999997</v>
      </c>
      <c r="P185">
        <v>43494442.82</v>
      </c>
      <c r="Q185">
        <v>42878529.399999999</v>
      </c>
      <c r="R185">
        <v>42301763.57</v>
      </c>
      <c r="S185">
        <v>41869369.280000001</v>
      </c>
      <c r="T185">
        <v>42163457.159999996</v>
      </c>
      <c r="U185">
        <v>42128232.43</v>
      </c>
      <c r="V185">
        <v>42196146.530000001</v>
      </c>
      <c r="W185">
        <v>42134537.119999997</v>
      </c>
      <c r="X185">
        <v>41562220.530000001</v>
      </c>
      <c r="Y185">
        <v>40639980.899999999</v>
      </c>
      <c r="Z185">
        <v>39715468.329999998</v>
      </c>
      <c r="AA185">
        <v>38777051.07</v>
      </c>
      <c r="AB185">
        <v>37682763.619999997</v>
      </c>
      <c r="AC185">
        <v>36541804.829999998</v>
      </c>
      <c r="AD185">
        <v>34415432.850000001</v>
      </c>
      <c r="AE185">
        <v>32257237.030000001</v>
      </c>
      <c r="AF185">
        <v>30122741.27</v>
      </c>
      <c r="AG185">
        <v>27997246.969999999</v>
      </c>
      <c r="AH185">
        <v>25861606.579999998</v>
      </c>
      <c r="AI185">
        <v>23407902</v>
      </c>
      <c r="AJ185">
        <v>20934325.02</v>
      </c>
      <c r="AK185">
        <v>18449854.190000001</v>
      </c>
      <c r="AL185">
        <v>15977498.18</v>
      </c>
      <c r="AM185">
        <v>13471684.25</v>
      </c>
      <c r="AN185">
        <v>12156665.710000001</v>
      </c>
      <c r="AO185">
        <v>10826048.52</v>
      </c>
      <c r="AP185">
        <v>9469923.1909999996</v>
      </c>
      <c r="AQ185">
        <v>8079058.5980000002</v>
      </c>
      <c r="AR185">
        <v>6642229.4349999996</v>
      </c>
      <c r="AS185">
        <v>6326033.1689999998</v>
      </c>
      <c r="AT185">
        <v>6007993.7060000002</v>
      </c>
      <c r="AU185">
        <v>5678194.6119999997</v>
      </c>
      <c r="AV185">
        <v>5333627.7180000003</v>
      </c>
      <c r="AW185">
        <v>4931770.949</v>
      </c>
    </row>
    <row r="186" spans="2:49" x14ac:dyDescent="0.25">
      <c r="B186" t="s">
        <v>285</v>
      </c>
      <c r="C186">
        <v>9181601.5739378203</v>
      </c>
      <c r="D186">
        <v>9329015.1570805702</v>
      </c>
      <c r="E186">
        <v>9482637.0470000003</v>
      </c>
      <c r="F186">
        <v>10563817.050000001</v>
      </c>
      <c r="G186">
        <v>8751126.0539999995</v>
      </c>
      <c r="H186">
        <v>6156057.2000000002</v>
      </c>
      <c r="I186">
        <v>7210419.8200000003</v>
      </c>
      <c r="J186">
        <v>5539025.3990000002</v>
      </c>
      <c r="K186">
        <v>6375388.8109999998</v>
      </c>
      <c r="L186">
        <v>5556019.3959999997</v>
      </c>
      <c r="M186">
        <v>5476888.0149999997</v>
      </c>
      <c r="N186">
        <v>5488489.0599999996</v>
      </c>
      <c r="O186">
        <v>4980579.74</v>
      </c>
      <c r="P186">
        <v>5352462.5930000003</v>
      </c>
      <c r="Q186">
        <v>5356798.7429999998</v>
      </c>
      <c r="R186">
        <v>5443272.5</v>
      </c>
      <c r="S186">
        <v>5392459.5549999997</v>
      </c>
      <c r="T186">
        <v>5293244.3119999999</v>
      </c>
      <c r="U186">
        <v>5293230.7790000001</v>
      </c>
      <c r="V186">
        <v>5311059.4819999998</v>
      </c>
      <c r="W186">
        <v>5305837.1220000004</v>
      </c>
      <c r="X186">
        <v>5278890.6639999999</v>
      </c>
      <c r="Y186">
        <v>5278722.74</v>
      </c>
      <c r="Z186">
        <v>5294539.5920000002</v>
      </c>
      <c r="AA186">
        <v>5321075.6040000003</v>
      </c>
      <c r="AB186">
        <v>5302779.38</v>
      </c>
      <c r="AC186">
        <v>5258254.3899999997</v>
      </c>
      <c r="AD186">
        <v>5150509.1720000003</v>
      </c>
      <c r="AE186">
        <v>5039429.4939999999</v>
      </c>
      <c r="AF186">
        <v>4924817.4270000001</v>
      </c>
      <c r="AG186">
        <v>4806430.2230000002</v>
      </c>
      <c r="AH186">
        <v>4678682.6720000003</v>
      </c>
      <c r="AI186">
        <v>4535181.341</v>
      </c>
      <c r="AJ186">
        <v>4370692.6639999999</v>
      </c>
      <c r="AK186">
        <v>4176572.5819999999</v>
      </c>
      <c r="AL186">
        <v>3949095.764</v>
      </c>
      <c r="AM186">
        <v>3665905.7579999999</v>
      </c>
      <c r="AN186">
        <v>3549307.4449999998</v>
      </c>
      <c r="AO186">
        <v>3394870.4339999999</v>
      </c>
      <c r="AP186">
        <v>3199426.145</v>
      </c>
      <c r="AQ186">
        <v>2955635.6519999998</v>
      </c>
      <c r="AR186">
        <v>2650363.159</v>
      </c>
      <c r="AS186">
        <v>2634083.625</v>
      </c>
      <c r="AT186">
        <v>2607528.895</v>
      </c>
      <c r="AU186">
        <v>2569402.0279999999</v>
      </c>
      <c r="AV186">
        <v>2518927.1570000001</v>
      </c>
      <c r="AW186">
        <v>2453760.3480000002</v>
      </c>
    </row>
    <row r="187" spans="2:49" x14ac:dyDescent="0.25">
      <c r="B187" t="s">
        <v>286</v>
      </c>
      <c r="C187">
        <v>2568505.4482754301</v>
      </c>
      <c r="D187">
        <v>2609743.6340541099</v>
      </c>
      <c r="E187">
        <v>2652718.5619999999</v>
      </c>
      <c r="F187">
        <v>2748362.3280000002</v>
      </c>
      <c r="G187">
        <v>2733901.2340000002</v>
      </c>
      <c r="H187">
        <v>2228957.719</v>
      </c>
      <c r="I187">
        <v>2300979.2889999999</v>
      </c>
      <c r="J187">
        <v>2414125.7930000001</v>
      </c>
      <c r="K187">
        <v>2355155.9309999999</v>
      </c>
      <c r="L187">
        <v>2274134.3480000002</v>
      </c>
      <c r="M187">
        <v>2250438.398</v>
      </c>
      <c r="N187">
        <v>2346892.807</v>
      </c>
      <c r="O187">
        <v>2334051.273</v>
      </c>
      <c r="P187">
        <v>2344071.6869999999</v>
      </c>
      <c r="Q187">
        <v>2443825.4210000001</v>
      </c>
      <c r="R187">
        <v>2486273.3259999999</v>
      </c>
      <c r="S187">
        <v>2480826.4559999998</v>
      </c>
      <c r="T187">
        <v>2477197.838</v>
      </c>
      <c r="U187">
        <v>2463334.1770000001</v>
      </c>
      <c r="V187">
        <v>2454261.0469999998</v>
      </c>
      <c r="W187">
        <v>2437201.6660000002</v>
      </c>
      <c r="X187">
        <v>2410218.1439999999</v>
      </c>
      <c r="Y187">
        <v>2392437.3459999999</v>
      </c>
      <c r="Z187">
        <v>2381753.8870000001</v>
      </c>
      <c r="AA187">
        <v>2375491.5610000002</v>
      </c>
      <c r="AB187">
        <v>2374263.335</v>
      </c>
      <c r="AC187">
        <v>2375484.8229999999</v>
      </c>
      <c r="AD187">
        <v>2329675.477</v>
      </c>
      <c r="AE187">
        <v>2278891.5789999999</v>
      </c>
      <c r="AF187">
        <v>2222547.5240000002</v>
      </c>
      <c r="AG187">
        <v>2160754.1469999999</v>
      </c>
      <c r="AH187">
        <v>2091812.031</v>
      </c>
      <c r="AI187">
        <v>2009292.094</v>
      </c>
      <c r="AJ187">
        <v>1914205.558</v>
      </c>
      <c r="AK187">
        <v>1804523.51</v>
      </c>
      <c r="AL187">
        <v>1680412.4920000001</v>
      </c>
      <c r="AM187">
        <v>1533924.483</v>
      </c>
      <c r="AN187">
        <v>1463367.227</v>
      </c>
      <c r="AO187">
        <v>1381037.371</v>
      </c>
      <c r="AP187">
        <v>1284821.727</v>
      </c>
      <c r="AQ187">
        <v>1171371.4939999999</v>
      </c>
      <c r="AR187">
        <v>1035675.53</v>
      </c>
      <c r="AS187">
        <v>1015733.667</v>
      </c>
      <c r="AT187">
        <v>993247.02749999997</v>
      </c>
      <c r="AU187">
        <v>967597.19909999997</v>
      </c>
      <c r="AV187">
        <v>938279.9571</v>
      </c>
      <c r="AW187">
        <v>904133.22679999995</v>
      </c>
    </row>
    <row r="188" spans="2:49" x14ac:dyDescent="0.25">
      <c r="B188" t="s">
        <v>287</v>
      </c>
      <c r="C188">
        <v>12693844.6626458</v>
      </c>
      <c r="D188">
        <v>12897648.444645001</v>
      </c>
      <c r="E188">
        <v>13110035.4</v>
      </c>
      <c r="F188">
        <v>13330483.07</v>
      </c>
      <c r="G188">
        <v>12974930.52</v>
      </c>
      <c r="H188">
        <v>12446584.560000001</v>
      </c>
      <c r="I188">
        <v>12366081.26</v>
      </c>
      <c r="J188">
        <v>11974969.720000001</v>
      </c>
      <c r="K188">
        <v>11403888.33</v>
      </c>
      <c r="L188">
        <v>11047309.41</v>
      </c>
      <c r="M188">
        <v>10950104.279999999</v>
      </c>
      <c r="N188">
        <v>11120325.470000001</v>
      </c>
      <c r="O188">
        <v>10632361.43</v>
      </c>
      <c r="P188">
        <v>9988250.2259999998</v>
      </c>
      <c r="Q188">
        <v>9303849.7019999996</v>
      </c>
      <c r="R188">
        <v>8768279.5130000003</v>
      </c>
      <c r="S188">
        <v>8226300.8159999996</v>
      </c>
      <c r="T188">
        <v>8235685.0190000003</v>
      </c>
      <c r="U188">
        <v>8326070.0449999999</v>
      </c>
      <c r="V188">
        <v>8447261.0140000004</v>
      </c>
      <c r="W188">
        <v>7622892.7240000004</v>
      </c>
      <c r="X188">
        <v>6832331.8480000002</v>
      </c>
      <c r="Y188">
        <v>6179968.1940000001</v>
      </c>
      <c r="Z188">
        <v>5642258.8470000001</v>
      </c>
      <c r="AA188">
        <v>5192564.8559999997</v>
      </c>
      <c r="AB188">
        <v>4811770.3830000004</v>
      </c>
      <c r="AC188">
        <v>4480444.8859999999</v>
      </c>
      <c r="AD188">
        <v>4329944.0559999999</v>
      </c>
      <c r="AE188">
        <v>4208721.6519999998</v>
      </c>
      <c r="AF188">
        <v>4089154.4739999999</v>
      </c>
      <c r="AG188">
        <v>3971417.352</v>
      </c>
      <c r="AH188">
        <v>3846367.6639999999</v>
      </c>
      <c r="AI188">
        <v>3689236.307</v>
      </c>
      <c r="AJ188">
        <v>3506430.1710000001</v>
      </c>
      <c r="AK188">
        <v>3292955.094</v>
      </c>
      <c r="AL188">
        <v>3050457.8810000001</v>
      </c>
      <c r="AM188">
        <v>2768117.7850000001</v>
      </c>
      <c r="AN188">
        <v>2622760.1519999998</v>
      </c>
      <c r="AO188">
        <v>2456355.4309999999</v>
      </c>
      <c r="AP188">
        <v>2266062.2080000001</v>
      </c>
      <c r="AQ188">
        <v>2047186.017</v>
      </c>
      <c r="AR188">
        <v>1792651.7579999999</v>
      </c>
      <c r="AS188">
        <v>1741496.5589999999</v>
      </c>
      <c r="AT188">
        <v>1685511.3049999999</v>
      </c>
      <c r="AU188">
        <v>1624451.371</v>
      </c>
      <c r="AV188">
        <v>1557706.0789999999</v>
      </c>
      <c r="AW188">
        <v>1484410.3289999999</v>
      </c>
    </row>
    <row r="189" spans="2:49" x14ac:dyDescent="0.25">
      <c r="B189" t="s">
        <v>288</v>
      </c>
      <c r="C189">
        <v>1234344.16589374</v>
      </c>
      <c r="D189">
        <v>1254161.9607370901</v>
      </c>
      <c r="E189">
        <v>1274814.3799999999</v>
      </c>
      <c r="F189">
        <v>1262928.8559999999</v>
      </c>
      <c r="G189">
        <v>1206977.024</v>
      </c>
      <c r="H189">
        <v>1220549.9410000001</v>
      </c>
      <c r="I189">
        <v>1168676.179</v>
      </c>
      <c r="J189">
        <v>1100785.0549999999</v>
      </c>
      <c r="K189">
        <v>1039266.603</v>
      </c>
      <c r="L189">
        <v>1002837.385</v>
      </c>
      <c r="M189">
        <v>978933.80379999999</v>
      </c>
      <c r="N189">
        <v>981979.99210000003</v>
      </c>
      <c r="O189">
        <v>930623.45389999996</v>
      </c>
      <c r="P189">
        <v>860027.68629999994</v>
      </c>
      <c r="Q189">
        <v>785842.24349999998</v>
      </c>
      <c r="R189">
        <v>730622.43859999999</v>
      </c>
      <c r="S189">
        <v>676569.39839999995</v>
      </c>
      <c r="T189">
        <v>680088.9693</v>
      </c>
      <c r="U189">
        <v>694999.9044</v>
      </c>
      <c r="V189">
        <v>714538.22120000003</v>
      </c>
      <c r="W189">
        <v>610633.39820000005</v>
      </c>
      <c r="X189">
        <v>517408.82650000002</v>
      </c>
      <c r="Y189">
        <v>446872.91629999998</v>
      </c>
      <c r="Z189">
        <v>393283.5846</v>
      </c>
      <c r="AA189">
        <v>351536.13309999998</v>
      </c>
      <c r="AB189">
        <v>318431.84350000002</v>
      </c>
      <c r="AC189">
        <v>291214.59899999999</v>
      </c>
      <c r="AD189">
        <v>280461.83399999997</v>
      </c>
      <c r="AE189">
        <v>273198.77990000002</v>
      </c>
      <c r="AF189">
        <v>266538.56530000002</v>
      </c>
      <c r="AG189">
        <v>260279.4332</v>
      </c>
      <c r="AH189">
        <v>253614.69209999999</v>
      </c>
      <c r="AI189">
        <v>244642.05119999999</v>
      </c>
      <c r="AJ189">
        <v>233773.95420000001</v>
      </c>
      <c r="AK189">
        <v>220634.85759999999</v>
      </c>
      <c r="AL189">
        <v>205316.8921</v>
      </c>
      <c r="AM189">
        <v>187175.0895</v>
      </c>
      <c r="AN189">
        <v>178123.55160000001</v>
      </c>
      <c r="AO189">
        <v>167472.96160000001</v>
      </c>
      <c r="AP189">
        <v>155053.36009999999</v>
      </c>
      <c r="AQ189">
        <v>140553.9577</v>
      </c>
      <c r="AR189">
        <v>123485.2933</v>
      </c>
      <c r="AS189">
        <v>120309.7071</v>
      </c>
      <c r="AT189">
        <v>116747.8925</v>
      </c>
      <c r="AU189">
        <v>112794.2932</v>
      </c>
      <c r="AV189">
        <v>108411.5742</v>
      </c>
      <c r="AW189">
        <v>103544.34639999999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16628469.15</v>
      </c>
      <c r="G190">
        <v>15822036.060000001</v>
      </c>
      <c r="H190">
        <v>15067617.48</v>
      </c>
      <c r="I190">
        <v>14862052.949999999</v>
      </c>
      <c r="J190">
        <v>13088751.640000001</v>
      </c>
      <c r="K190">
        <v>11378277.49</v>
      </c>
      <c r="L190">
        <v>9942087.7599999998</v>
      </c>
      <c r="M190">
        <v>8854082.4979999997</v>
      </c>
      <c r="N190">
        <v>7960628.3930000002</v>
      </c>
      <c r="O190">
        <v>7306369.9500000002</v>
      </c>
      <c r="P190">
        <v>6621916.4699999997</v>
      </c>
      <c r="Q190">
        <v>5855767.8990000002</v>
      </c>
      <c r="R190">
        <v>5196363.9129999997</v>
      </c>
      <c r="S190">
        <v>4537338.6979999999</v>
      </c>
      <c r="T190">
        <v>6050752.9979999997</v>
      </c>
      <c r="U190">
        <v>7533793.3420000002</v>
      </c>
      <c r="V190">
        <v>9008553.6410000008</v>
      </c>
      <c r="W190">
        <v>8557842.1239999998</v>
      </c>
      <c r="X190">
        <v>8609366.3650000002</v>
      </c>
      <c r="Y190">
        <v>8380945.0939999996</v>
      </c>
      <c r="Z190">
        <v>8146181.6150000002</v>
      </c>
      <c r="AA190">
        <v>7916625.6310000001</v>
      </c>
      <c r="AB190">
        <v>7700633.0949999997</v>
      </c>
      <c r="AC190">
        <v>7482129.5779999997</v>
      </c>
      <c r="AD190">
        <v>7401616.9220000003</v>
      </c>
      <c r="AE190">
        <v>7302177.4639999997</v>
      </c>
      <c r="AF190">
        <v>6888554.5599999996</v>
      </c>
      <c r="AG190">
        <v>6763706.4299999997</v>
      </c>
      <c r="AH190">
        <v>6616528.1880000001</v>
      </c>
      <c r="AI190">
        <v>6581521.2130000005</v>
      </c>
      <c r="AJ190">
        <v>6465579.0839999998</v>
      </c>
      <c r="AK190">
        <v>6260804.7869999995</v>
      </c>
      <c r="AL190">
        <v>6262770.7910000002</v>
      </c>
      <c r="AM190">
        <v>6081643.7869999995</v>
      </c>
      <c r="AN190">
        <v>6136854.1339999996</v>
      </c>
      <c r="AO190">
        <v>6087486.3600000003</v>
      </c>
      <c r="AP190">
        <v>5922072.0870000003</v>
      </c>
      <c r="AQ190">
        <v>5620959.3720000004</v>
      </c>
      <c r="AR190">
        <v>5148211.5939999996</v>
      </c>
      <c r="AS190">
        <v>4699369.2560000001</v>
      </c>
      <c r="AT190">
        <v>4266826.41</v>
      </c>
      <c r="AU190">
        <v>3848327.6749999998</v>
      </c>
      <c r="AV190">
        <v>3443545.1830000002</v>
      </c>
      <c r="AW190">
        <v>3048003.122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4281326.0860000001</v>
      </c>
      <c r="G191">
        <v>4106331.6320000002</v>
      </c>
      <c r="H191">
        <v>3702124.781</v>
      </c>
      <c r="I191">
        <v>3545645.202</v>
      </c>
      <c r="J191">
        <v>3432922.3369999998</v>
      </c>
      <c r="K191">
        <v>3284113.986</v>
      </c>
      <c r="L191">
        <v>3089313.1090000002</v>
      </c>
      <c r="M191">
        <v>2896627.4309999999</v>
      </c>
      <c r="N191">
        <v>2683994.5240000002</v>
      </c>
      <c r="O191">
        <v>2372208.4950000001</v>
      </c>
      <c r="P191">
        <v>2106156.9559999998</v>
      </c>
      <c r="Q191">
        <v>1849925.8030000001</v>
      </c>
      <c r="R191">
        <v>1549081.4310000001</v>
      </c>
      <c r="S191">
        <v>1246144.76</v>
      </c>
      <c r="T191">
        <v>1859489.8640000001</v>
      </c>
      <c r="U191">
        <v>2519195.6359999999</v>
      </c>
      <c r="V191">
        <v>3120216.7259999998</v>
      </c>
      <c r="W191">
        <v>1622896.5220000001</v>
      </c>
      <c r="X191">
        <v>1009103.642</v>
      </c>
      <c r="Y191">
        <v>758095.91749999998</v>
      </c>
      <c r="Z191">
        <v>530047.8861</v>
      </c>
      <c r="AA191">
        <v>305887.46850000002</v>
      </c>
      <c r="AB191">
        <v>258894.49340000001</v>
      </c>
      <c r="AC191">
        <v>225310.69020000001</v>
      </c>
      <c r="AD191">
        <v>215962.92860000001</v>
      </c>
      <c r="AE191">
        <v>208946.03049999999</v>
      </c>
      <c r="AF191">
        <v>201966.8651</v>
      </c>
      <c r="AG191">
        <v>186539.03690000001</v>
      </c>
      <c r="AH191">
        <v>169876.4222</v>
      </c>
      <c r="AI191">
        <v>133127.1011</v>
      </c>
      <c r="AJ191">
        <v>97166.170270000002</v>
      </c>
      <c r="AK191">
        <v>64033.185219999999</v>
      </c>
      <c r="AL191">
        <v>61085.023430000001</v>
      </c>
      <c r="AM191">
        <v>59197.728360000001</v>
      </c>
      <c r="AN191">
        <v>55125.278200000001</v>
      </c>
      <c r="AO191">
        <v>50331.880969999998</v>
      </c>
      <c r="AP191">
        <v>45224.180059999999</v>
      </c>
      <c r="AQ191">
        <v>39772.128360000002</v>
      </c>
      <c r="AR191">
        <v>33869.082880000002</v>
      </c>
      <c r="AS191">
        <v>33126.003170000004</v>
      </c>
      <c r="AT191">
        <v>32435.681110000001</v>
      </c>
      <c r="AU191">
        <v>31660.156569999999</v>
      </c>
      <c r="AV191">
        <v>30762.70451</v>
      </c>
      <c r="AW191">
        <v>29685.502980000001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4281326.0860000001</v>
      </c>
      <c r="G192">
        <v>4106331.6320000002</v>
      </c>
      <c r="H192">
        <v>3702124.781</v>
      </c>
      <c r="I192">
        <v>3545645.202</v>
      </c>
      <c r="J192">
        <v>3432922.3369999998</v>
      </c>
      <c r="K192">
        <v>3284113.986</v>
      </c>
      <c r="L192">
        <v>3089313.1090000002</v>
      </c>
      <c r="M192">
        <v>2896627.4309999999</v>
      </c>
      <c r="N192">
        <v>2683994.5240000002</v>
      </c>
      <c r="O192">
        <v>2372208.4950000001</v>
      </c>
      <c r="P192">
        <v>2106156.9559999998</v>
      </c>
      <c r="Q192">
        <v>1849925.8030000001</v>
      </c>
      <c r="R192">
        <v>1549081.4310000001</v>
      </c>
      <c r="S192">
        <v>1246144.76</v>
      </c>
      <c r="T192">
        <v>1859489.8640000001</v>
      </c>
      <c r="U192">
        <v>2519195.6359999999</v>
      </c>
      <c r="V192">
        <v>3120216.7259999998</v>
      </c>
      <c r="W192">
        <v>1622896.5220000001</v>
      </c>
      <c r="X192">
        <v>1009103.642</v>
      </c>
      <c r="Y192">
        <v>758095.91749999998</v>
      </c>
      <c r="Z192">
        <v>530047.8861</v>
      </c>
      <c r="AA192">
        <v>305887.46850000002</v>
      </c>
      <c r="AB192">
        <v>258894.49340000001</v>
      </c>
      <c r="AC192">
        <v>225310.69020000001</v>
      </c>
      <c r="AD192">
        <v>215962.92860000001</v>
      </c>
      <c r="AE192">
        <v>208946.03049999999</v>
      </c>
      <c r="AF192">
        <v>201966.8651</v>
      </c>
      <c r="AG192">
        <v>186539.03690000001</v>
      </c>
      <c r="AH192">
        <v>169876.4222</v>
      </c>
      <c r="AI192">
        <v>133127.1011</v>
      </c>
      <c r="AJ192">
        <v>97166.170270000002</v>
      </c>
      <c r="AK192">
        <v>64033.185219999999</v>
      </c>
      <c r="AL192">
        <v>61085.023430000001</v>
      </c>
      <c r="AM192">
        <v>59197.728360000001</v>
      </c>
      <c r="AN192">
        <v>55125.278200000001</v>
      </c>
      <c r="AO192">
        <v>50331.880969999998</v>
      </c>
      <c r="AP192">
        <v>45224.180059999999</v>
      </c>
      <c r="AQ192">
        <v>39772.128360000002</v>
      </c>
      <c r="AR192">
        <v>33869.082880000002</v>
      </c>
      <c r="AS192">
        <v>33126.003170000004</v>
      </c>
      <c r="AT192">
        <v>32435.681110000001</v>
      </c>
      <c r="AU192">
        <v>31660.156569999999</v>
      </c>
      <c r="AV192">
        <v>30762.70451</v>
      </c>
      <c r="AW192">
        <v>29685.502980000001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8363835.7719999999</v>
      </c>
      <c r="G193">
        <v>8258749.1449999996</v>
      </c>
      <c r="H193">
        <v>7669403.5300000003</v>
      </c>
      <c r="I193">
        <v>7565858.4019999998</v>
      </c>
      <c r="J193">
        <v>7545027.0310000004</v>
      </c>
      <c r="K193">
        <v>7434129.6210000003</v>
      </c>
      <c r="L193">
        <v>7202309.5190000003</v>
      </c>
      <c r="M193">
        <v>6954805.7079999996</v>
      </c>
      <c r="N193">
        <v>6636553.6330000004</v>
      </c>
      <c r="O193">
        <v>7019232.523</v>
      </c>
      <c r="P193">
        <v>7634066.9730000002</v>
      </c>
      <c r="Q193">
        <v>8361244.6859999998</v>
      </c>
      <c r="R193">
        <v>8952947.3829999994</v>
      </c>
      <c r="S193">
        <v>9576032.0170000009</v>
      </c>
      <c r="T193">
        <v>7366692.1770000001</v>
      </c>
      <c r="U193">
        <v>5042480.335</v>
      </c>
      <c r="V193">
        <v>2896817.3220000002</v>
      </c>
      <c r="W193">
        <v>6943758.7050000001</v>
      </c>
      <c r="X193">
        <v>7893162.75</v>
      </c>
      <c r="Y193">
        <v>7504295.4879999999</v>
      </c>
      <c r="Z193">
        <v>6937501.7039999999</v>
      </c>
      <c r="AA193">
        <v>6350962.1739999996</v>
      </c>
      <c r="AB193">
        <v>5802373.4570000004</v>
      </c>
      <c r="AC193">
        <v>5277716.1629999997</v>
      </c>
      <c r="AD193">
        <v>4723564.3679999998</v>
      </c>
      <c r="AE193">
        <v>4195699.0140000004</v>
      </c>
      <c r="AF193">
        <v>3702260.7209999999</v>
      </c>
      <c r="AG193">
        <v>3134838.4980000001</v>
      </c>
      <c r="AH193">
        <v>2608882.574</v>
      </c>
      <c r="AI193">
        <v>1971144.173</v>
      </c>
      <c r="AJ193">
        <v>1403297.5379999999</v>
      </c>
      <c r="AK193">
        <v>914747.06389999995</v>
      </c>
      <c r="AL193">
        <v>523669.03610000003</v>
      </c>
      <c r="AM193">
        <v>195476.53510000001</v>
      </c>
      <c r="AN193">
        <v>173881.3505</v>
      </c>
      <c r="AO193">
        <v>167154.93119999999</v>
      </c>
      <c r="AP193">
        <v>159869.2684</v>
      </c>
      <c r="AQ193">
        <v>150488.5007</v>
      </c>
      <c r="AR193">
        <v>138782.94880000001</v>
      </c>
      <c r="AS193">
        <v>117889.8554</v>
      </c>
      <c r="AT193">
        <v>94451.032420000003</v>
      </c>
      <c r="AU193">
        <v>68516.387969999996</v>
      </c>
      <c r="AV193">
        <v>40031.638749999998</v>
      </c>
      <c r="AW193">
        <v>8932.7882669999999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19584880.239999998</v>
      </c>
      <c r="G194">
        <v>18331937.859999999</v>
      </c>
      <c r="H194">
        <v>16125212.369999999</v>
      </c>
      <c r="I194">
        <v>15067757.130000001</v>
      </c>
      <c r="J194">
        <v>14233961.25</v>
      </c>
      <c r="K194">
        <v>13286119.59</v>
      </c>
      <c r="L194">
        <v>12194635.23</v>
      </c>
      <c r="M194">
        <v>11156665.52</v>
      </c>
      <c r="N194">
        <v>10087079.17</v>
      </c>
      <c r="O194">
        <v>8612325.6689999998</v>
      </c>
      <c r="P194">
        <v>7298729.875</v>
      </c>
      <c r="Q194">
        <v>5999399.5499999998</v>
      </c>
      <c r="R194">
        <v>4535452.0279999999</v>
      </c>
      <c r="S194">
        <v>3049380.6570000001</v>
      </c>
      <c r="T194">
        <v>2399172.4049999998</v>
      </c>
      <c r="U194">
        <v>1843598.4739999999</v>
      </c>
      <c r="V194">
        <v>1332287.5279999999</v>
      </c>
      <c r="W194">
        <v>1655224.7790000001</v>
      </c>
      <c r="X194">
        <v>762752.90350000001</v>
      </c>
      <c r="Y194">
        <v>562373.33389999997</v>
      </c>
      <c r="Z194">
        <v>400614.69640000002</v>
      </c>
      <c r="AA194">
        <v>241947.8192</v>
      </c>
      <c r="AB194">
        <v>227950.88769999999</v>
      </c>
      <c r="AC194">
        <v>224984.6692</v>
      </c>
      <c r="AD194">
        <v>191106.9546</v>
      </c>
      <c r="AE194">
        <v>154034.75649999999</v>
      </c>
      <c r="AF194">
        <v>116612.4442</v>
      </c>
      <c r="AG194">
        <v>108897.09940000001</v>
      </c>
      <c r="AH194">
        <v>103443.5082</v>
      </c>
      <c r="AI194">
        <v>102264.66</v>
      </c>
      <c r="AJ194">
        <v>101675.91009999999</v>
      </c>
      <c r="AK194">
        <v>101257.9179</v>
      </c>
      <c r="AL194">
        <v>100947.9081</v>
      </c>
      <c r="AM194">
        <v>100691.7991</v>
      </c>
      <c r="AN194">
        <v>100741.9341</v>
      </c>
      <c r="AO194">
        <v>100884.4718</v>
      </c>
      <c r="AP194">
        <v>101064.18060000001</v>
      </c>
      <c r="AQ194">
        <v>101271.4118</v>
      </c>
      <c r="AR194">
        <v>101471.2951</v>
      </c>
      <c r="AS194">
        <v>101766.88770000001</v>
      </c>
      <c r="AT194">
        <v>102137.82799999999</v>
      </c>
      <c r="AU194">
        <v>102537.9691</v>
      </c>
      <c r="AV194">
        <v>102953.3792</v>
      </c>
      <c r="AW194">
        <v>103281.76519999999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470409.28869999998</v>
      </c>
      <c r="G195">
        <v>450361.96620000002</v>
      </c>
      <c r="H195">
        <v>420927.29560000001</v>
      </c>
      <c r="I195">
        <v>417850.02549999999</v>
      </c>
      <c r="J195">
        <v>427469.16200000001</v>
      </c>
      <c r="K195">
        <v>423023.6557</v>
      </c>
      <c r="L195">
        <v>422136.7328</v>
      </c>
      <c r="M195">
        <v>426973.2806</v>
      </c>
      <c r="N195">
        <v>434508.61859999999</v>
      </c>
      <c r="O195">
        <v>404602.77149999997</v>
      </c>
      <c r="P195">
        <v>374395.44449999998</v>
      </c>
      <c r="Q195">
        <v>334608.7415</v>
      </c>
      <c r="R195">
        <v>295609.1654</v>
      </c>
      <c r="S195">
        <v>259849.73879999999</v>
      </c>
      <c r="T195">
        <v>242075.38519999999</v>
      </c>
      <c r="U195">
        <v>227380.88579999999</v>
      </c>
      <c r="V195">
        <v>213840.76850000001</v>
      </c>
      <c r="W195">
        <v>186056.2138</v>
      </c>
      <c r="X195">
        <v>177886.2145</v>
      </c>
      <c r="Y195">
        <v>165852.7285</v>
      </c>
      <c r="Z195">
        <v>155571.15700000001</v>
      </c>
      <c r="AA195">
        <v>146282.94519999999</v>
      </c>
      <c r="AB195">
        <v>138270.9627</v>
      </c>
      <c r="AC195">
        <v>130188.7515</v>
      </c>
      <c r="AD195">
        <v>123546.8363</v>
      </c>
      <c r="AE195">
        <v>116734.9388</v>
      </c>
      <c r="AF195">
        <v>107119.2567</v>
      </c>
      <c r="AG195">
        <v>101158.742</v>
      </c>
      <c r="AH195">
        <v>95576.368860000002</v>
      </c>
      <c r="AI195">
        <v>89086.358160000003</v>
      </c>
      <c r="AJ195">
        <v>82403.393559999997</v>
      </c>
      <c r="AK195">
        <v>75564.553809999998</v>
      </c>
      <c r="AL195">
        <v>69685.258119999999</v>
      </c>
      <c r="AM195">
        <v>63578.31856</v>
      </c>
      <c r="AN195">
        <v>59049.946989999997</v>
      </c>
      <c r="AO195">
        <v>54389.204689999999</v>
      </c>
      <c r="AP195">
        <v>49568.097710000002</v>
      </c>
      <c r="AQ195">
        <v>44576.754610000004</v>
      </c>
      <c r="AR195">
        <v>39395.348960000003</v>
      </c>
      <c r="AS195">
        <v>25453.096229999999</v>
      </c>
      <c r="AT195">
        <v>14579.684370000001</v>
      </c>
      <c r="AU195">
        <v>6732.1759789999996</v>
      </c>
      <c r="AV195">
        <v>1880.82132</v>
      </c>
      <c r="AW195">
        <v>58.36629757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765921.99250000005</v>
      </c>
      <c r="G196">
        <v>727391.84010000003</v>
      </c>
      <c r="H196">
        <v>689747.04610000004</v>
      </c>
      <c r="I196">
        <v>701670.41489999997</v>
      </c>
      <c r="J196">
        <v>674248.02599999995</v>
      </c>
      <c r="K196">
        <v>646818.18299999996</v>
      </c>
      <c r="L196">
        <v>594810.01199999999</v>
      </c>
      <c r="M196">
        <v>586494.92969999998</v>
      </c>
      <c r="N196">
        <v>550462.12</v>
      </c>
      <c r="O196">
        <v>526050.85930000001</v>
      </c>
      <c r="P196">
        <v>531497.27560000005</v>
      </c>
      <c r="Q196">
        <v>518454.0062</v>
      </c>
      <c r="R196">
        <v>503655.51360000001</v>
      </c>
      <c r="S196">
        <v>497171.61040000001</v>
      </c>
      <c r="T196">
        <v>493388.95150000002</v>
      </c>
      <c r="U196">
        <v>491196.1876</v>
      </c>
      <c r="V196">
        <v>492220.17869999999</v>
      </c>
      <c r="W196">
        <v>427322.65169999999</v>
      </c>
      <c r="X196">
        <v>403877.35570000001</v>
      </c>
      <c r="Y196">
        <v>380956.25579999998</v>
      </c>
      <c r="Z196">
        <v>361233.1753</v>
      </c>
      <c r="AA196">
        <v>343449.74530000001</v>
      </c>
      <c r="AB196">
        <v>328256.56270000001</v>
      </c>
      <c r="AC196">
        <v>313295.82059999998</v>
      </c>
      <c r="AD196">
        <v>298444.09110000002</v>
      </c>
      <c r="AE196">
        <v>283232.96740000002</v>
      </c>
      <c r="AF196">
        <v>267833.52919999999</v>
      </c>
      <c r="AG196">
        <v>253676.12040000001</v>
      </c>
      <c r="AH196">
        <v>239412.77590000001</v>
      </c>
      <c r="AI196">
        <v>223524.66260000001</v>
      </c>
      <c r="AJ196">
        <v>207163.76949999999</v>
      </c>
      <c r="AK196">
        <v>190389.0926</v>
      </c>
      <c r="AL196">
        <v>175312.91260000001</v>
      </c>
      <c r="AM196">
        <v>159629.0368</v>
      </c>
      <c r="AN196">
        <v>147924.9866</v>
      </c>
      <c r="AO196">
        <v>136206.28959999999</v>
      </c>
      <c r="AP196">
        <v>124125.3995</v>
      </c>
      <c r="AQ196">
        <v>111568.7219</v>
      </c>
      <c r="AR196">
        <v>98478.50301</v>
      </c>
      <c r="AS196">
        <v>81187.551430000007</v>
      </c>
      <c r="AT196">
        <v>63278.559229999999</v>
      </c>
      <c r="AU196">
        <v>44703.216059999999</v>
      </c>
      <c r="AV196">
        <v>25458.966670000002</v>
      </c>
      <c r="AW196">
        <v>5547.0940220000002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5111685.716</v>
      </c>
      <c r="G197">
        <v>4790680.46</v>
      </c>
      <c r="H197">
        <v>4566526.3779999996</v>
      </c>
      <c r="I197">
        <v>4444203.5149999997</v>
      </c>
      <c r="J197">
        <v>4322830.2609999999</v>
      </c>
      <c r="K197">
        <v>4022598.7340000002</v>
      </c>
      <c r="L197">
        <v>3773850.2110000001</v>
      </c>
      <c r="M197">
        <v>3659350.5649999999</v>
      </c>
      <c r="N197">
        <v>3492236.6170000001</v>
      </c>
      <c r="O197">
        <v>3483139.5630000001</v>
      </c>
      <c r="P197">
        <v>3531712.9479999999</v>
      </c>
      <c r="Q197">
        <v>3446584.7379999999</v>
      </c>
      <c r="R197">
        <v>3306128.804</v>
      </c>
      <c r="S197">
        <v>3267806.7080000001</v>
      </c>
      <c r="T197">
        <v>3214742.14</v>
      </c>
      <c r="U197">
        <v>3203690.7719999999</v>
      </c>
      <c r="V197">
        <v>3221186.7769999998</v>
      </c>
      <c r="W197">
        <v>2447838.4010000001</v>
      </c>
      <c r="X197">
        <v>1959677.6839999999</v>
      </c>
      <c r="Y197">
        <v>1572766.6580000001</v>
      </c>
      <c r="Z197">
        <v>1283840.2080000001</v>
      </c>
      <c r="AA197">
        <v>1065178.5649999999</v>
      </c>
      <c r="AB197">
        <v>899216.33259999997</v>
      </c>
      <c r="AC197">
        <v>766207.14850000001</v>
      </c>
      <c r="AD197">
        <v>699344.97100000002</v>
      </c>
      <c r="AE197">
        <v>655966.72530000005</v>
      </c>
      <c r="AF197">
        <v>620965.36029999994</v>
      </c>
      <c r="AG197">
        <v>595971.17680000002</v>
      </c>
      <c r="AH197">
        <v>574049.55949999997</v>
      </c>
      <c r="AI197">
        <v>547074.34699999995</v>
      </c>
      <c r="AJ197">
        <v>516996.3321</v>
      </c>
      <c r="AK197">
        <v>483593.00390000001</v>
      </c>
      <c r="AL197">
        <v>452349.20870000002</v>
      </c>
      <c r="AM197">
        <v>418601.73719999997</v>
      </c>
      <c r="AN197">
        <v>392912.06439999997</v>
      </c>
      <c r="AO197">
        <v>365250.46649999998</v>
      </c>
      <c r="AP197">
        <v>335691.79239999998</v>
      </c>
      <c r="AQ197">
        <v>304268.92790000001</v>
      </c>
      <c r="AR197">
        <v>270897.9473</v>
      </c>
      <c r="AS197">
        <v>224773.91450000001</v>
      </c>
      <c r="AT197">
        <v>176128.0232</v>
      </c>
      <c r="AU197">
        <v>125067.0481</v>
      </c>
      <c r="AV197">
        <v>71602.989400000006</v>
      </c>
      <c r="AW197">
        <v>15687.57163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719978.58279999997</v>
      </c>
      <c r="G198">
        <v>657773.96959999995</v>
      </c>
      <c r="H198">
        <v>547899.10340000002</v>
      </c>
      <c r="I198">
        <v>562359.64670000004</v>
      </c>
      <c r="J198">
        <v>533611.42700000003</v>
      </c>
      <c r="K198">
        <v>491354.75140000001</v>
      </c>
      <c r="L198">
        <v>451726.97639999999</v>
      </c>
      <c r="M198">
        <v>427520.89990000002</v>
      </c>
      <c r="N198">
        <v>414278.53690000001</v>
      </c>
      <c r="O198">
        <v>420301.92609999998</v>
      </c>
      <c r="P198">
        <v>430508.09080000001</v>
      </c>
      <c r="Q198">
        <v>410565.3702</v>
      </c>
      <c r="R198">
        <v>388254.45689999999</v>
      </c>
      <c r="S198">
        <v>363147.2868</v>
      </c>
      <c r="T198">
        <v>340955.28169999999</v>
      </c>
      <c r="U198">
        <v>328320.66509999998</v>
      </c>
      <c r="V198">
        <v>322324.87959999999</v>
      </c>
      <c r="W198">
        <v>239041.94949999999</v>
      </c>
      <c r="X198">
        <v>183257.41409999999</v>
      </c>
      <c r="Y198">
        <v>137959.83429999999</v>
      </c>
      <c r="Z198">
        <v>107137.9535</v>
      </c>
      <c r="AA198">
        <v>85138.236090000006</v>
      </c>
      <c r="AB198">
        <v>69107.534950000001</v>
      </c>
      <c r="AC198">
        <v>56789.509740000001</v>
      </c>
      <c r="AD198">
        <v>50513.25606</v>
      </c>
      <c r="AE198">
        <v>46500.830779999997</v>
      </c>
      <c r="AF198">
        <v>43432.431479999999</v>
      </c>
      <c r="AG198">
        <v>41196.735690000001</v>
      </c>
      <c r="AH198">
        <v>39244.45766</v>
      </c>
      <c r="AI198">
        <v>37140.627110000001</v>
      </c>
      <c r="AJ198">
        <v>34845.865720000002</v>
      </c>
      <c r="AK198">
        <v>32384.137839999999</v>
      </c>
      <c r="AL198">
        <v>30120.6459</v>
      </c>
      <c r="AM198">
        <v>27727.2425</v>
      </c>
      <c r="AN198">
        <v>25903.237590000001</v>
      </c>
      <c r="AO198">
        <v>23980.20263</v>
      </c>
      <c r="AP198">
        <v>21959.76454</v>
      </c>
      <c r="AQ198">
        <v>19840.058809999999</v>
      </c>
      <c r="AR198">
        <v>17644.21011</v>
      </c>
      <c r="AS198">
        <v>14614.70484</v>
      </c>
      <c r="AT198">
        <v>11439.148789999999</v>
      </c>
      <c r="AU198">
        <v>8114.8775720000003</v>
      </c>
      <c r="AV198">
        <v>4641.6586550000002</v>
      </c>
      <c r="AW198">
        <v>1015.029548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1469964.1140000001</v>
      </c>
      <c r="G199">
        <v>1326518.1610000001</v>
      </c>
      <c r="H199">
        <v>1107727.449</v>
      </c>
      <c r="I199">
        <v>1105182.318</v>
      </c>
      <c r="J199">
        <v>1184528.071</v>
      </c>
      <c r="K199">
        <v>1052875.2830000001</v>
      </c>
      <c r="L199">
        <v>970094.13800000004</v>
      </c>
      <c r="M199">
        <v>945609.83239999996</v>
      </c>
      <c r="N199">
        <v>904754.49399999995</v>
      </c>
      <c r="O199">
        <v>942931.25069999998</v>
      </c>
      <c r="P199">
        <v>987570.05240000004</v>
      </c>
      <c r="Q199">
        <v>990057.10600000003</v>
      </c>
      <c r="R199">
        <v>973267.20019999996</v>
      </c>
      <c r="S199">
        <v>963719.6409</v>
      </c>
      <c r="T199">
        <v>946917.52450000006</v>
      </c>
      <c r="U199">
        <v>937880.59239999996</v>
      </c>
      <c r="V199">
        <v>936507.27540000004</v>
      </c>
      <c r="W199">
        <v>750639.85290000006</v>
      </c>
      <c r="X199">
        <v>634679.47180000006</v>
      </c>
      <c r="Y199">
        <v>538829.7696</v>
      </c>
      <c r="Z199">
        <v>467048.32179999998</v>
      </c>
      <c r="AA199">
        <v>413214.49660000001</v>
      </c>
      <c r="AB199">
        <v>373591.8015</v>
      </c>
      <c r="AC199">
        <v>342654.66690000001</v>
      </c>
      <c r="AD199">
        <v>313378.4278</v>
      </c>
      <c r="AE199">
        <v>293402.99320000003</v>
      </c>
      <c r="AF199">
        <v>276652.80680000002</v>
      </c>
      <c r="AG199">
        <v>264257.27260000003</v>
      </c>
      <c r="AH199">
        <v>253333.0471</v>
      </c>
      <c r="AI199">
        <v>240448.54860000001</v>
      </c>
      <c r="AJ199">
        <v>226190.92600000001</v>
      </c>
      <c r="AK199">
        <v>210616.68489999999</v>
      </c>
      <c r="AL199">
        <v>196076.3412</v>
      </c>
      <c r="AM199">
        <v>180629.00700000001</v>
      </c>
      <c r="AN199">
        <v>168802.89139999999</v>
      </c>
      <c r="AO199">
        <v>156229.25390000001</v>
      </c>
      <c r="AP199">
        <v>142968.27160000001</v>
      </c>
      <c r="AQ199">
        <v>129049.875</v>
      </c>
      <c r="AR199">
        <v>114449.3873</v>
      </c>
      <c r="AS199">
        <v>94592.552389999997</v>
      </c>
      <c r="AT199">
        <v>73861.9611</v>
      </c>
      <c r="AU199">
        <v>52266.124609999999</v>
      </c>
      <c r="AV199">
        <v>29819.485960000002</v>
      </c>
      <c r="AW199">
        <v>6510.2321959999999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1843065.101</v>
      </c>
      <c r="G200">
        <v>1673084.352</v>
      </c>
      <c r="H200">
        <v>1378283.496</v>
      </c>
      <c r="I200">
        <v>1379124.375</v>
      </c>
      <c r="J200">
        <v>1502148.4879999999</v>
      </c>
      <c r="K200">
        <v>1333318.5989999999</v>
      </c>
      <c r="L200">
        <v>1223585.3529999999</v>
      </c>
      <c r="M200">
        <v>1185926.558</v>
      </c>
      <c r="N200">
        <v>1112182.118</v>
      </c>
      <c r="O200">
        <v>1166470.7779999999</v>
      </c>
      <c r="P200">
        <v>1248811.4410000001</v>
      </c>
      <c r="Q200">
        <v>1280968.601</v>
      </c>
      <c r="R200">
        <v>1280019.6310000001</v>
      </c>
      <c r="S200">
        <v>1266603.0360000001</v>
      </c>
      <c r="T200">
        <v>1260659.601</v>
      </c>
      <c r="U200">
        <v>1244495.969</v>
      </c>
      <c r="V200">
        <v>1250662.584</v>
      </c>
      <c r="W200">
        <v>977093.61540000001</v>
      </c>
      <c r="X200">
        <v>795726.1483</v>
      </c>
      <c r="Y200">
        <v>652811.40749999997</v>
      </c>
      <c r="Z200">
        <v>540863.5773</v>
      </c>
      <c r="AA200">
        <v>453779.57429999998</v>
      </c>
      <c r="AB200">
        <v>385464.44559999998</v>
      </c>
      <c r="AC200">
        <v>330166.84399999998</v>
      </c>
      <c r="AD200">
        <v>302130.6152</v>
      </c>
      <c r="AE200">
        <v>280472.22159999999</v>
      </c>
      <c r="AF200">
        <v>261821.0508</v>
      </c>
      <c r="AG200">
        <v>247398.26319999999</v>
      </c>
      <c r="AH200">
        <v>234649.99</v>
      </c>
      <c r="AI200">
        <v>220747.26120000001</v>
      </c>
      <c r="AJ200">
        <v>205755.90460000001</v>
      </c>
      <c r="AK200">
        <v>189939.84210000001</v>
      </c>
      <c r="AL200">
        <v>175353.71249999999</v>
      </c>
      <c r="AM200">
        <v>160446.9032</v>
      </c>
      <c r="AN200">
        <v>149019.48860000001</v>
      </c>
      <c r="AO200">
        <v>137004.80059999999</v>
      </c>
      <c r="AP200">
        <v>124561.42600000001</v>
      </c>
      <c r="AQ200">
        <v>111790.5754</v>
      </c>
      <c r="AR200">
        <v>98467.142099999997</v>
      </c>
      <c r="AS200">
        <v>80816.859119999906</v>
      </c>
      <c r="AT200">
        <v>62765.94584</v>
      </c>
      <c r="AU200">
        <v>44173.81654</v>
      </c>
      <c r="AV200">
        <v>25069.082740000002</v>
      </c>
      <c r="AW200">
        <v>5450.9045100000003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2326772.719</v>
      </c>
      <c r="G201">
        <v>2143651.6120000002</v>
      </c>
      <c r="H201">
        <v>1855668.328</v>
      </c>
      <c r="I201">
        <v>1888514.946</v>
      </c>
      <c r="J201">
        <v>1752547.2709999999</v>
      </c>
      <c r="K201">
        <v>1575646.2520000001</v>
      </c>
      <c r="L201">
        <v>1493659.4280000001</v>
      </c>
      <c r="M201">
        <v>1418753.2009999999</v>
      </c>
      <c r="N201">
        <v>1381483.388</v>
      </c>
      <c r="O201">
        <v>1401728.213</v>
      </c>
      <c r="P201">
        <v>1432704.4750000001</v>
      </c>
      <c r="Q201">
        <v>1437928.1869999999</v>
      </c>
      <c r="R201">
        <v>1406358.5830000001</v>
      </c>
      <c r="S201">
        <v>1414156.61</v>
      </c>
      <c r="T201">
        <v>1405126.307</v>
      </c>
      <c r="U201">
        <v>1405186.8</v>
      </c>
      <c r="V201">
        <v>1414675.0460000001</v>
      </c>
      <c r="W201">
        <v>1096307.1429999999</v>
      </c>
      <c r="X201">
        <v>887627.76340000005</v>
      </c>
      <c r="Y201">
        <v>721459.18559999997</v>
      </c>
      <c r="Z201">
        <v>598618.71479999996</v>
      </c>
      <c r="AA201">
        <v>506766.62339999998</v>
      </c>
      <c r="AB201">
        <v>437964.6496</v>
      </c>
      <c r="AC201">
        <v>383320.49400000001</v>
      </c>
      <c r="AD201">
        <v>348268.15620000003</v>
      </c>
      <c r="AE201">
        <v>324724.48959999997</v>
      </c>
      <c r="AF201">
        <v>305253.86910000001</v>
      </c>
      <c r="AG201">
        <v>291268.93369999999</v>
      </c>
      <c r="AH201">
        <v>279415.40429999999</v>
      </c>
      <c r="AI201">
        <v>265438.50520000001</v>
      </c>
      <c r="AJ201">
        <v>249827.67980000001</v>
      </c>
      <c r="AK201">
        <v>232651.78750000001</v>
      </c>
      <c r="AL201">
        <v>216578.63310000001</v>
      </c>
      <c r="AM201">
        <v>199451.74900000001</v>
      </c>
      <c r="AN201">
        <v>186333.68729999999</v>
      </c>
      <c r="AO201">
        <v>172375.37899999999</v>
      </c>
      <c r="AP201">
        <v>157651.2452</v>
      </c>
      <c r="AQ201">
        <v>142197.03109999999</v>
      </c>
      <c r="AR201">
        <v>125962.18210000001</v>
      </c>
      <c r="AS201">
        <v>103968.71520000001</v>
      </c>
      <c r="AT201">
        <v>81074.927379999906</v>
      </c>
      <c r="AU201">
        <v>57285.924570000003</v>
      </c>
      <c r="AV201">
        <v>32631.47608</v>
      </c>
      <c r="AW201">
        <v>7112.4551149999998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4696550.216</v>
      </c>
      <c r="G202">
        <v>4573587.5130000003</v>
      </c>
      <c r="H202">
        <v>4133297.145</v>
      </c>
      <c r="I202">
        <v>4182041.0970000001</v>
      </c>
      <c r="J202">
        <v>4092108.696</v>
      </c>
      <c r="K202">
        <v>3829780.378</v>
      </c>
      <c r="L202">
        <v>3669805.4879999999</v>
      </c>
      <c r="M202">
        <v>3542737.9879999999</v>
      </c>
      <c r="N202">
        <v>3534118.5589999999</v>
      </c>
      <c r="O202">
        <v>3643564.176</v>
      </c>
      <c r="P202">
        <v>3737099.38</v>
      </c>
      <c r="Q202">
        <v>3720862.426</v>
      </c>
      <c r="R202">
        <v>3738372.19</v>
      </c>
      <c r="S202">
        <v>3726191.9959999998</v>
      </c>
      <c r="T202">
        <v>3679138.6030000001</v>
      </c>
      <c r="U202">
        <v>3659911.7039999999</v>
      </c>
      <c r="V202">
        <v>3663533.6409999998</v>
      </c>
      <c r="W202">
        <v>2939682.4279999998</v>
      </c>
      <c r="X202">
        <v>2488547.6800000002</v>
      </c>
      <c r="Y202">
        <v>2089038.889</v>
      </c>
      <c r="Z202">
        <v>1768252.5</v>
      </c>
      <c r="AA202">
        <v>1511715.4680000001</v>
      </c>
      <c r="AB202">
        <v>1308709.1939999999</v>
      </c>
      <c r="AC202">
        <v>1140448.301</v>
      </c>
      <c r="AD202">
        <v>1049562.3729999999</v>
      </c>
      <c r="AE202">
        <v>985483.01199999999</v>
      </c>
      <c r="AF202">
        <v>930555.59770000004</v>
      </c>
      <c r="AG202">
        <v>889303.99040000001</v>
      </c>
      <c r="AH202">
        <v>852746.70109999995</v>
      </c>
      <c r="AI202">
        <v>809581.27450000006</v>
      </c>
      <c r="AJ202">
        <v>762283.69660000002</v>
      </c>
      <c r="AK202">
        <v>710655.39980000001</v>
      </c>
      <c r="AL202">
        <v>662726.23670000001</v>
      </c>
      <c r="AM202">
        <v>611577.71539999999</v>
      </c>
      <c r="AN202">
        <v>572600.55960000004</v>
      </c>
      <c r="AO202">
        <v>531040.84120000002</v>
      </c>
      <c r="AP202">
        <v>486981.81229999999</v>
      </c>
      <c r="AQ202">
        <v>440451.45699999999</v>
      </c>
      <c r="AR202">
        <v>391368.83970000001</v>
      </c>
      <c r="AS202">
        <v>324156.03909999999</v>
      </c>
      <c r="AT202">
        <v>253615.0667</v>
      </c>
      <c r="AU202">
        <v>179811.24470000001</v>
      </c>
      <c r="AV202">
        <v>102773.9382</v>
      </c>
      <c r="AW202">
        <v>22474.01398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3958032.8650000002</v>
      </c>
      <c r="F203">
        <v>3883028.3650000002</v>
      </c>
      <c r="G203">
        <v>3818774.9240000001</v>
      </c>
      <c r="H203">
        <v>3435664.5589999999</v>
      </c>
      <c r="I203">
        <v>3501864.7089999998</v>
      </c>
      <c r="J203">
        <v>3497386.3640000001</v>
      </c>
      <c r="K203">
        <v>3375870.9870000002</v>
      </c>
      <c r="L203">
        <v>3284602.926</v>
      </c>
      <c r="M203">
        <v>3194631.7659999998</v>
      </c>
      <c r="N203">
        <v>3160280.8840000001</v>
      </c>
      <c r="O203">
        <v>3219622.4539999999</v>
      </c>
      <c r="P203">
        <v>3352390.0240000002</v>
      </c>
      <c r="Q203">
        <v>3430691.95</v>
      </c>
      <c r="R203">
        <v>3545325.1230000001</v>
      </c>
      <c r="S203">
        <v>3578702.875</v>
      </c>
      <c r="T203">
        <v>3535320.2609999999</v>
      </c>
      <c r="U203">
        <v>3497226.7820000001</v>
      </c>
      <c r="V203">
        <v>3473114.4369999999</v>
      </c>
      <c r="W203">
        <v>2958254.1660000002</v>
      </c>
      <c r="X203">
        <v>2758080.6230000001</v>
      </c>
      <c r="Y203">
        <v>2574369.4509999999</v>
      </c>
      <c r="Z203">
        <v>2417776.4339999999</v>
      </c>
      <c r="AA203">
        <v>2277132.6329999999</v>
      </c>
      <c r="AB203">
        <v>2153499.3139999998</v>
      </c>
      <c r="AC203">
        <v>2034535.05</v>
      </c>
      <c r="AD203">
        <v>1929973.54</v>
      </c>
      <c r="AE203">
        <v>1830877.4809999999</v>
      </c>
      <c r="AF203">
        <v>1733746.1459999999</v>
      </c>
      <c r="AG203">
        <v>1644670.5360000001</v>
      </c>
      <c r="AH203">
        <v>1554438.9040000001</v>
      </c>
      <c r="AI203">
        <v>1455479.3130000001</v>
      </c>
      <c r="AJ203">
        <v>1354341.89</v>
      </c>
      <c r="AK203">
        <v>1250581.398</v>
      </c>
      <c r="AL203">
        <v>1157266.1059999999</v>
      </c>
      <c r="AM203">
        <v>1060764.7960000001</v>
      </c>
      <c r="AN203">
        <v>986738.70180000004</v>
      </c>
      <c r="AO203">
        <v>909692.63309999998</v>
      </c>
      <c r="AP203">
        <v>829729.48430000001</v>
      </c>
      <c r="AQ203">
        <v>746797.92859999998</v>
      </c>
      <c r="AR203">
        <v>660812.46010000003</v>
      </c>
      <c r="AS203">
        <v>545275.17969999998</v>
      </c>
      <c r="AT203">
        <v>425172.85509999999</v>
      </c>
      <c r="AU203">
        <v>300534.06530000002</v>
      </c>
      <c r="AV203">
        <v>171294.6917</v>
      </c>
      <c r="AW203">
        <v>37362.045819999999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279956.34220000001</v>
      </c>
      <c r="G204">
        <v>259875.1943</v>
      </c>
      <c r="H204">
        <v>216832.67120000001</v>
      </c>
      <c r="I204">
        <v>220848.4711</v>
      </c>
      <c r="J204">
        <v>216700.5557</v>
      </c>
      <c r="K204">
        <v>194490.97510000001</v>
      </c>
      <c r="L204">
        <v>175040.9455</v>
      </c>
      <c r="M204">
        <v>164346.68049999999</v>
      </c>
      <c r="N204">
        <v>165004.02309999999</v>
      </c>
      <c r="O204">
        <v>166791.03580000001</v>
      </c>
      <c r="P204">
        <v>169703.22020000001</v>
      </c>
      <c r="Q204">
        <v>163988.56849999999</v>
      </c>
      <c r="R204">
        <v>154306.0865</v>
      </c>
      <c r="S204">
        <v>149031.7254</v>
      </c>
      <c r="T204">
        <v>144478.25200000001</v>
      </c>
      <c r="U204">
        <v>142244.20430000001</v>
      </c>
      <c r="V204">
        <v>142157.78109999999</v>
      </c>
      <c r="W204">
        <v>103330.3459</v>
      </c>
      <c r="X204">
        <v>78453.691479999994</v>
      </c>
      <c r="Y204">
        <v>60308.759749999997</v>
      </c>
      <c r="Z204">
        <v>47687.550730000003</v>
      </c>
      <c r="AA204">
        <v>38666.966849999997</v>
      </c>
      <c r="AB204">
        <v>32108.74784</v>
      </c>
      <c r="AC204">
        <v>27070.054220000002</v>
      </c>
      <c r="AD204">
        <v>24403.713199999998</v>
      </c>
      <c r="AE204">
        <v>22655.767619999999</v>
      </c>
      <c r="AF204">
        <v>21272.14544</v>
      </c>
      <c r="AG204">
        <v>20282.785390000001</v>
      </c>
      <c r="AH204">
        <v>19437.690559999999</v>
      </c>
      <c r="AI204">
        <v>18470.874459999999</v>
      </c>
      <c r="AJ204">
        <v>17403.569380000001</v>
      </c>
      <c r="AK204">
        <v>16238.67642</v>
      </c>
      <c r="AL204">
        <v>15157.544830000001</v>
      </c>
      <c r="AM204">
        <v>14006.34894</v>
      </c>
      <c r="AN204">
        <v>13122.34498</v>
      </c>
      <c r="AO204">
        <v>12175.77656</v>
      </c>
      <c r="AP204">
        <v>11172.662619999999</v>
      </c>
      <c r="AQ204">
        <v>10114.870790000001</v>
      </c>
      <c r="AR204">
        <v>8998.8426650000001</v>
      </c>
      <c r="AS204">
        <v>7452.3410510000003</v>
      </c>
      <c r="AT204">
        <v>5831.6116309999998</v>
      </c>
      <c r="AU204">
        <v>4135.74917</v>
      </c>
      <c r="AV204">
        <v>2365.0380220000002</v>
      </c>
      <c r="AW204">
        <v>517.58783100000005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2042230.054</v>
      </c>
      <c r="G205">
        <v>1817720.277</v>
      </c>
      <c r="H205">
        <v>1439877.993</v>
      </c>
      <c r="I205">
        <v>1534692.764</v>
      </c>
      <c r="J205">
        <v>1502722.7120000001</v>
      </c>
      <c r="K205">
        <v>1350164.3589999999</v>
      </c>
      <c r="L205">
        <v>1293581.9110000001</v>
      </c>
      <c r="M205">
        <v>1262996.236</v>
      </c>
      <c r="N205">
        <v>1248476.3999999999</v>
      </c>
      <c r="O205">
        <v>1230057.4669999999</v>
      </c>
      <c r="P205">
        <v>1286272.5</v>
      </c>
      <c r="Q205">
        <v>1265915.111</v>
      </c>
      <c r="R205">
        <v>1207432.19</v>
      </c>
      <c r="S205">
        <v>1195203.8119999999</v>
      </c>
      <c r="T205">
        <v>1182038.2960000001</v>
      </c>
      <c r="U205">
        <v>1181914.4979999999</v>
      </c>
      <c r="V205">
        <v>1192802.585</v>
      </c>
      <c r="W205">
        <v>911792.00210000004</v>
      </c>
      <c r="X205">
        <v>728767.44480000006</v>
      </c>
      <c r="Y205">
        <v>584779.91480000003</v>
      </c>
      <c r="Z205">
        <v>478577.63260000001</v>
      </c>
      <c r="AA205">
        <v>398808.46260000003</v>
      </c>
      <c r="AB205">
        <v>338327.32669999998</v>
      </c>
      <c r="AC205">
        <v>289976.4829</v>
      </c>
      <c r="AD205">
        <v>265083.79930000001</v>
      </c>
      <c r="AE205">
        <v>247811.4075</v>
      </c>
      <c r="AF205">
        <v>233174.84640000001</v>
      </c>
      <c r="AG205">
        <v>222553.6188</v>
      </c>
      <c r="AH205">
        <v>213508.00930000001</v>
      </c>
      <c r="AI205">
        <v>202825.42619999999</v>
      </c>
      <c r="AJ205">
        <v>190875.89939999999</v>
      </c>
      <c r="AK205">
        <v>177715.8872</v>
      </c>
      <c r="AL205">
        <v>165387.4497</v>
      </c>
      <c r="AM205">
        <v>152271.34789999999</v>
      </c>
      <c r="AN205">
        <v>142182.57500000001</v>
      </c>
      <c r="AO205">
        <v>131433.85279999999</v>
      </c>
      <c r="AP205">
        <v>120101.89200000001</v>
      </c>
      <c r="AQ205">
        <v>108225.5575</v>
      </c>
      <c r="AR205">
        <v>95784.18651</v>
      </c>
      <c r="AS205">
        <v>78995.888800000001</v>
      </c>
      <c r="AT205">
        <v>61551.06654</v>
      </c>
      <c r="AU205">
        <v>43456.194539999997</v>
      </c>
      <c r="AV205">
        <v>24734.09404</v>
      </c>
      <c r="AW205">
        <v>5387.2143319999996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610653.56949999998</v>
      </c>
      <c r="G206">
        <v>548780.33310000005</v>
      </c>
      <c r="H206">
        <v>450682.6348</v>
      </c>
      <c r="I206">
        <v>473681.00449999998</v>
      </c>
      <c r="J206">
        <v>454455.87839999999</v>
      </c>
      <c r="K206">
        <v>407972.54009999998</v>
      </c>
      <c r="L206">
        <v>379240.19500000001</v>
      </c>
      <c r="M206">
        <v>367632.70789999998</v>
      </c>
      <c r="N206">
        <v>355610.75390000001</v>
      </c>
      <c r="O206">
        <v>341109.50180000003</v>
      </c>
      <c r="P206">
        <v>340000.25709999999</v>
      </c>
      <c r="Q206">
        <v>310786.34019999998</v>
      </c>
      <c r="R206">
        <v>282493.3469</v>
      </c>
      <c r="S206">
        <v>266795.14289999998</v>
      </c>
      <c r="T206">
        <v>254947.39980000001</v>
      </c>
      <c r="U206">
        <v>249829.22380000001</v>
      </c>
      <c r="V206">
        <v>249152.50510000001</v>
      </c>
      <c r="W206">
        <v>177397.18859999999</v>
      </c>
      <c r="X206">
        <v>130342.4452</v>
      </c>
      <c r="Y206">
        <v>96294.920819999999</v>
      </c>
      <c r="Z206">
        <v>73166.961779999998</v>
      </c>
      <c r="AA206">
        <v>57152.531179999998</v>
      </c>
      <c r="AB206">
        <v>45872.606200000002</v>
      </c>
      <c r="AC206">
        <v>37473.756569999998</v>
      </c>
      <c r="AD206">
        <v>33333.759299999998</v>
      </c>
      <c r="AE206">
        <v>30799.194230000001</v>
      </c>
      <c r="AF206">
        <v>28894.98243</v>
      </c>
      <c r="AG206">
        <v>27601.740760000001</v>
      </c>
      <c r="AH206">
        <v>26528.698710000001</v>
      </c>
      <c r="AI206">
        <v>25256.247210000001</v>
      </c>
      <c r="AJ206">
        <v>23840.178029999999</v>
      </c>
      <c r="AK206">
        <v>22277.32259</v>
      </c>
      <c r="AL206">
        <v>20821.272250000002</v>
      </c>
      <c r="AM206">
        <v>19257.946309999999</v>
      </c>
      <c r="AN206">
        <v>18076.03973</v>
      </c>
      <c r="AO206">
        <v>16808.750680000001</v>
      </c>
      <c r="AP206">
        <v>15459.170410000001</v>
      </c>
      <c r="AQ206">
        <v>14027.005999999999</v>
      </c>
      <c r="AR206">
        <v>12507.17806</v>
      </c>
      <c r="AS206">
        <v>10398.471729999999</v>
      </c>
      <c r="AT206">
        <v>8170.0137459999996</v>
      </c>
      <c r="AU206">
        <v>5819.2151670000003</v>
      </c>
      <c r="AV206">
        <v>3342.762874</v>
      </c>
      <c r="AW206">
        <v>735.0698036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8919818.7170000002</v>
      </c>
      <c r="G207">
        <v>8469470.8200000003</v>
      </c>
      <c r="H207">
        <v>7365589.6129999999</v>
      </c>
      <c r="I207">
        <v>7305038.3799999999</v>
      </c>
      <c r="J207">
        <v>7151095.9979999997</v>
      </c>
      <c r="K207">
        <v>6671617.9809999997</v>
      </c>
      <c r="L207">
        <v>6198794.3930000002</v>
      </c>
      <c r="M207">
        <v>5890723.8300000001</v>
      </c>
      <c r="N207">
        <v>5618127.6540000001</v>
      </c>
      <c r="O207">
        <v>5751637.2630000003</v>
      </c>
      <c r="P207">
        <v>5967446.0140000004</v>
      </c>
      <c r="Q207">
        <v>5953213.7470000004</v>
      </c>
      <c r="R207">
        <v>5962363.6409999998</v>
      </c>
      <c r="S207">
        <v>5974039.574</v>
      </c>
      <c r="T207">
        <v>5928396.5080000004</v>
      </c>
      <c r="U207">
        <v>5896571.8660000004</v>
      </c>
      <c r="V207">
        <v>5920604.9199999999</v>
      </c>
      <c r="W207">
        <v>4463476.2110000001</v>
      </c>
      <c r="X207">
        <v>3487803.1120000002</v>
      </c>
      <c r="Y207">
        <v>2758498.821</v>
      </c>
      <c r="Z207">
        <v>2229059.267</v>
      </c>
      <c r="AA207">
        <v>1835239.1869999999</v>
      </c>
      <c r="AB207">
        <v>1539598.73</v>
      </c>
      <c r="AC207">
        <v>1305610.159</v>
      </c>
      <c r="AD207">
        <v>1190004.5120000001</v>
      </c>
      <c r="AE207">
        <v>1110255.7120000001</v>
      </c>
      <c r="AF207">
        <v>1045533.75</v>
      </c>
      <c r="AG207">
        <v>998518.88829999999</v>
      </c>
      <c r="AH207">
        <v>957744.57180000003</v>
      </c>
      <c r="AI207">
        <v>911198.14020000002</v>
      </c>
      <c r="AJ207">
        <v>858360.45490000001</v>
      </c>
      <c r="AK207">
        <v>800601.88329999999</v>
      </c>
      <c r="AL207">
        <v>746786.96799999999</v>
      </c>
      <c r="AM207">
        <v>689162.78630000004</v>
      </c>
      <c r="AN207">
        <v>645688.80330000003</v>
      </c>
      <c r="AO207">
        <v>599129.4068</v>
      </c>
      <c r="AP207">
        <v>549703.03689999995</v>
      </c>
      <c r="AQ207">
        <v>497458.77740000002</v>
      </c>
      <c r="AR207">
        <v>441853.37800000003</v>
      </c>
      <c r="AS207">
        <v>365669.6251</v>
      </c>
      <c r="AT207">
        <v>286227.07319999998</v>
      </c>
      <c r="AU207">
        <v>203025.96789999999</v>
      </c>
      <c r="AV207">
        <v>116105.6528</v>
      </c>
      <c r="AW207">
        <v>25402.28256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618606.01179999998</v>
      </c>
      <c r="G208">
        <v>603076.55980000005</v>
      </c>
      <c r="H208">
        <v>516437.5895</v>
      </c>
      <c r="I208">
        <v>504366.74099999998</v>
      </c>
      <c r="J208">
        <v>510001.16369999998</v>
      </c>
      <c r="K208">
        <v>488323.717</v>
      </c>
      <c r="L208">
        <v>466964.8175</v>
      </c>
      <c r="M208">
        <v>428336.43719999999</v>
      </c>
      <c r="N208">
        <v>382648.52439999999</v>
      </c>
      <c r="O208">
        <v>362549.51659999997</v>
      </c>
      <c r="P208">
        <v>362765.97700000001</v>
      </c>
      <c r="Q208">
        <v>360148.6629</v>
      </c>
      <c r="R208">
        <v>358604.00189999997</v>
      </c>
      <c r="S208">
        <v>347733.41800000001</v>
      </c>
      <c r="T208">
        <v>357854.37479999999</v>
      </c>
      <c r="U208">
        <v>362121.31719999999</v>
      </c>
      <c r="V208">
        <v>376996.087</v>
      </c>
      <c r="W208">
        <v>348309.28730000003</v>
      </c>
      <c r="X208">
        <v>336005.07059999998</v>
      </c>
      <c r="Y208">
        <v>321670.7818</v>
      </c>
      <c r="Z208">
        <v>304011.81229999999</v>
      </c>
      <c r="AA208">
        <v>286102.61190000002</v>
      </c>
      <c r="AB208">
        <v>268658.34460000001</v>
      </c>
      <c r="AC208">
        <v>252001.98620000001</v>
      </c>
      <c r="AD208">
        <v>239997.5521</v>
      </c>
      <c r="AE208">
        <v>225057.6096</v>
      </c>
      <c r="AF208">
        <v>209844.3303</v>
      </c>
      <c r="AG208">
        <v>196138.31030000001</v>
      </c>
      <c r="AH208">
        <v>183052.92389999999</v>
      </c>
      <c r="AI208">
        <v>169521.68220000001</v>
      </c>
      <c r="AJ208">
        <v>155547.09760000001</v>
      </c>
      <c r="AK208">
        <v>141509.54949999999</v>
      </c>
      <c r="AL208">
        <v>128831.40850000001</v>
      </c>
      <c r="AM208">
        <v>116261.9617</v>
      </c>
      <c r="AN208">
        <v>106911.2484</v>
      </c>
      <c r="AO208">
        <v>97623.839749999999</v>
      </c>
      <c r="AP208">
        <v>88265.721000000005</v>
      </c>
      <c r="AQ208">
        <v>78830.766799999998</v>
      </c>
      <c r="AR208">
        <v>68983.013579999999</v>
      </c>
      <c r="AS208">
        <v>56371.24682</v>
      </c>
      <c r="AT208">
        <v>43699.906260000003</v>
      </c>
      <c r="AU208">
        <v>30706.594730000001</v>
      </c>
      <c r="AV208">
        <v>17399.392210000002</v>
      </c>
      <c r="AW208">
        <v>3781.0277780000001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41742.339180000003</v>
      </c>
      <c r="G209">
        <v>39216.583209999997</v>
      </c>
      <c r="H209">
        <v>35723.413489999999</v>
      </c>
      <c r="I209">
        <v>35989.585639999998</v>
      </c>
      <c r="J209">
        <v>34966.45665</v>
      </c>
      <c r="K209">
        <v>32897.063269999999</v>
      </c>
      <c r="L209">
        <v>31963.415570000001</v>
      </c>
      <c r="M209">
        <v>31381.930660000002</v>
      </c>
      <c r="N209">
        <v>31000.790720000001</v>
      </c>
      <c r="O209">
        <v>32256.329129999998</v>
      </c>
      <c r="P209">
        <v>34037.048459999998</v>
      </c>
      <c r="Q209">
        <v>33642.490619999997</v>
      </c>
      <c r="R209">
        <v>33930.684370000003</v>
      </c>
      <c r="S209">
        <v>33242.898439999997</v>
      </c>
      <c r="T209">
        <v>33026.962509999998</v>
      </c>
      <c r="U209">
        <v>33189.841540000001</v>
      </c>
      <c r="V209">
        <v>33683.112780000003</v>
      </c>
      <c r="W209">
        <v>30406.99064</v>
      </c>
      <c r="X209">
        <v>29287.15236</v>
      </c>
      <c r="Y209">
        <v>27385.075000000001</v>
      </c>
      <c r="Z209">
        <v>25869.67815</v>
      </c>
      <c r="AA209">
        <v>24553.269660000002</v>
      </c>
      <c r="AB209">
        <v>23537.034609999999</v>
      </c>
      <c r="AC209">
        <v>22578.168600000001</v>
      </c>
      <c r="AD209">
        <v>21504.559969999998</v>
      </c>
      <c r="AE209">
        <v>20363.420109999999</v>
      </c>
      <c r="AF209">
        <v>19179.99944</v>
      </c>
      <c r="AG209">
        <v>18209.209330000002</v>
      </c>
      <c r="AH209">
        <v>17322.58079</v>
      </c>
      <c r="AI209">
        <v>16289.186229999999</v>
      </c>
      <c r="AJ209">
        <v>15161.463739999999</v>
      </c>
      <c r="AK209">
        <v>13962.100829999999</v>
      </c>
      <c r="AL209">
        <v>12862.0334</v>
      </c>
      <c r="AM209">
        <v>11710.08502</v>
      </c>
      <c r="AN209">
        <v>10850.844349999999</v>
      </c>
      <c r="AO209">
        <v>9981.1952330000004</v>
      </c>
      <c r="AP209">
        <v>9085.4568089999902</v>
      </c>
      <c r="AQ209">
        <v>8156.3708980000001</v>
      </c>
      <c r="AR209">
        <v>7194.4751770000003</v>
      </c>
      <c r="AS209">
        <v>5921.0629529999997</v>
      </c>
      <c r="AT209">
        <v>4606.0711350000001</v>
      </c>
      <c r="AU209">
        <v>3247.6678470000002</v>
      </c>
      <c r="AV209">
        <v>1846.1537390000001</v>
      </c>
      <c r="AW209">
        <v>401.42413520000002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56874.959920000001</v>
      </c>
      <c r="F210">
        <v>59887.155310000002</v>
      </c>
      <c r="G210">
        <v>61171.770120000001</v>
      </c>
      <c r="H210">
        <v>61516.538079999998</v>
      </c>
      <c r="I210">
        <v>64449.03671</v>
      </c>
      <c r="J210">
        <v>66610.780199999994</v>
      </c>
      <c r="K210">
        <v>68058.080409999995</v>
      </c>
      <c r="L210">
        <v>69840.886060000004</v>
      </c>
      <c r="M210">
        <v>71724.904070000004</v>
      </c>
      <c r="N210">
        <v>72683.673469999994</v>
      </c>
      <c r="O210">
        <v>72125.010620000001</v>
      </c>
      <c r="P210">
        <v>74913.632540000006</v>
      </c>
      <c r="Q210">
        <v>76961.732080000002</v>
      </c>
      <c r="R210">
        <v>83987.561809999999</v>
      </c>
      <c r="S210">
        <v>99264.130300000004</v>
      </c>
      <c r="T210">
        <v>113906.3477</v>
      </c>
      <c r="U210">
        <v>126128.6749</v>
      </c>
      <c r="V210">
        <v>136280.91870000001</v>
      </c>
      <c r="W210">
        <v>153442.38990000001</v>
      </c>
      <c r="X210">
        <v>180082.40849999999</v>
      </c>
      <c r="Y210">
        <v>177801.53829999999</v>
      </c>
      <c r="Z210">
        <v>175922.1875</v>
      </c>
      <c r="AA210">
        <v>173809.10279999999</v>
      </c>
      <c r="AB210">
        <v>171612.9258</v>
      </c>
      <c r="AC210">
        <v>168778.9319</v>
      </c>
      <c r="AD210">
        <v>162277.86790000001</v>
      </c>
      <c r="AE210">
        <v>155450.9675</v>
      </c>
      <c r="AF210">
        <v>148256.05669999999</v>
      </c>
      <c r="AG210">
        <v>141423.62179999999</v>
      </c>
      <c r="AH210">
        <v>134254.9467</v>
      </c>
      <c r="AI210">
        <v>126377.6404</v>
      </c>
      <c r="AJ210">
        <v>118066.34480000001</v>
      </c>
      <c r="AK210">
        <v>109355.9713</v>
      </c>
      <c r="AL210">
        <v>101431.0983</v>
      </c>
      <c r="AM210">
        <v>93155.668789999996</v>
      </c>
      <c r="AN210">
        <v>87903.40062</v>
      </c>
      <c r="AO210">
        <v>82184.826839999994</v>
      </c>
      <c r="AP210">
        <v>75980.732149999996</v>
      </c>
      <c r="AQ210">
        <v>69274.663780000003</v>
      </c>
      <c r="AR210">
        <v>62143.880440000001</v>
      </c>
      <c r="AS210">
        <v>52488.405079999997</v>
      </c>
      <c r="AT210">
        <v>41857.618629999997</v>
      </c>
      <c r="AU210">
        <v>30231.998319999999</v>
      </c>
      <c r="AV210">
        <v>17591.153590000002</v>
      </c>
      <c r="AW210">
        <v>3903.4511929999999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55705.495309999998</v>
      </c>
      <c r="F211">
        <v>63644.608829999997</v>
      </c>
      <c r="G211">
        <v>70099.212920000005</v>
      </c>
      <c r="H211">
        <v>75355.317769999994</v>
      </c>
      <c r="I211">
        <v>82433.469949999999</v>
      </c>
      <c r="J211">
        <v>88426.083310000002</v>
      </c>
      <c r="K211">
        <v>93336.41029</v>
      </c>
      <c r="L211">
        <v>97547.969039999996</v>
      </c>
      <c r="M211">
        <v>100075.77529999999</v>
      </c>
      <c r="N211">
        <v>100181.1378</v>
      </c>
      <c r="O211">
        <v>110027.0745</v>
      </c>
      <c r="P211">
        <v>121760.56419999999</v>
      </c>
      <c r="Q211">
        <v>134242.62150000001</v>
      </c>
      <c r="R211">
        <v>148842.269</v>
      </c>
      <c r="S211">
        <v>166920.39019999999</v>
      </c>
      <c r="T211">
        <v>254257.72089999999</v>
      </c>
      <c r="U211">
        <v>323300.48879999999</v>
      </c>
      <c r="V211">
        <v>379500.11820000003</v>
      </c>
      <c r="W211">
        <v>323662.45480000001</v>
      </c>
      <c r="X211">
        <v>295998.51860000001</v>
      </c>
      <c r="Y211">
        <v>331263.86290000001</v>
      </c>
      <c r="Z211">
        <v>361869.53940000001</v>
      </c>
      <c r="AA211">
        <v>387654.68819999998</v>
      </c>
      <c r="AB211">
        <v>408194.60879999999</v>
      </c>
      <c r="AC211">
        <v>423424.8002</v>
      </c>
      <c r="AD211">
        <v>456306.02669999999</v>
      </c>
      <c r="AE211">
        <v>482348.23249999998</v>
      </c>
      <c r="AF211">
        <v>502379.21429999999</v>
      </c>
      <c r="AG211">
        <v>518816.29759999999</v>
      </c>
      <c r="AH211">
        <v>529413.64390000002</v>
      </c>
      <c r="AI211">
        <v>540266.16130000004</v>
      </c>
      <c r="AJ211">
        <v>543510.7304</v>
      </c>
      <c r="AK211">
        <v>539335.22100000002</v>
      </c>
      <c r="AL211">
        <v>533515.57550000004</v>
      </c>
      <c r="AM211">
        <v>520410.10100000002</v>
      </c>
      <c r="AN211">
        <v>503699.52149999997</v>
      </c>
      <c r="AO211">
        <v>482896.94809999998</v>
      </c>
      <c r="AP211">
        <v>457629.3444</v>
      </c>
      <c r="AQ211">
        <v>427507.42920000001</v>
      </c>
      <c r="AR211">
        <v>391985.54739999998</v>
      </c>
      <c r="AS211">
        <v>327195.88990000001</v>
      </c>
      <c r="AT211">
        <v>258528.5673</v>
      </c>
      <c r="AU211">
        <v>185241.25049999999</v>
      </c>
      <c r="AV211">
        <v>107039.0885</v>
      </c>
      <c r="AW211">
        <v>23481.911319999999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241911.37109999999</v>
      </c>
      <c r="G212">
        <v>197802.9253</v>
      </c>
      <c r="H212">
        <v>127430.766</v>
      </c>
      <c r="I212">
        <v>146539.5405</v>
      </c>
      <c r="J212">
        <v>113392.98330000001</v>
      </c>
      <c r="K212">
        <v>129090.33470000001</v>
      </c>
      <c r="L212">
        <v>108699.23299999999</v>
      </c>
      <c r="M212">
        <v>90224.480960000001</v>
      </c>
      <c r="N212">
        <v>72548.803490000006</v>
      </c>
      <c r="O212">
        <v>53362.438609999997</v>
      </c>
      <c r="P212">
        <v>51519.031779999998</v>
      </c>
      <c r="Q212">
        <v>47266.204030000001</v>
      </c>
      <c r="R212">
        <v>45773.708270000003</v>
      </c>
      <c r="S212">
        <v>44834.306349999999</v>
      </c>
      <c r="T212">
        <v>44275.951159999997</v>
      </c>
      <c r="U212">
        <v>44948.156629999998</v>
      </c>
      <c r="V212">
        <v>46016.027349999997</v>
      </c>
      <c r="W212">
        <v>42699.494610000002</v>
      </c>
      <c r="X212">
        <v>42516.818959999997</v>
      </c>
      <c r="Y212">
        <v>41638.476589999998</v>
      </c>
      <c r="Z212">
        <v>40629.28772</v>
      </c>
      <c r="AA212">
        <v>39534.103410000003</v>
      </c>
      <c r="AB212">
        <v>35945.199439999997</v>
      </c>
      <c r="AC212">
        <v>32264.313139999998</v>
      </c>
      <c r="AD212">
        <v>29830.491720000002</v>
      </c>
      <c r="AE212">
        <v>27883.046009999998</v>
      </c>
      <c r="AF212">
        <v>26195.919160000001</v>
      </c>
      <c r="AG212">
        <v>24744.974740000001</v>
      </c>
      <c r="AH212">
        <v>23369.60427</v>
      </c>
      <c r="AI212">
        <v>22119.3249</v>
      </c>
      <c r="AJ212">
        <v>20910.347819999999</v>
      </c>
      <c r="AK212">
        <v>19668.204900000001</v>
      </c>
      <c r="AL212">
        <v>18521.098170000001</v>
      </c>
      <c r="AM212">
        <v>17249.096989999998</v>
      </c>
      <c r="AN212">
        <v>16256.1003</v>
      </c>
      <c r="AO212">
        <v>15192.469450000001</v>
      </c>
      <c r="AP212">
        <v>14052.074339999999</v>
      </c>
      <c r="AQ212">
        <v>12827.214040000001</v>
      </c>
      <c r="AR212">
        <v>11504.10637</v>
      </c>
      <c r="AS212">
        <v>9876.8537899999901</v>
      </c>
      <c r="AT212">
        <v>8130.8632360000001</v>
      </c>
      <c r="AU212">
        <v>6132.8937489999998</v>
      </c>
      <c r="AV212">
        <v>3770.6168769999999</v>
      </c>
      <c r="AW212">
        <v>898.5519951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224234.53409999999</v>
      </c>
      <c r="G213">
        <v>219667.51879999999</v>
      </c>
      <c r="H213">
        <v>165880.84</v>
      </c>
      <c r="I213">
        <v>168315.8014</v>
      </c>
      <c r="J213">
        <v>176190.50889999999</v>
      </c>
      <c r="K213">
        <v>170478.18090000001</v>
      </c>
      <c r="L213">
        <v>159184.394</v>
      </c>
      <c r="M213">
        <v>150440.94990000001</v>
      </c>
      <c r="N213">
        <v>145118.04440000001</v>
      </c>
      <c r="O213">
        <v>136948.7936</v>
      </c>
      <c r="P213">
        <v>136604.56659999999</v>
      </c>
      <c r="Q213">
        <v>145004.65530000001</v>
      </c>
      <c r="R213">
        <v>143723.85459999999</v>
      </c>
      <c r="S213">
        <v>141244.22089999999</v>
      </c>
      <c r="T213">
        <v>139591.39720000001</v>
      </c>
      <c r="U213">
        <v>138460.54639999999</v>
      </c>
      <c r="V213">
        <v>138394.55290000001</v>
      </c>
      <c r="W213">
        <v>119803.6807</v>
      </c>
      <c r="X213">
        <v>112867.79580000001</v>
      </c>
      <c r="Y213">
        <v>105379.8995</v>
      </c>
      <c r="Z213">
        <v>98661.764049999998</v>
      </c>
      <c r="AA213">
        <v>92428.749840000004</v>
      </c>
      <c r="AB213">
        <v>87060.476060000001</v>
      </c>
      <c r="AC213">
        <v>81930.327069999999</v>
      </c>
      <c r="AD213">
        <v>76517.204379999996</v>
      </c>
      <c r="AE213">
        <v>71190.295660000003</v>
      </c>
      <c r="AF213">
        <v>66023.838900000002</v>
      </c>
      <c r="AG213">
        <v>61285.548190000001</v>
      </c>
      <c r="AH213">
        <v>56680.676119999996</v>
      </c>
      <c r="AI213">
        <v>51929.47524</v>
      </c>
      <c r="AJ213">
        <v>47277.761939999997</v>
      </c>
      <c r="AK213">
        <v>42727.243210000001</v>
      </c>
      <c r="AL213">
        <v>38726.692459999998</v>
      </c>
      <c r="AM213">
        <v>34731.057359999999</v>
      </c>
      <c r="AN213">
        <v>31748.51829</v>
      </c>
      <c r="AO213">
        <v>28891.688099999999</v>
      </c>
      <c r="AP213">
        <v>26050.033429999999</v>
      </c>
      <c r="AQ213">
        <v>23181.048030000002</v>
      </c>
      <c r="AR213">
        <v>20266.11578</v>
      </c>
      <c r="AS213">
        <v>16560.467540000001</v>
      </c>
      <c r="AT213">
        <v>12807.773300000001</v>
      </c>
      <c r="AU213">
        <v>8984.3690509999997</v>
      </c>
      <c r="AV213">
        <v>5083.1729189999996</v>
      </c>
      <c r="AW213">
        <v>1100.2854440000001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8506510.2670000009</v>
      </c>
      <c r="G214">
        <v>8658462.2430000007</v>
      </c>
      <c r="H214">
        <v>8402810.6410000008</v>
      </c>
      <c r="I214">
        <v>8814076.8780000005</v>
      </c>
      <c r="J214">
        <v>9025144.7880000006</v>
      </c>
      <c r="K214">
        <v>8918038.7870000005</v>
      </c>
      <c r="L214">
        <v>8821277.3640000001</v>
      </c>
      <c r="M214">
        <v>8873269.50699999</v>
      </c>
      <c r="N214">
        <v>9036144.8910000008</v>
      </c>
      <c r="O214">
        <v>9015892.7259999998</v>
      </c>
      <c r="P214">
        <v>8869920.0559999999</v>
      </c>
      <c r="Q214">
        <v>8461696.0490000006</v>
      </c>
      <c r="R214">
        <v>8003902.2980000004</v>
      </c>
      <c r="S214">
        <v>7569083.3629999999</v>
      </c>
      <c r="T214">
        <v>7393538.46</v>
      </c>
      <c r="U214">
        <v>7250080.8770000003</v>
      </c>
      <c r="V214">
        <v>7141545.852</v>
      </c>
      <c r="W214">
        <v>6915749.5880000005</v>
      </c>
      <c r="X214">
        <v>7289816.5420000004</v>
      </c>
      <c r="Y214">
        <v>7475101.2489999998</v>
      </c>
      <c r="Z214">
        <v>7508454.8870000001</v>
      </c>
      <c r="AA214">
        <v>7395409.6390000004</v>
      </c>
      <c r="AB214">
        <v>7143884.0609999998</v>
      </c>
      <c r="AC214">
        <v>6780249.4740000004</v>
      </c>
      <c r="AD214">
        <v>6366743.0449999999</v>
      </c>
      <c r="AE214">
        <v>5867418.5109999999</v>
      </c>
      <c r="AF214">
        <v>5354324.6359999999</v>
      </c>
      <c r="AG214">
        <v>4887513.9170000004</v>
      </c>
      <c r="AH214">
        <v>4448822.5089999996</v>
      </c>
      <c r="AI214">
        <v>4014710.36</v>
      </c>
      <c r="AJ214">
        <v>3598930.1320000002</v>
      </c>
      <c r="AK214">
        <v>3200643.9950000001</v>
      </c>
      <c r="AL214">
        <v>2852619.6349999998</v>
      </c>
      <c r="AM214">
        <v>2515181.9870000002</v>
      </c>
      <c r="AN214">
        <v>2251790.0839999998</v>
      </c>
      <c r="AO214">
        <v>1999889.5989999999</v>
      </c>
      <c r="AP214">
        <v>1758278.615</v>
      </c>
      <c r="AQ214">
        <v>1525823.33</v>
      </c>
      <c r="AR214">
        <v>1301715.0249999999</v>
      </c>
      <c r="AS214">
        <v>1036877.701</v>
      </c>
      <c r="AT214">
        <v>780774.51870000002</v>
      </c>
      <c r="AU214">
        <v>533074.87760000001</v>
      </c>
      <c r="AV214">
        <v>293520.25050000002</v>
      </c>
      <c r="AW214">
        <v>61858.871319999998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4692293.3779999996</v>
      </c>
      <c r="G215">
        <v>4678434.8420000002</v>
      </c>
      <c r="H215">
        <v>4800969.227</v>
      </c>
      <c r="I215">
        <v>4844861.43</v>
      </c>
      <c r="J215">
        <v>4810931.4929999998</v>
      </c>
      <c r="K215">
        <v>4707072.0310000004</v>
      </c>
      <c r="L215">
        <v>4643247.5710000005</v>
      </c>
      <c r="M215">
        <v>4605219.3039999995</v>
      </c>
      <c r="N215">
        <v>4644223.2589999996</v>
      </c>
      <c r="O215">
        <v>4599903.6969999997</v>
      </c>
      <c r="P215">
        <v>4445451.227</v>
      </c>
      <c r="Q215">
        <v>4152858.2280000001</v>
      </c>
      <c r="R215">
        <v>3881210.9989999998</v>
      </c>
      <c r="S215">
        <v>3624203.4640000002</v>
      </c>
      <c r="T215">
        <v>3553689.3119999999</v>
      </c>
      <c r="U215">
        <v>3520946.9219999998</v>
      </c>
      <c r="V215">
        <v>3512847.676</v>
      </c>
      <c r="W215">
        <v>3228155.9509999999</v>
      </c>
      <c r="X215">
        <v>3223760.375</v>
      </c>
      <c r="Y215">
        <v>3163048.8489999999</v>
      </c>
      <c r="Z215">
        <v>3068178.912</v>
      </c>
      <c r="AA215">
        <v>2939681.4580000001</v>
      </c>
      <c r="AB215">
        <v>2779626.0780000002</v>
      </c>
      <c r="AC215">
        <v>2594186.327</v>
      </c>
      <c r="AD215">
        <v>2428352.5290000001</v>
      </c>
      <c r="AE215">
        <v>2242652.2259999998</v>
      </c>
      <c r="AF215">
        <v>2054660.213</v>
      </c>
      <c r="AG215">
        <v>1885329.996</v>
      </c>
      <c r="AH215">
        <v>1726078.71</v>
      </c>
      <c r="AI215">
        <v>1566100.7050000001</v>
      </c>
      <c r="AJ215">
        <v>1411085.719</v>
      </c>
      <c r="AK215">
        <v>1260814.2069999999</v>
      </c>
      <c r="AL215">
        <v>1128503.1089999999</v>
      </c>
      <c r="AM215">
        <v>999309.50210000004</v>
      </c>
      <c r="AN215">
        <v>898263.95719999995</v>
      </c>
      <c r="AO215">
        <v>800610.35290000006</v>
      </c>
      <c r="AP215">
        <v>706160.74950000003</v>
      </c>
      <c r="AQ215">
        <v>614660.38670000003</v>
      </c>
      <c r="AR215">
        <v>525909.76950000005</v>
      </c>
      <c r="AS215">
        <v>419966.891</v>
      </c>
      <c r="AT215">
        <v>316946.9423</v>
      </c>
      <c r="AU215">
        <v>216842.70759999999</v>
      </c>
      <c r="AV215">
        <v>119628.4244</v>
      </c>
      <c r="AW215">
        <v>25258.46329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0.97423407159999997</v>
      </c>
      <c r="G216">
        <v>0.92712424780000002</v>
      </c>
      <c r="H216">
        <v>0.87456596330000003</v>
      </c>
      <c r="I216">
        <v>0.84380084720000004</v>
      </c>
      <c r="J216">
        <v>0.8067333954</v>
      </c>
      <c r="K216">
        <v>0.7635405931</v>
      </c>
      <c r="L216">
        <v>0.72589991519999997</v>
      </c>
      <c r="M216">
        <v>0.69698151809999997</v>
      </c>
      <c r="N216">
        <v>0.67626042559999999</v>
      </c>
      <c r="O216">
        <v>0.66611468419999997</v>
      </c>
      <c r="P216">
        <v>0.65433022269999996</v>
      </c>
      <c r="Q216">
        <v>0.63648262580000003</v>
      </c>
      <c r="R216">
        <v>0.62539468600000003</v>
      </c>
      <c r="S216">
        <v>0.61085765309999995</v>
      </c>
      <c r="T216">
        <v>0.60447905800000001</v>
      </c>
      <c r="U216">
        <v>0.59878622400000003</v>
      </c>
      <c r="V216">
        <v>0.59480645779999997</v>
      </c>
      <c r="W216">
        <v>0.51324080179999998</v>
      </c>
      <c r="X216">
        <v>0.48082371219999998</v>
      </c>
      <c r="Y216">
        <v>0.44580422959999999</v>
      </c>
      <c r="Z216">
        <v>0.41270584809999999</v>
      </c>
      <c r="AA216">
        <v>0.38145030070000002</v>
      </c>
      <c r="AB216">
        <v>0.35408742900000001</v>
      </c>
      <c r="AC216">
        <v>0.32778413519999999</v>
      </c>
      <c r="AD216">
        <v>0.29953131360000002</v>
      </c>
      <c r="AE216">
        <v>0.27199690240000002</v>
      </c>
      <c r="AF216">
        <v>0.2453985246</v>
      </c>
      <c r="AG216">
        <v>0.2211937621</v>
      </c>
      <c r="AH216">
        <v>0.19794422910000001</v>
      </c>
      <c r="AI216">
        <v>0.17384876909999999</v>
      </c>
      <c r="AJ216">
        <v>0.15052553839999999</v>
      </c>
      <c r="AK216">
        <v>0.12812570640000001</v>
      </c>
      <c r="AL216">
        <v>0.1081533534</v>
      </c>
      <c r="AM216">
        <v>8.9020869099999997E-2</v>
      </c>
      <c r="AN216">
        <v>7.7188184100000001E-2</v>
      </c>
      <c r="AO216">
        <v>6.6074146700000003E-2</v>
      </c>
      <c r="AP216">
        <v>5.5389703499999998E-2</v>
      </c>
      <c r="AQ216">
        <v>4.5157967299999997E-2</v>
      </c>
      <c r="AR216">
        <v>3.5413291E-2</v>
      </c>
      <c r="AS216">
        <v>2.7963274199999999E-2</v>
      </c>
      <c r="AT216">
        <v>2.1005760599999999E-2</v>
      </c>
      <c r="AU216" s="39">
        <v>1.4285483599999999E-2</v>
      </c>
      <c r="AV216">
        <v>7.8131422599999906E-3</v>
      </c>
      <c r="AW216">
        <v>1.6296555E-3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8363835.7719999999</v>
      </c>
      <c r="G217">
        <v>8258749.1449999996</v>
      </c>
      <c r="H217">
        <v>7669403.5300000003</v>
      </c>
      <c r="I217">
        <v>7565858.4019999998</v>
      </c>
      <c r="J217">
        <v>7545027.0310000004</v>
      </c>
      <c r="K217">
        <v>7434129.6210000003</v>
      </c>
      <c r="L217">
        <v>7202309.5190000003</v>
      </c>
      <c r="M217">
        <v>6954805.7079999996</v>
      </c>
      <c r="N217">
        <v>6636553.6330000004</v>
      </c>
      <c r="O217">
        <v>7019232.523</v>
      </c>
      <c r="P217">
        <v>7634066.9730000002</v>
      </c>
      <c r="Q217">
        <v>8361244.6859999998</v>
      </c>
      <c r="R217">
        <v>8952947.3829999994</v>
      </c>
      <c r="S217">
        <v>9576032.0170000009</v>
      </c>
      <c r="T217">
        <v>7366692.1770000001</v>
      </c>
      <c r="U217">
        <v>5042480.335</v>
      </c>
      <c r="V217">
        <v>2896817.3220000002</v>
      </c>
      <c r="W217">
        <v>6943758.7050000001</v>
      </c>
      <c r="X217">
        <v>7893162.75</v>
      </c>
      <c r="Y217">
        <v>7504295.4879999999</v>
      </c>
      <c r="Z217">
        <v>6937501.7039999999</v>
      </c>
      <c r="AA217">
        <v>6350962.1739999996</v>
      </c>
      <c r="AB217">
        <v>5802373.4570000004</v>
      </c>
      <c r="AC217">
        <v>5277716.1629999997</v>
      </c>
      <c r="AD217">
        <v>4723564.3679999998</v>
      </c>
      <c r="AE217">
        <v>4195699.0140000004</v>
      </c>
      <c r="AF217">
        <v>3702260.7209999999</v>
      </c>
      <c r="AG217">
        <v>3134838.4980000001</v>
      </c>
      <c r="AH217">
        <v>2608882.574</v>
      </c>
      <c r="AI217">
        <v>1971144.173</v>
      </c>
      <c r="AJ217">
        <v>1403297.5379999999</v>
      </c>
      <c r="AK217">
        <v>914747.06389999995</v>
      </c>
      <c r="AL217">
        <v>523669.03610000003</v>
      </c>
      <c r="AM217">
        <v>195476.53510000001</v>
      </c>
      <c r="AN217">
        <v>173881.3505</v>
      </c>
      <c r="AO217">
        <v>167154.93119999999</v>
      </c>
      <c r="AP217">
        <v>159869.2684</v>
      </c>
      <c r="AQ217">
        <v>150488.5007</v>
      </c>
      <c r="AR217">
        <v>138782.94880000001</v>
      </c>
      <c r="AS217">
        <v>117889.8554</v>
      </c>
      <c r="AT217">
        <v>94451.032420000003</v>
      </c>
      <c r="AU217">
        <v>68516.387969999996</v>
      </c>
      <c r="AV217">
        <v>40031.638749999998</v>
      </c>
      <c r="AW217">
        <v>8932.7882669999999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470409.28869999998</v>
      </c>
      <c r="G218">
        <v>450361.96620000002</v>
      </c>
      <c r="H218">
        <v>420927.29560000001</v>
      </c>
      <c r="I218">
        <v>417850.02549999999</v>
      </c>
      <c r="J218">
        <v>427469.16200000001</v>
      </c>
      <c r="K218">
        <v>423023.6557</v>
      </c>
      <c r="L218">
        <v>422136.7328</v>
      </c>
      <c r="M218">
        <v>426973.2806</v>
      </c>
      <c r="N218">
        <v>434508.61859999999</v>
      </c>
      <c r="O218">
        <v>404602.77149999997</v>
      </c>
      <c r="P218">
        <v>374395.44449999998</v>
      </c>
      <c r="Q218">
        <v>334608.7415</v>
      </c>
      <c r="R218">
        <v>295609.1654</v>
      </c>
      <c r="S218">
        <v>259849.73879999999</v>
      </c>
      <c r="T218">
        <v>242075.38519999999</v>
      </c>
      <c r="U218">
        <v>227380.88579999999</v>
      </c>
      <c r="V218">
        <v>213840.76850000001</v>
      </c>
      <c r="W218">
        <v>186056.2138</v>
      </c>
      <c r="X218">
        <v>177886.2145</v>
      </c>
      <c r="Y218">
        <v>165852.7285</v>
      </c>
      <c r="Z218">
        <v>155571.15700000001</v>
      </c>
      <c r="AA218">
        <v>146282.94519999999</v>
      </c>
      <c r="AB218">
        <v>138270.9627</v>
      </c>
      <c r="AC218">
        <v>130188.7515</v>
      </c>
      <c r="AD218">
        <v>123546.8363</v>
      </c>
      <c r="AE218">
        <v>116734.9388</v>
      </c>
      <c r="AF218">
        <v>107119.2567</v>
      </c>
      <c r="AG218">
        <v>101158.742</v>
      </c>
      <c r="AH218">
        <v>95576.368860000002</v>
      </c>
      <c r="AI218">
        <v>89086.358160000003</v>
      </c>
      <c r="AJ218">
        <v>82403.393559999997</v>
      </c>
      <c r="AK218">
        <v>75564.553809999998</v>
      </c>
      <c r="AL218">
        <v>69685.258119999999</v>
      </c>
      <c r="AM218">
        <v>63578.31856</v>
      </c>
      <c r="AN218">
        <v>59049.946989999997</v>
      </c>
      <c r="AO218">
        <v>54389.204689999999</v>
      </c>
      <c r="AP218">
        <v>49568.097710000002</v>
      </c>
      <c r="AQ218">
        <v>44576.754610000004</v>
      </c>
      <c r="AR218">
        <v>39395.348960000003</v>
      </c>
      <c r="AS218">
        <v>25453.096229999999</v>
      </c>
      <c r="AT218">
        <v>14579.684370000001</v>
      </c>
      <c r="AU218">
        <v>6732.1759789999996</v>
      </c>
      <c r="AV218">
        <v>1880.82132</v>
      </c>
      <c r="AW218">
        <v>58.36629757</v>
      </c>
    </row>
    <row r="219" spans="2:49" x14ac:dyDescent="0.25">
      <c r="B219" t="s">
        <v>318</v>
      </c>
      <c r="C219">
        <v>247860837.32111701</v>
      </c>
      <c r="D219">
        <v>251840323.237167</v>
      </c>
      <c r="E219">
        <v>255927916</v>
      </c>
      <c r="F219">
        <v>255766793.30000001</v>
      </c>
      <c r="G219">
        <v>241814012.90000001</v>
      </c>
      <c r="H219">
        <v>221913059.5</v>
      </c>
      <c r="I219">
        <v>223612952.90000001</v>
      </c>
      <c r="J219">
        <v>217947831.69999999</v>
      </c>
      <c r="K219">
        <v>207396563.09999999</v>
      </c>
      <c r="L219">
        <v>199699473</v>
      </c>
      <c r="M219">
        <v>196764608.80000001</v>
      </c>
      <c r="N219">
        <v>195517995.59999999</v>
      </c>
      <c r="O219">
        <v>189373682.80000001</v>
      </c>
      <c r="P219">
        <v>183636087.90000001</v>
      </c>
      <c r="Q219">
        <v>174146224.19999999</v>
      </c>
      <c r="R219">
        <v>166431671.40000001</v>
      </c>
      <c r="S219">
        <v>159670062.5</v>
      </c>
      <c r="T219">
        <v>158067247.09999999</v>
      </c>
      <c r="U219">
        <v>157355161</v>
      </c>
      <c r="V219">
        <v>157853225</v>
      </c>
      <c r="W219">
        <v>153748331</v>
      </c>
      <c r="X219">
        <v>146561140.19999999</v>
      </c>
      <c r="Y219">
        <v>138892975.90000001</v>
      </c>
      <c r="Z219">
        <v>131753046.40000001</v>
      </c>
      <c r="AA219">
        <v>125273649.09999999</v>
      </c>
      <c r="AB219">
        <v>119481339.8</v>
      </c>
      <c r="AC219">
        <v>114081017.90000001</v>
      </c>
      <c r="AD219">
        <v>108905801.8</v>
      </c>
      <c r="AE219">
        <v>104176360.09999999</v>
      </c>
      <c r="AF219">
        <v>99351001.709999904</v>
      </c>
      <c r="AG219">
        <v>95124746.560000002</v>
      </c>
      <c r="AH219">
        <v>91046462.799999997</v>
      </c>
      <c r="AI219">
        <v>86348042.159999996</v>
      </c>
      <c r="AJ219">
        <v>81304269.870000005</v>
      </c>
      <c r="AK219">
        <v>75876555.829999998</v>
      </c>
      <c r="AL219">
        <v>70515673.519999996</v>
      </c>
      <c r="AM219">
        <v>64506085.509999998</v>
      </c>
      <c r="AN219">
        <v>61772067.280000001</v>
      </c>
      <c r="AO219">
        <v>58626009.869999997</v>
      </c>
      <c r="AP219">
        <v>55007129.520000003</v>
      </c>
      <c r="AQ219">
        <v>50824493.030000001</v>
      </c>
      <c r="AR219">
        <v>45910319.950000003</v>
      </c>
      <c r="AS219">
        <v>44259068.43</v>
      </c>
      <c r="AT219">
        <v>42545911.859999999</v>
      </c>
      <c r="AU219">
        <v>40741527.25</v>
      </c>
      <c r="AV219">
        <v>38837395.619999997</v>
      </c>
      <c r="AW219">
        <v>36771926.340000004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41274411.18</v>
      </c>
      <c r="G220">
        <v>36908973.799999997</v>
      </c>
      <c r="H220">
        <v>31694618.899999999</v>
      </c>
      <c r="I220">
        <v>31698231.210000001</v>
      </c>
      <c r="J220">
        <v>30379008.239999998</v>
      </c>
      <c r="K220">
        <v>28596257.93</v>
      </c>
      <c r="L220">
        <v>28400188.859999999</v>
      </c>
      <c r="M220">
        <v>27999788.219999999</v>
      </c>
      <c r="N220">
        <v>27412889.09</v>
      </c>
      <c r="O220">
        <v>22896340.329999998</v>
      </c>
      <c r="P220">
        <v>19357142.719999999</v>
      </c>
      <c r="Q220">
        <v>16326707.33</v>
      </c>
      <c r="R220">
        <v>13741193.640000001</v>
      </c>
      <c r="S220">
        <v>11511629.869999999</v>
      </c>
      <c r="T220">
        <v>10700965.26</v>
      </c>
      <c r="U220">
        <v>10256487.970000001</v>
      </c>
      <c r="V220">
        <v>10005879.699999999</v>
      </c>
      <c r="W220">
        <v>10432581.68</v>
      </c>
      <c r="X220">
        <v>9263004.0999999996</v>
      </c>
      <c r="Y220">
        <v>8694848.7540000007</v>
      </c>
      <c r="Z220">
        <v>8134385.483</v>
      </c>
      <c r="AA220">
        <v>7590245.0860000001</v>
      </c>
      <c r="AB220">
        <v>7215381.1220000004</v>
      </c>
      <c r="AC220">
        <v>6888402.284</v>
      </c>
      <c r="AD220">
        <v>6782723.6909999996</v>
      </c>
      <c r="AE220">
        <v>6766441.8420000002</v>
      </c>
      <c r="AF220">
        <v>6791098.5020000003</v>
      </c>
      <c r="AG220">
        <v>6919257.7259999998</v>
      </c>
      <c r="AH220">
        <v>7108010.2580000004</v>
      </c>
      <c r="AI220">
        <v>7310155.7620000001</v>
      </c>
      <c r="AJ220">
        <v>7502764.5209999997</v>
      </c>
      <c r="AK220">
        <v>7685240.5209999997</v>
      </c>
      <c r="AL220">
        <v>7857971.102</v>
      </c>
      <c r="AM220">
        <v>8030059.1229999997</v>
      </c>
      <c r="AN220">
        <v>8195493.693</v>
      </c>
      <c r="AO220">
        <v>8353389.8190000001</v>
      </c>
      <c r="AP220">
        <v>8507483.3650000002</v>
      </c>
      <c r="AQ220">
        <v>8660128.5059999898</v>
      </c>
      <c r="AR220">
        <v>8808115.8110000007</v>
      </c>
      <c r="AS220">
        <v>8945475.7960000001</v>
      </c>
      <c r="AT220">
        <v>9082685.2039999999</v>
      </c>
      <c r="AU220">
        <v>9217446.6420000009</v>
      </c>
      <c r="AV220">
        <v>9351831.77999999</v>
      </c>
      <c r="AW220">
        <v>9486632.159</v>
      </c>
    </row>
    <row r="221" spans="2:49" x14ac:dyDescent="0.25">
      <c r="B221" t="s">
        <v>320</v>
      </c>
      <c r="C221">
        <v>156021257.172526</v>
      </c>
      <c r="D221">
        <v>158526228.92293701</v>
      </c>
      <c r="E221">
        <v>161115633.90000001</v>
      </c>
      <c r="F221">
        <v>162344407.5</v>
      </c>
      <c r="G221">
        <v>154603098.69999999</v>
      </c>
      <c r="H221">
        <v>144120244.69999999</v>
      </c>
      <c r="I221">
        <v>145401883.80000001</v>
      </c>
      <c r="J221">
        <v>141313830.59999999</v>
      </c>
      <c r="K221">
        <v>134692723.69999999</v>
      </c>
      <c r="L221">
        <v>128987433.3</v>
      </c>
      <c r="M221">
        <v>127517233.2</v>
      </c>
      <c r="N221">
        <v>127709362.90000001</v>
      </c>
      <c r="O221">
        <v>125531361.5</v>
      </c>
      <c r="P221">
        <v>122442447.5</v>
      </c>
      <c r="Q221">
        <v>116144119.40000001</v>
      </c>
      <c r="R221">
        <v>111468930.3</v>
      </c>
      <c r="S221">
        <v>107141615.59999999</v>
      </c>
      <c r="T221">
        <v>108946938.09999999</v>
      </c>
      <c r="U221">
        <v>111219247.3</v>
      </c>
      <c r="V221">
        <v>114096534.59999999</v>
      </c>
      <c r="W221">
        <v>110433614.7</v>
      </c>
      <c r="X221">
        <v>105889018</v>
      </c>
      <c r="Y221">
        <v>101248352.7</v>
      </c>
      <c r="Z221">
        <v>96949076.489999995</v>
      </c>
      <c r="AA221">
        <v>93104777.180000007</v>
      </c>
      <c r="AB221">
        <v>89619054.480000004</v>
      </c>
      <c r="AC221">
        <v>86409870.540000007</v>
      </c>
      <c r="AD221">
        <v>82895386.060000002</v>
      </c>
      <c r="AE221">
        <v>79700608.549999997</v>
      </c>
      <c r="AF221">
        <v>76312297.980000004</v>
      </c>
      <c r="AG221">
        <v>73362993.379999995</v>
      </c>
      <c r="AH221">
        <v>70404799.540000007</v>
      </c>
      <c r="AI221">
        <v>66949543.899999999</v>
      </c>
      <c r="AJ221">
        <v>63093805.93</v>
      </c>
      <c r="AK221">
        <v>58789183.539999999</v>
      </c>
      <c r="AL221">
        <v>54377061.57</v>
      </c>
      <c r="AM221">
        <v>49261803.600000001</v>
      </c>
      <c r="AN221">
        <v>46960188.789999999</v>
      </c>
      <c r="AO221">
        <v>44239707.060000002</v>
      </c>
      <c r="AP221">
        <v>41052924.07</v>
      </c>
      <c r="AQ221">
        <v>37309750.399999999</v>
      </c>
      <c r="AR221">
        <v>32848780.219999999</v>
      </c>
      <c r="AS221">
        <v>31850818.859999999</v>
      </c>
      <c r="AT221">
        <v>30797013.190000001</v>
      </c>
      <c r="AU221">
        <v>29662348.539999999</v>
      </c>
      <c r="AV221">
        <v>28436856.309999999</v>
      </c>
      <c r="AW221">
        <v>27059262.41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52460922.850000001</v>
      </c>
      <c r="F222">
        <v>52147974.579999998</v>
      </c>
      <c r="G222">
        <v>50301940.420000002</v>
      </c>
      <c r="H222">
        <v>46098195.920000002</v>
      </c>
      <c r="I222">
        <v>46512837.909999996</v>
      </c>
      <c r="J222">
        <v>46254992.840000004</v>
      </c>
      <c r="K222">
        <v>44107581.539999999</v>
      </c>
      <c r="L222">
        <v>42311850.82</v>
      </c>
      <c r="M222">
        <v>41247587.460000001</v>
      </c>
      <c r="N222">
        <v>40395743.619999997</v>
      </c>
      <c r="O222">
        <v>40945980.969999999</v>
      </c>
      <c r="P222">
        <v>41836497.659999996</v>
      </c>
      <c r="Q222">
        <v>41675397.450000003</v>
      </c>
      <c r="R222">
        <v>41221547.549999997</v>
      </c>
      <c r="S222">
        <v>41016817.009999998</v>
      </c>
      <c r="T222">
        <v>38419343.75</v>
      </c>
      <c r="U222">
        <v>35879425.659999996</v>
      </c>
      <c r="V222">
        <v>33750810.689999998</v>
      </c>
      <c r="W222">
        <v>32882134.609999999</v>
      </c>
      <c r="X222">
        <v>31409118.100000001</v>
      </c>
      <c r="Y222">
        <v>28949774.489999998</v>
      </c>
      <c r="Z222">
        <v>26669584.379999999</v>
      </c>
      <c r="AA222">
        <v>24578626.789999999</v>
      </c>
      <c r="AB222">
        <v>22646904.219999999</v>
      </c>
      <c r="AC222">
        <v>20782745.059999999</v>
      </c>
      <c r="AD222">
        <v>19227692.010000002</v>
      </c>
      <c r="AE222">
        <v>17709309.760000002</v>
      </c>
      <c r="AF222">
        <v>16247605.23</v>
      </c>
      <c r="AG222">
        <v>14842495.449999999</v>
      </c>
      <c r="AH222">
        <v>13533653.01</v>
      </c>
      <c r="AI222">
        <v>12088342.5</v>
      </c>
      <c r="AJ222">
        <v>10707699.42</v>
      </c>
      <c r="AK222">
        <v>9402131.7699999996</v>
      </c>
      <c r="AL222">
        <v>8280640.8470000001</v>
      </c>
      <c r="AM222">
        <v>7214222.7869999995</v>
      </c>
      <c r="AN222">
        <v>6616384.7960000001</v>
      </c>
      <c r="AO222">
        <v>6032912.9929999998</v>
      </c>
      <c r="AP222">
        <v>5446722.0829999996</v>
      </c>
      <c r="AQ222">
        <v>4854614.1239999998</v>
      </c>
      <c r="AR222">
        <v>4253423.9270000001</v>
      </c>
      <c r="AS222">
        <v>3462773.7689999999</v>
      </c>
      <c r="AT222">
        <v>2666213.4679999999</v>
      </c>
      <c r="AU222">
        <v>1861732.0660000001</v>
      </c>
      <c r="AV222">
        <v>1048707.52</v>
      </c>
      <c r="AW222">
        <v>226031.766</v>
      </c>
    </row>
    <row r="223" spans="2:49" x14ac:dyDescent="0.25">
      <c r="B223" t="s">
        <v>322</v>
      </c>
      <c r="C223">
        <v>392773953.478827</v>
      </c>
      <c r="D223">
        <v>399080066.34826499</v>
      </c>
      <c r="E223">
        <v>405531640.80000001</v>
      </c>
      <c r="F223">
        <v>402746744.30000001</v>
      </c>
      <c r="G223">
        <v>384617999.5</v>
      </c>
      <c r="H223">
        <v>364036614.80000001</v>
      </c>
      <c r="I223">
        <v>362505532</v>
      </c>
      <c r="J223">
        <v>353093491.89999998</v>
      </c>
      <c r="K223">
        <v>338206114.39999998</v>
      </c>
      <c r="L223">
        <v>327084945.69999999</v>
      </c>
      <c r="M223">
        <v>321150492.69999999</v>
      </c>
      <c r="N223">
        <v>317592018.80000001</v>
      </c>
      <c r="O223">
        <v>310385442.10000002</v>
      </c>
      <c r="P223">
        <v>303070557.19999999</v>
      </c>
      <c r="Q223">
        <v>291287121.60000002</v>
      </c>
      <c r="R223">
        <v>282323529</v>
      </c>
      <c r="S223">
        <v>273039159.5</v>
      </c>
      <c r="T223">
        <v>269201500</v>
      </c>
      <c r="U223">
        <v>266185862.90000001</v>
      </c>
      <c r="V223">
        <v>264129178.69999999</v>
      </c>
      <c r="W223">
        <v>254384094.59999999</v>
      </c>
      <c r="X223">
        <v>243419821.90000001</v>
      </c>
      <c r="Y223">
        <v>231654850</v>
      </c>
      <c r="Z223">
        <v>220303135.90000001</v>
      </c>
      <c r="AA223">
        <v>209556792.69999999</v>
      </c>
      <c r="AB223">
        <v>199423920.19999999</v>
      </c>
      <c r="AC223">
        <v>189622521.90000001</v>
      </c>
      <c r="AD223">
        <v>179117184.30000001</v>
      </c>
      <c r="AE223">
        <v>169088810</v>
      </c>
      <c r="AF223">
        <v>159064211.59999999</v>
      </c>
      <c r="AG223">
        <v>150040622.40000001</v>
      </c>
      <c r="AH223">
        <v>141385331.30000001</v>
      </c>
      <c r="AI223">
        <v>132017994.59999999</v>
      </c>
      <c r="AJ223">
        <v>122378900.3</v>
      </c>
      <c r="AK223">
        <v>112416422.2</v>
      </c>
      <c r="AL223">
        <v>102665998.3</v>
      </c>
      <c r="AM223">
        <v>92264161.810000002</v>
      </c>
      <c r="AN223">
        <v>86706857.799999997</v>
      </c>
      <c r="AO223">
        <v>80789864.859999999</v>
      </c>
      <c r="AP223">
        <v>74443404.420000002</v>
      </c>
      <c r="AQ223">
        <v>67548054.609999999</v>
      </c>
      <c r="AR223">
        <v>59859689.439999998</v>
      </c>
      <c r="AS223">
        <v>56899491.710000001</v>
      </c>
      <c r="AT223">
        <v>53936937.590000004</v>
      </c>
      <c r="AU223">
        <v>50939134.689999998</v>
      </c>
      <c r="AV223">
        <v>47892492.850000001</v>
      </c>
      <c r="AW223">
        <v>44730895.509999998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42381296.719999999</v>
      </c>
      <c r="G224">
        <v>37986432.82</v>
      </c>
      <c r="H224">
        <v>32741807.579999998</v>
      </c>
      <c r="I224">
        <v>32719826.120000001</v>
      </c>
      <c r="J224">
        <v>31374399.98</v>
      </c>
      <c r="K224">
        <v>29562172.870000001</v>
      </c>
      <c r="L224">
        <v>29333732.140000001</v>
      </c>
      <c r="M224">
        <v>28901673.91</v>
      </c>
      <c r="N224">
        <v>28286662.510000002</v>
      </c>
      <c r="O224">
        <v>23748992.129999999</v>
      </c>
      <c r="P224">
        <v>20192262</v>
      </c>
      <c r="Q224">
        <v>17143311.530000001</v>
      </c>
      <c r="R224">
        <v>14533559.460000001</v>
      </c>
      <c r="S224">
        <v>12278728.869999999</v>
      </c>
      <c r="T224">
        <v>11440238.74</v>
      </c>
      <c r="U224">
        <v>10967359.17</v>
      </c>
      <c r="V224">
        <v>10685954.859999999</v>
      </c>
      <c r="W224">
        <v>11078852.73</v>
      </c>
      <c r="X224">
        <v>9872660.6449999996</v>
      </c>
      <c r="Y224">
        <v>9267120.8420000002</v>
      </c>
      <c r="Z224">
        <v>8671605.9940000009</v>
      </c>
      <c r="AA224">
        <v>8095972.0800000001</v>
      </c>
      <c r="AB224">
        <v>7693258.3459999999</v>
      </c>
      <c r="AC224">
        <v>7341379.5389999999</v>
      </c>
      <c r="AD224">
        <v>7212826.1430000002</v>
      </c>
      <c r="AE224">
        <v>7175589.1380000003</v>
      </c>
      <c r="AF224">
        <v>7181113.4060000004</v>
      </c>
      <c r="AG224">
        <v>7291616.1730000004</v>
      </c>
      <c r="AH224">
        <v>7464020.5530000003</v>
      </c>
      <c r="AI224">
        <v>7651050.3159999996</v>
      </c>
      <c r="AJ224">
        <v>7829639.2479999997</v>
      </c>
      <c r="AK224">
        <v>7999080.9189999998</v>
      </c>
      <c r="AL224">
        <v>8159664.9960000003</v>
      </c>
      <c r="AM224">
        <v>8320239.4900000002</v>
      </c>
      <c r="AN224">
        <v>8474771.8399999999</v>
      </c>
      <c r="AO224">
        <v>8622302.7359999996</v>
      </c>
      <c r="AP224">
        <v>8766488.8350000009</v>
      </c>
      <c r="AQ224">
        <v>8909674.5150000006</v>
      </c>
      <c r="AR224">
        <v>9048647.3770000003</v>
      </c>
      <c r="AS224">
        <v>9177407.3949999996</v>
      </c>
      <c r="AT224">
        <v>9306336.7860000003</v>
      </c>
      <c r="AU224">
        <v>9433095.4590000007</v>
      </c>
      <c r="AV224">
        <v>9559748.1089999899</v>
      </c>
      <c r="AW224">
        <v>9687146.9299999997</v>
      </c>
    </row>
    <row r="225" spans="2:49" x14ac:dyDescent="0.25">
      <c r="B225" t="s">
        <v>324</v>
      </c>
      <c r="C225">
        <v>261896523.70399499</v>
      </c>
      <c r="D225">
        <v>266101357.10489401</v>
      </c>
      <c r="E225">
        <v>270417915.5</v>
      </c>
      <c r="F225">
        <v>270331851.10000002</v>
      </c>
      <c r="G225">
        <v>260184125.59999999</v>
      </c>
      <c r="H225">
        <v>250543017.69999999</v>
      </c>
      <c r="I225">
        <v>249675373.69999999</v>
      </c>
      <c r="J225">
        <v>243446299.59999999</v>
      </c>
      <c r="K225">
        <v>234502588.69999999</v>
      </c>
      <c r="L225">
        <v>227105200.69999999</v>
      </c>
      <c r="M225">
        <v>224134681.90000001</v>
      </c>
      <c r="N225">
        <v>223350052.69999999</v>
      </c>
      <c r="O225">
        <v>220373132.09999999</v>
      </c>
      <c r="P225">
        <v>216129945.09999999</v>
      </c>
      <c r="Q225">
        <v>208455153.09999999</v>
      </c>
      <c r="R225">
        <v>203475952.09999999</v>
      </c>
      <c r="S225">
        <v>197518993.40000001</v>
      </c>
      <c r="T225">
        <v>197792966.90000001</v>
      </c>
      <c r="U225">
        <v>198046949.90000001</v>
      </c>
      <c r="V225">
        <v>198663813.40000001</v>
      </c>
      <c r="W225">
        <v>192895205.80000001</v>
      </c>
      <c r="X225">
        <v>186281279.09999999</v>
      </c>
      <c r="Y225">
        <v>179134949.40000001</v>
      </c>
      <c r="Z225">
        <v>172016933.59999999</v>
      </c>
      <c r="AA225">
        <v>165147833.5</v>
      </c>
      <c r="AB225">
        <v>158414803.69999999</v>
      </c>
      <c r="AC225">
        <v>151816075.80000001</v>
      </c>
      <c r="AD225">
        <v>143906499.5</v>
      </c>
      <c r="AE225">
        <v>136289396.40000001</v>
      </c>
      <c r="AF225">
        <v>128518446</v>
      </c>
      <c r="AG225">
        <v>121420436.8</v>
      </c>
      <c r="AH225">
        <v>114462505.90000001</v>
      </c>
      <c r="AI225">
        <v>106943070.5</v>
      </c>
      <c r="AJ225">
        <v>99079056.010000005</v>
      </c>
      <c r="AK225">
        <v>90804435.379999995</v>
      </c>
      <c r="AL225">
        <v>82497062.180000007</v>
      </c>
      <c r="AM225">
        <v>73466562.209999904</v>
      </c>
      <c r="AN225">
        <v>68710037.260000005</v>
      </c>
      <c r="AO225">
        <v>63567870.119999997</v>
      </c>
      <c r="AP225">
        <v>57987422.990000002</v>
      </c>
      <c r="AQ225">
        <v>51850701.609999999</v>
      </c>
      <c r="AR225">
        <v>44920536.020000003</v>
      </c>
      <c r="AS225">
        <v>42965493.969999999</v>
      </c>
      <c r="AT225">
        <v>40998342.729999997</v>
      </c>
      <c r="AU225">
        <v>38990582.43</v>
      </c>
      <c r="AV225">
        <v>36927390.670000002</v>
      </c>
      <c r="AW225">
        <v>34743225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</v>
      </c>
      <c r="F226">
        <v>90033596.450000003</v>
      </c>
      <c r="G226">
        <v>86447441.090000004</v>
      </c>
      <c r="H226">
        <v>80751789.620000005</v>
      </c>
      <c r="I226">
        <v>80110332.209999904</v>
      </c>
      <c r="J226">
        <v>78272792.25</v>
      </c>
      <c r="K226">
        <v>74141352.840000004</v>
      </c>
      <c r="L226">
        <v>70646012.849999994</v>
      </c>
      <c r="M226">
        <v>68114136.930000007</v>
      </c>
      <c r="N226">
        <v>65955303.590000004</v>
      </c>
      <c r="O226">
        <v>66263317.899999999</v>
      </c>
      <c r="P226">
        <v>66748350.140000001</v>
      </c>
      <c r="Q226">
        <v>65688656.990000002</v>
      </c>
      <c r="R226">
        <v>64314017.43</v>
      </c>
      <c r="S226">
        <v>63241437.159999996</v>
      </c>
      <c r="T226">
        <v>59968294.369999997</v>
      </c>
      <c r="U226">
        <v>57171553.859999999</v>
      </c>
      <c r="V226">
        <v>54779410.399999999</v>
      </c>
      <c r="W226">
        <v>50410036.140000001</v>
      </c>
      <c r="X226">
        <v>47265882.159999996</v>
      </c>
      <c r="Y226">
        <v>43252779.710000001</v>
      </c>
      <c r="Z226">
        <v>39614596.240000002</v>
      </c>
      <c r="AA226">
        <v>36312987.140000001</v>
      </c>
      <c r="AB226">
        <v>33315858.18</v>
      </c>
      <c r="AC226">
        <v>30465066.579999998</v>
      </c>
      <c r="AD226">
        <v>27997858.690000001</v>
      </c>
      <c r="AE226">
        <v>25623824.510000002</v>
      </c>
      <c r="AF226">
        <v>23364652.199999999</v>
      </c>
      <c r="AG226">
        <v>21328569.43</v>
      </c>
      <c r="AH226">
        <v>19458804.760000002</v>
      </c>
      <c r="AI226">
        <v>17423873.760000002</v>
      </c>
      <c r="AJ226">
        <v>15470205.060000001</v>
      </c>
      <c r="AK226">
        <v>13612905.859999999</v>
      </c>
      <c r="AL226">
        <v>12009271.109999999</v>
      </c>
      <c r="AM226">
        <v>10477360.109999999</v>
      </c>
      <c r="AN226">
        <v>9522048.6909999996</v>
      </c>
      <c r="AO226">
        <v>8599692.0059999898</v>
      </c>
      <c r="AP226">
        <v>7689492.5999999996</v>
      </c>
      <c r="AQ226">
        <v>6787678.4859999996</v>
      </c>
      <c r="AR226">
        <v>5890506.0439999998</v>
      </c>
      <c r="AS226">
        <v>4756590.34</v>
      </c>
      <c r="AT226">
        <v>3632258.0729999999</v>
      </c>
      <c r="AU226">
        <v>2515456.801</v>
      </c>
      <c r="AV226">
        <v>1405354.0619999999</v>
      </c>
      <c r="AW226">
        <v>300523.57429999998</v>
      </c>
    </row>
    <row r="227" spans="2:49" x14ac:dyDescent="0.25">
      <c r="B227" t="s">
        <v>326</v>
      </c>
      <c r="C227">
        <v>419119515.24800497</v>
      </c>
      <c r="D227">
        <v>425848614.63336003</v>
      </c>
      <c r="E227">
        <v>432732246.89999998</v>
      </c>
      <c r="F227">
        <v>430260238.69999999</v>
      </c>
      <c r="G227">
        <v>411486396.89999998</v>
      </c>
      <c r="H227">
        <v>388083232.89999998</v>
      </c>
      <c r="I227">
        <v>387443670.69999999</v>
      </c>
      <c r="J227">
        <v>378657869.69999999</v>
      </c>
      <c r="K227">
        <v>363115596.69999999</v>
      </c>
      <c r="L227">
        <v>351679082.10000002</v>
      </c>
      <c r="M227">
        <v>345716352.30000001</v>
      </c>
      <c r="N227">
        <v>342440274.30000001</v>
      </c>
      <c r="O227">
        <v>335397634.80000001</v>
      </c>
      <c r="P227">
        <v>328938337.89999998</v>
      </c>
      <c r="Q227">
        <v>317367379.19999999</v>
      </c>
      <c r="R227">
        <v>308684819.39999998</v>
      </c>
      <c r="S227">
        <v>299348216.5</v>
      </c>
      <c r="T227">
        <v>295774822.89999998</v>
      </c>
      <c r="U227">
        <v>292874616.69999999</v>
      </c>
      <c r="V227">
        <v>291199430.10000002</v>
      </c>
      <c r="W227">
        <v>281418837.30000001</v>
      </c>
      <c r="X227">
        <v>270323036.10000002</v>
      </c>
      <c r="Y227">
        <v>258528975.90000001</v>
      </c>
      <c r="Z227">
        <v>247093840.5</v>
      </c>
      <c r="AA227">
        <v>236271921.09999999</v>
      </c>
      <c r="AB227">
        <v>226055467.19999999</v>
      </c>
      <c r="AC227">
        <v>216207758.5</v>
      </c>
      <c r="AD227">
        <v>205706483.40000001</v>
      </c>
      <c r="AE227">
        <v>195594449.09999999</v>
      </c>
      <c r="AF227">
        <v>185478739.80000001</v>
      </c>
      <c r="AG227">
        <v>176376310.40000001</v>
      </c>
      <c r="AH227">
        <v>167644043.40000001</v>
      </c>
      <c r="AI227">
        <v>158193576.69999999</v>
      </c>
      <c r="AJ227">
        <v>148423714.19999999</v>
      </c>
      <c r="AK227">
        <v>138293908.30000001</v>
      </c>
      <c r="AL227">
        <v>128341151.40000001</v>
      </c>
      <c r="AM227">
        <v>117692714.7</v>
      </c>
      <c r="AN227">
        <v>112124614.2</v>
      </c>
      <c r="AO227">
        <v>106150756.8</v>
      </c>
      <c r="AP227">
        <v>99705415.569999903</v>
      </c>
      <c r="AQ227">
        <v>92667434.459999904</v>
      </c>
      <c r="AR227">
        <v>84740280.269999996</v>
      </c>
      <c r="AS227">
        <v>81833748.109999999</v>
      </c>
      <c r="AT227">
        <v>78943061.659999996</v>
      </c>
      <c r="AU227">
        <v>76002135.459999904</v>
      </c>
      <c r="AV227">
        <v>72999182.560000002</v>
      </c>
      <c r="AW227">
        <v>69878644.060000002</v>
      </c>
    </row>
    <row r="228" spans="2:49" x14ac:dyDescent="0.25">
      <c r="B228" t="s">
        <v>327</v>
      </c>
      <c r="C228">
        <v>255.88316116441601</v>
      </c>
      <c r="D228">
        <v>259.991448084664</v>
      </c>
      <c r="E228">
        <v>264.9747868</v>
      </c>
      <c r="F228">
        <v>270.98823040000002</v>
      </c>
      <c r="G228">
        <v>272.24541169999998</v>
      </c>
      <c r="H228">
        <v>261.58078740000002</v>
      </c>
      <c r="I228">
        <v>270.70294760000002</v>
      </c>
      <c r="J228">
        <v>272.47062849999998</v>
      </c>
      <c r="K228">
        <v>269.19788940000001</v>
      </c>
      <c r="L228">
        <v>265.15069640000002</v>
      </c>
      <c r="M228">
        <v>263.16587980000003</v>
      </c>
      <c r="N228">
        <v>260.50871819999998</v>
      </c>
      <c r="O228">
        <v>252.75801419999999</v>
      </c>
      <c r="P228">
        <v>248.75700670000001</v>
      </c>
      <c r="Q228">
        <v>243.4428413</v>
      </c>
      <c r="R228">
        <v>235.9846014</v>
      </c>
      <c r="S228">
        <v>229.26066270000001</v>
      </c>
      <c r="T228">
        <v>225.2275975</v>
      </c>
      <c r="U228">
        <v>221.0793965</v>
      </c>
      <c r="V228">
        <v>216.9132788</v>
      </c>
      <c r="W228">
        <v>225.7252111</v>
      </c>
      <c r="X228">
        <v>231.19667519999999</v>
      </c>
      <c r="Y228">
        <v>229.07686469999999</v>
      </c>
      <c r="Z228">
        <v>226.0756714</v>
      </c>
      <c r="AA228">
        <v>222.60167010000001</v>
      </c>
      <c r="AB228">
        <v>218.90989149999999</v>
      </c>
      <c r="AC228">
        <v>215.15829160000001</v>
      </c>
      <c r="AD228">
        <v>214.31424770000001</v>
      </c>
      <c r="AE228">
        <v>213.4501444</v>
      </c>
      <c r="AF228">
        <v>210.88540320000001</v>
      </c>
      <c r="AG228">
        <v>200.4435344</v>
      </c>
      <c r="AH228">
        <v>190.0406533</v>
      </c>
      <c r="AI228">
        <v>188.63381190000001</v>
      </c>
      <c r="AJ228">
        <v>187.31172409999999</v>
      </c>
      <c r="AK228">
        <v>186.1393602</v>
      </c>
      <c r="AL228">
        <v>185.23964649999999</v>
      </c>
      <c r="AM228">
        <v>184.39722789999999</v>
      </c>
      <c r="AN228">
        <v>181.28935960000001</v>
      </c>
      <c r="AO228">
        <v>178.3071917</v>
      </c>
      <c r="AP228">
        <v>175.42496370000001</v>
      </c>
      <c r="AQ228">
        <v>172.6320509</v>
      </c>
      <c r="AR228">
        <v>169.8322369</v>
      </c>
      <c r="AS228">
        <v>166.94395689999999</v>
      </c>
      <c r="AT228">
        <v>164.23933690000001</v>
      </c>
      <c r="AU228">
        <v>161.6454008</v>
      </c>
      <c r="AV228">
        <v>159.15571059999999</v>
      </c>
      <c r="AW228">
        <v>156.60882620000001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5.783402154</v>
      </c>
      <c r="G229">
        <v>4.9956807129999996</v>
      </c>
      <c r="H229">
        <v>4.2339004500000001</v>
      </c>
      <c r="I229">
        <v>4.490819729</v>
      </c>
      <c r="J229">
        <v>4.3609165890000003</v>
      </c>
      <c r="K229">
        <v>4.1425753350000001</v>
      </c>
      <c r="L229">
        <v>4.3558708849999999</v>
      </c>
      <c r="M229">
        <v>4.504937784</v>
      </c>
      <c r="N229">
        <v>4.6164405469999998</v>
      </c>
      <c r="O229">
        <v>3.8491027529999999</v>
      </c>
      <c r="P229">
        <v>3.2869839289999998</v>
      </c>
      <c r="Q229">
        <v>2.848168823</v>
      </c>
      <c r="R229">
        <v>2.5598717440000001</v>
      </c>
      <c r="S229">
        <v>2.3657576730000001</v>
      </c>
      <c r="T229">
        <v>2.3165680690000001</v>
      </c>
      <c r="U229">
        <v>2.3350786050000001</v>
      </c>
      <c r="V229">
        <v>2.3902099020000001</v>
      </c>
      <c r="W229">
        <v>2.4051256090000002</v>
      </c>
      <c r="X229">
        <v>2.323907073</v>
      </c>
      <c r="Y229">
        <v>2.2197698950000002</v>
      </c>
      <c r="Z229">
        <v>2.1086613889999999</v>
      </c>
      <c r="AA229">
        <v>2.0020211510000001</v>
      </c>
      <c r="AB229">
        <v>1.902720972</v>
      </c>
      <c r="AC229">
        <v>1.8135964959999999</v>
      </c>
      <c r="AD229">
        <v>1.7881854800000001</v>
      </c>
      <c r="AE229">
        <v>1.786548378</v>
      </c>
      <c r="AF229">
        <v>1.795827941</v>
      </c>
      <c r="AG229">
        <v>1.8240377910000001</v>
      </c>
      <c r="AH229">
        <v>1.8672572439999999</v>
      </c>
      <c r="AI229">
        <v>1.9131582140000001</v>
      </c>
      <c r="AJ229">
        <v>1.956884914</v>
      </c>
      <c r="AK229">
        <v>1.998357164</v>
      </c>
      <c r="AL229">
        <v>2.037655633</v>
      </c>
      <c r="AM229">
        <v>2.0769864390000001</v>
      </c>
      <c r="AN229">
        <v>2.114776703</v>
      </c>
      <c r="AO229">
        <v>2.1508343980000002</v>
      </c>
      <c r="AP229">
        <v>2.1860814660000001</v>
      </c>
      <c r="AQ229">
        <v>2.2211056660000001</v>
      </c>
      <c r="AR229">
        <v>2.2551123899999999</v>
      </c>
      <c r="AS229">
        <v>2.2865735410000001</v>
      </c>
      <c r="AT229">
        <v>2.3180825660000002</v>
      </c>
      <c r="AU229">
        <v>2.349062725</v>
      </c>
      <c r="AV229">
        <v>2.3800331450000001</v>
      </c>
      <c r="AW229">
        <v>2.4112370670000001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5.783402154</v>
      </c>
      <c r="G230">
        <v>4.9956807129999996</v>
      </c>
      <c r="H230">
        <v>4.2339004500000001</v>
      </c>
      <c r="I230">
        <v>4.490819729</v>
      </c>
      <c r="J230">
        <v>4.3609165890000003</v>
      </c>
      <c r="K230">
        <v>4.1425753350000001</v>
      </c>
      <c r="L230">
        <v>4.3558708849999999</v>
      </c>
      <c r="M230">
        <v>4.504937784</v>
      </c>
      <c r="N230">
        <v>4.6164405469999998</v>
      </c>
      <c r="O230">
        <v>3.8491027529999999</v>
      </c>
      <c r="P230">
        <v>3.2869839289999998</v>
      </c>
      <c r="Q230">
        <v>2.848168823</v>
      </c>
      <c r="R230">
        <v>2.5598717440000001</v>
      </c>
      <c r="S230">
        <v>2.3657576730000001</v>
      </c>
      <c r="T230">
        <v>2.3165680690000001</v>
      </c>
      <c r="U230">
        <v>2.3350786050000001</v>
      </c>
      <c r="V230">
        <v>2.3902099020000001</v>
      </c>
      <c r="W230">
        <v>2.4051256090000002</v>
      </c>
      <c r="X230">
        <v>2.323907073</v>
      </c>
      <c r="Y230">
        <v>2.2197698950000002</v>
      </c>
      <c r="Z230">
        <v>2.1086613889999999</v>
      </c>
      <c r="AA230">
        <v>2.0020211510000001</v>
      </c>
      <c r="AB230">
        <v>1.902720972</v>
      </c>
      <c r="AC230">
        <v>1.8135964959999999</v>
      </c>
      <c r="AD230">
        <v>1.7881854800000001</v>
      </c>
      <c r="AE230">
        <v>1.786548378</v>
      </c>
      <c r="AF230">
        <v>1.795827941</v>
      </c>
      <c r="AG230">
        <v>1.8240377910000001</v>
      </c>
      <c r="AH230">
        <v>1.8672572439999999</v>
      </c>
      <c r="AI230">
        <v>1.9131582140000001</v>
      </c>
      <c r="AJ230">
        <v>1.956884914</v>
      </c>
      <c r="AK230">
        <v>1.998357164</v>
      </c>
      <c r="AL230">
        <v>2.037655633</v>
      </c>
      <c r="AM230">
        <v>2.0769864390000001</v>
      </c>
      <c r="AN230">
        <v>2.114776703</v>
      </c>
      <c r="AO230">
        <v>2.1508343980000002</v>
      </c>
      <c r="AP230">
        <v>2.1860814660000001</v>
      </c>
      <c r="AQ230">
        <v>2.2211056660000001</v>
      </c>
      <c r="AR230">
        <v>2.2551123899999999</v>
      </c>
      <c r="AS230">
        <v>2.2865735410000001</v>
      </c>
      <c r="AT230">
        <v>2.3180825660000002</v>
      </c>
      <c r="AU230">
        <v>2.349062725</v>
      </c>
      <c r="AV230">
        <v>2.3800331450000001</v>
      </c>
      <c r="AW230">
        <v>2.4112370670000001</v>
      </c>
    </row>
    <row r="231" spans="2:49" x14ac:dyDescent="0.25">
      <c r="B231" t="s">
        <v>330</v>
      </c>
      <c r="C231">
        <v>82.165927612137295</v>
      </c>
      <c r="D231">
        <v>83.485128157272499</v>
      </c>
      <c r="E231">
        <v>84.830519929999994</v>
      </c>
      <c r="F231">
        <v>84.886889210000007</v>
      </c>
      <c r="G231">
        <v>81.686728450000004</v>
      </c>
      <c r="H231">
        <v>78.675184900000005</v>
      </c>
      <c r="I231">
        <v>78.483665560000006</v>
      </c>
      <c r="J231">
        <v>76.582292719999998</v>
      </c>
      <c r="K231">
        <v>73.80302725</v>
      </c>
      <c r="L231">
        <v>71.525090640000002</v>
      </c>
      <c r="M231">
        <v>70.681032380000005</v>
      </c>
      <c r="N231">
        <v>70.54429931</v>
      </c>
      <c r="O231">
        <v>69.708990990000004</v>
      </c>
      <c r="P231">
        <v>68.450250499999996</v>
      </c>
      <c r="Q231">
        <v>66.069886550000007</v>
      </c>
      <c r="R231">
        <v>64.567010980000006</v>
      </c>
      <c r="S231">
        <v>62.764853610000003</v>
      </c>
      <c r="T231">
        <v>62.617087560000002</v>
      </c>
      <c r="U231">
        <v>62.456353849999999</v>
      </c>
      <c r="V231">
        <v>62.437934679999998</v>
      </c>
      <c r="W231">
        <v>61.088236180000003</v>
      </c>
      <c r="X231">
        <v>59.151119350000002</v>
      </c>
      <c r="Y231">
        <v>56.938444349999997</v>
      </c>
      <c r="Z231">
        <v>54.732648380000001</v>
      </c>
      <c r="AA231">
        <v>52.610187770000003</v>
      </c>
      <c r="AB231">
        <v>50.47717368</v>
      </c>
      <c r="AC231">
        <v>48.386109529999999</v>
      </c>
      <c r="AD231">
        <v>45.867456679999997</v>
      </c>
      <c r="AE231">
        <v>43.445110560000003</v>
      </c>
      <c r="AF231">
        <v>40.984215450000001</v>
      </c>
      <c r="AG231">
        <v>38.731577549999997</v>
      </c>
      <c r="AH231">
        <v>36.523844269999998</v>
      </c>
      <c r="AI231">
        <v>34.135128649999999</v>
      </c>
      <c r="AJ231">
        <v>31.63553396</v>
      </c>
      <c r="AK231">
        <v>29.00333221</v>
      </c>
      <c r="AL231">
        <v>26.341092239999998</v>
      </c>
      <c r="AM231">
        <v>23.449022320000001</v>
      </c>
      <c r="AN231">
        <v>21.9268331</v>
      </c>
      <c r="AO231">
        <v>20.2820915</v>
      </c>
      <c r="AP231">
        <v>18.497943970000001</v>
      </c>
      <c r="AQ231">
        <v>16.536931119999998</v>
      </c>
      <c r="AR231">
        <v>14.32393832</v>
      </c>
      <c r="AS231">
        <v>13.71596411</v>
      </c>
      <c r="AT231">
        <v>13.1026723</v>
      </c>
      <c r="AU231">
        <v>12.474908040000001</v>
      </c>
      <c r="AV231">
        <v>11.82791213</v>
      </c>
      <c r="AW231">
        <v>11.140459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0.66735271709999999</v>
      </c>
      <c r="F232">
        <v>1.0011635510000001</v>
      </c>
      <c r="G232">
        <v>1.2859669890000001</v>
      </c>
      <c r="H232">
        <v>1.550895927</v>
      </c>
      <c r="I232">
        <v>1.860379695</v>
      </c>
      <c r="J232">
        <v>2.1331698160000001</v>
      </c>
      <c r="K232">
        <v>2.3654011619999999</v>
      </c>
      <c r="L232">
        <v>2.5953868280000001</v>
      </c>
      <c r="M232">
        <v>2.8667752200000001</v>
      </c>
      <c r="N232">
        <v>3.1650174299999998</v>
      </c>
      <c r="O232">
        <v>3.18784497</v>
      </c>
      <c r="P232">
        <v>3.193170619</v>
      </c>
      <c r="Q232">
        <v>3.1467324809999999</v>
      </c>
      <c r="R232">
        <v>3.1425013069999999</v>
      </c>
      <c r="S232">
        <v>3.1247930930000001</v>
      </c>
      <c r="T232">
        <v>3.2959692020000002</v>
      </c>
      <c r="U232">
        <v>3.4621775349999999</v>
      </c>
      <c r="V232">
        <v>3.6324470299999998</v>
      </c>
      <c r="W232">
        <v>4.0514871890000004</v>
      </c>
      <c r="X232">
        <v>4.1743089759999998</v>
      </c>
      <c r="Y232">
        <v>4.198790003</v>
      </c>
      <c r="Z232">
        <v>4.2267138470000001</v>
      </c>
      <c r="AA232">
        <v>4.264804925</v>
      </c>
      <c r="AB232">
        <v>4.3021952780000001</v>
      </c>
      <c r="AC232">
        <v>4.3485388839999999</v>
      </c>
      <c r="AD232">
        <v>5.0735154869999999</v>
      </c>
      <c r="AE232">
        <v>5.8405078970000002</v>
      </c>
      <c r="AF232">
        <v>6.6567909580000002</v>
      </c>
      <c r="AG232">
        <v>7.538327733</v>
      </c>
      <c r="AH232">
        <v>8.5114619719999904</v>
      </c>
      <c r="AI232">
        <v>9.6594104139999999</v>
      </c>
      <c r="AJ232">
        <v>10.919153570000001</v>
      </c>
      <c r="AK232">
        <v>12.320618039999999</v>
      </c>
      <c r="AL232">
        <v>13.84228699</v>
      </c>
      <c r="AM232">
        <v>15.58966532</v>
      </c>
      <c r="AN232">
        <v>16.261667989999999</v>
      </c>
      <c r="AO232">
        <v>17.03511524</v>
      </c>
      <c r="AP232">
        <v>17.944720610000001</v>
      </c>
      <c r="AQ232">
        <v>19.028732460000001</v>
      </c>
      <c r="AR232">
        <v>20.309846270000001</v>
      </c>
      <c r="AS232">
        <v>20.24443437</v>
      </c>
      <c r="AT232">
        <v>20.220597300000001</v>
      </c>
      <c r="AU232">
        <v>20.237070989999999</v>
      </c>
      <c r="AV232">
        <v>20.302251630000001</v>
      </c>
      <c r="AW232">
        <v>20.39978984</v>
      </c>
    </row>
    <row r="233" spans="2:49" x14ac:dyDescent="0.25">
      <c r="B233" t="s">
        <v>332</v>
      </c>
      <c r="C233">
        <v>82.165927612137295</v>
      </c>
      <c r="D233">
        <v>83.485128157272499</v>
      </c>
      <c r="E233">
        <v>84.830519929999994</v>
      </c>
      <c r="F233">
        <v>84.886889210000007</v>
      </c>
      <c r="G233">
        <v>81.686728450000004</v>
      </c>
      <c r="H233">
        <v>78.675184900000005</v>
      </c>
      <c r="I233">
        <v>78.483665560000006</v>
      </c>
      <c r="J233">
        <v>76.582292719999998</v>
      </c>
      <c r="K233">
        <v>73.80302725</v>
      </c>
      <c r="L233">
        <v>71.525090640000002</v>
      </c>
      <c r="M233">
        <v>70.681032380000005</v>
      </c>
      <c r="N233">
        <v>70.54429931</v>
      </c>
      <c r="O233">
        <v>69.708990990000004</v>
      </c>
      <c r="P233">
        <v>68.450250499999996</v>
      </c>
      <c r="Q233">
        <v>66.069886550000007</v>
      </c>
      <c r="R233">
        <v>64.567010980000006</v>
      </c>
      <c r="S233">
        <v>62.764853610000003</v>
      </c>
      <c r="T233">
        <v>62.617087560000002</v>
      </c>
      <c r="U233">
        <v>62.456353849999999</v>
      </c>
      <c r="V233">
        <v>62.437934679999998</v>
      </c>
      <c r="W233">
        <v>61.088236180000003</v>
      </c>
      <c r="X233">
        <v>59.151119350000002</v>
      </c>
      <c r="Y233">
        <v>56.938444349999997</v>
      </c>
      <c r="Z233">
        <v>54.732648380000001</v>
      </c>
      <c r="AA233">
        <v>52.610187770000003</v>
      </c>
      <c r="AB233">
        <v>50.47717368</v>
      </c>
      <c r="AC233">
        <v>48.386109529999999</v>
      </c>
      <c r="AD233">
        <v>45.867456679999997</v>
      </c>
      <c r="AE233">
        <v>43.445110560000003</v>
      </c>
      <c r="AF233">
        <v>40.984215450000001</v>
      </c>
      <c r="AG233">
        <v>38.731577549999997</v>
      </c>
      <c r="AH233">
        <v>36.523844269999998</v>
      </c>
      <c r="AI233">
        <v>34.135128649999999</v>
      </c>
      <c r="AJ233">
        <v>31.63553396</v>
      </c>
      <c r="AK233">
        <v>29.00333221</v>
      </c>
      <c r="AL233">
        <v>26.341092239999998</v>
      </c>
      <c r="AM233">
        <v>23.449022320000001</v>
      </c>
      <c r="AN233">
        <v>21.9268331</v>
      </c>
      <c r="AO233">
        <v>20.2820915</v>
      </c>
      <c r="AP233">
        <v>18.497943970000001</v>
      </c>
      <c r="AQ233">
        <v>16.536931119999998</v>
      </c>
      <c r="AR233">
        <v>14.32393832</v>
      </c>
      <c r="AS233">
        <v>13.71596411</v>
      </c>
      <c r="AT233">
        <v>13.1026723</v>
      </c>
      <c r="AU233">
        <v>12.474908040000001</v>
      </c>
      <c r="AV233">
        <v>11.82791213</v>
      </c>
      <c r="AW233">
        <v>11.140459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0.66735271709999999</v>
      </c>
      <c r="F234">
        <v>1.0011635510000001</v>
      </c>
      <c r="G234">
        <v>1.2859669890000001</v>
      </c>
      <c r="H234">
        <v>1.550895927</v>
      </c>
      <c r="I234">
        <v>1.860379695</v>
      </c>
      <c r="J234">
        <v>2.1331698160000001</v>
      </c>
      <c r="K234">
        <v>2.3654011619999999</v>
      </c>
      <c r="L234">
        <v>2.5953868280000001</v>
      </c>
      <c r="M234">
        <v>2.8667752200000001</v>
      </c>
      <c r="N234">
        <v>3.1650174299999998</v>
      </c>
      <c r="O234">
        <v>3.18784497</v>
      </c>
      <c r="P234">
        <v>3.193170619</v>
      </c>
      <c r="Q234">
        <v>3.1467324809999999</v>
      </c>
      <c r="R234">
        <v>3.1425013069999999</v>
      </c>
      <c r="S234">
        <v>3.1247930930000001</v>
      </c>
      <c r="T234">
        <v>3.2959692020000002</v>
      </c>
      <c r="U234">
        <v>3.4621775349999999</v>
      </c>
      <c r="V234">
        <v>3.6324470299999998</v>
      </c>
      <c r="W234">
        <v>4.0514871890000004</v>
      </c>
      <c r="X234">
        <v>4.1743089759999998</v>
      </c>
      <c r="Y234">
        <v>4.198790003</v>
      </c>
      <c r="Z234">
        <v>4.2267138470000001</v>
      </c>
      <c r="AA234">
        <v>4.264804925</v>
      </c>
      <c r="AB234">
        <v>4.3021952780000001</v>
      </c>
      <c r="AC234">
        <v>4.3485388839999999</v>
      </c>
      <c r="AD234">
        <v>5.0735154869999999</v>
      </c>
      <c r="AE234">
        <v>5.8405078970000002</v>
      </c>
      <c r="AF234">
        <v>6.6567909580000002</v>
      </c>
      <c r="AG234">
        <v>7.538327733</v>
      </c>
      <c r="AH234">
        <v>8.5114619719999904</v>
      </c>
      <c r="AI234">
        <v>9.6594104139999999</v>
      </c>
      <c r="AJ234">
        <v>10.919153570000001</v>
      </c>
      <c r="AK234">
        <v>12.320618039999999</v>
      </c>
      <c r="AL234">
        <v>13.84228699</v>
      </c>
      <c r="AM234">
        <v>15.58966532</v>
      </c>
      <c r="AN234">
        <v>16.261667989999999</v>
      </c>
      <c r="AO234">
        <v>17.03511524</v>
      </c>
      <c r="AP234">
        <v>17.944720610000001</v>
      </c>
      <c r="AQ234">
        <v>19.028732460000001</v>
      </c>
      <c r="AR234">
        <v>20.309846270000001</v>
      </c>
      <c r="AS234">
        <v>20.24443437</v>
      </c>
      <c r="AT234">
        <v>20.220597300000001</v>
      </c>
      <c r="AU234">
        <v>20.237070989999999</v>
      </c>
      <c r="AV234">
        <v>20.302251630000001</v>
      </c>
      <c r="AW234">
        <v>20.39978984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118.4711975</v>
      </c>
      <c r="F235">
        <v>123.1292361</v>
      </c>
      <c r="G235">
        <v>128.09122099999999</v>
      </c>
      <c r="H235">
        <v>123.1610606</v>
      </c>
      <c r="I235">
        <v>130.18095299999999</v>
      </c>
      <c r="J235">
        <v>132.83640070000001</v>
      </c>
      <c r="K235">
        <v>132.99785180000001</v>
      </c>
      <c r="L235">
        <v>131.3385519</v>
      </c>
      <c r="M235">
        <v>129.78200960000001</v>
      </c>
      <c r="N235">
        <v>126.81522339999999</v>
      </c>
      <c r="O235">
        <v>120.68716569999999</v>
      </c>
      <c r="P235">
        <v>118.0341284</v>
      </c>
      <c r="Q235">
        <v>116.0100509</v>
      </c>
      <c r="R235">
        <v>111.33601729999999</v>
      </c>
      <c r="S235">
        <v>107.3326363</v>
      </c>
      <c r="T235">
        <v>104.4845502</v>
      </c>
      <c r="U235">
        <v>101.23228210000001</v>
      </c>
      <c r="V235">
        <v>97.726934119999996</v>
      </c>
      <c r="W235">
        <v>106.2314322</v>
      </c>
      <c r="X235">
        <v>113.7230617</v>
      </c>
      <c r="Y235">
        <v>114.5757476</v>
      </c>
      <c r="Z235">
        <v>114.4395514</v>
      </c>
      <c r="AA235">
        <v>113.6816711</v>
      </c>
      <c r="AB235">
        <v>112.6570177</v>
      </c>
      <c r="AC235">
        <v>111.5081502</v>
      </c>
      <c r="AD235">
        <v>111.7606617</v>
      </c>
      <c r="AE235">
        <v>111.8459865</v>
      </c>
      <c r="AF235">
        <v>110.0631628</v>
      </c>
      <c r="AG235">
        <v>102.13777399999999</v>
      </c>
      <c r="AH235">
        <v>94.158241459999999</v>
      </c>
      <c r="AI235">
        <v>93.873024419999894</v>
      </c>
      <c r="AJ235">
        <v>93.667532390000005</v>
      </c>
      <c r="AK235">
        <v>93.579153640000001</v>
      </c>
      <c r="AL235">
        <v>93.619828690000006</v>
      </c>
      <c r="AM235">
        <v>93.719896829999996</v>
      </c>
      <c r="AN235">
        <v>90.354011389999997</v>
      </c>
      <c r="AO235">
        <v>87.090948280000006</v>
      </c>
      <c r="AP235">
        <v>83.899947420000004</v>
      </c>
      <c r="AQ235">
        <v>80.771235739999995</v>
      </c>
      <c r="AR235">
        <v>77.678023109999998</v>
      </c>
      <c r="AS235">
        <v>74.380336700000001</v>
      </c>
      <c r="AT235">
        <v>71.174091079999997</v>
      </c>
      <c r="AU235">
        <v>68.017740669999995</v>
      </c>
      <c r="AV235">
        <v>64.901626699999994</v>
      </c>
      <c r="AW235">
        <v>61.756126770000002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1.3210217209999999</v>
      </c>
      <c r="F236">
        <v>1.2988896089999999</v>
      </c>
      <c r="G236">
        <v>1.278359464</v>
      </c>
      <c r="H236">
        <v>1.162889625</v>
      </c>
      <c r="I236">
        <v>1.162928545</v>
      </c>
      <c r="J236">
        <v>1.0980301180000001</v>
      </c>
      <c r="K236">
        <v>1.017447234</v>
      </c>
      <c r="L236">
        <v>0.93009630590000003</v>
      </c>
      <c r="M236">
        <v>0.85100736519999998</v>
      </c>
      <c r="N236">
        <v>0.77019649680000002</v>
      </c>
      <c r="O236">
        <v>0.672477985</v>
      </c>
      <c r="P236">
        <v>0.59440820439999997</v>
      </c>
      <c r="Q236">
        <v>0.51746652839999996</v>
      </c>
      <c r="R236">
        <v>0.42763078640000002</v>
      </c>
      <c r="S236">
        <v>0.3403557606</v>
      </c>
      <c r="T236">
        <v>0.53925524970000005</v>
      </c>
      <c r="U236">
        <v>0.71494152980000003</v>
      </c>
      <c r="V236">
        <v>0.86779326879999996</v>
      </c>
      <c r="W236">
        <v>0.35297745609999998</v>
      </c>
      <c r="X236">
        <v>0.17935724459999999</v>
      </c>
      <c r="Y236">
        <v>0.17022757450000001</v>
      </c>
      <c r="Z236">
        <v>0.141191963</v>
      </c>
      <c r="AA236">
        <v>9.3153850199999999E-2</v>
      </c>
      <c r="AB236">
        <v>8.3664643600000005E-2</v>
      </c>
      <c r="AC236">
        <v>7.4069884399999994E-2</v>
      </c>
      <c r="AD236">
        <v>7.4781926299999996E-2</v>
      </c>
      <c r="AE236">
        <v>7.5405831199999995E-2</v>
      </c>
      <c r="AF236">
        <v>7.4786320500000003E-2</v>
      </c>
      <c r="AG236">
        <v>6.99284929E-2</v>
      </c>
      <c r="AH236">
        <v>6.4969101000000001E-2</v>
      </c>
      <c r="AI236">
        <v>5.2794056800000003E-2</v>
      </c>
      <c r="AJ236">
        <v>4.0637920100000002E-2</v>
      </c>
      <c r="AK236">
        <v>2.8480514200000001E-2</v>
      </c>
      <c r="AL236">
        <v>2.1742195700000001E-2</v>
      </c>
      <c r="AM236">
        <v>1.3802571600000001E-2</v>
      </c>
      <c r="AN236">
        <v>1.26733451E-2</v>
      </c>
      <c r="AO236">
        <v>1.1598635499999999E-2</v>
      </c>
      <c r="AP236">
        <v>1.05730817E-2</v>
      </c>
      <c r="AQ236" s="39">
        <v>9.5946747399999997E-3</v>
      </c>
      <c r="AR236" s="39">
        <v>8.65977689E-3</v>
      </c>
      <c r="AS236" s="39">
        <v>8.6811392599999999E-3</v>
      </c>
      <c r="AT236" s="39">
        <v>8.7097394500000001E-3</v>
      </c>
      <c r="AU236" s="39">
        <v>8.7412813000000006E-3</v>
      </c>
      <c r="AV236" s="39">
        <v>8.7748522400000004E-3</v>
      </c>
      <c r="AW236" s="39">
        <v>8.8007827600000005E-3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3.5861365699999999</v>
      </c>
      <c r="F237">
        <v>3.7071804890000002</v>
      </c>
      <c r="G237">
        <v>3.8361433690000002</v>
      </c>
      <c r="H237">
        <v>3.6691677409999999</v>
      </c>
      <c r="I237">
        <v>3.8582230590000002</v>
      </c>
      <c r="J237">
        <v>4.011930091</v>
      </c>
      <c r="K237">
        <v>4.099599703</v>
      </c>
      <c r="L237">
        <v>4.137536152</v>
      </c>
      <c r="M237">
        <v>4.1835534299999999</v>
      </c>
      <c r="N237">
        <v>4.1875134269999998</v>
      </c>
      <c r="O237">
        <v>4.4522385680000003</v>
      </c>
      <c r="P237">
        <v>4.845755756</v>
      </c>
      <c r="Q237">
        <v>5.2838182070000004</v>
      </c>
      <c r="R237">
        <v>5.6124853449999996</v>
      </c>
      <c r="S237">
        <v>5.9780390890000001</v>
      </c>
      <c r="T237">
        <v>4.4228157599999998</v>
      </c>
      <c r="U237">
        <v>2.9883083250000002</v>
      </c>
      <c r="V237">
        <v>1.6841935240000001</v>
      </c>
      <c r="W237">
        <v>5.6740664560000003</v>
      </c>
      <c r="X237">
        <v>6.2553576040000003</v>
      </c>
      <c r="Y237">
        <v>6.1465926450000001</v>
      </c>
      <c r="Z237">
        <v>5.9833746540000003</v>
      </c>
      <c r="AA237">
        <v>5.788441078</v>
      </c>
      <c r="AB237">
        <v>5.5868236490000003</v>
      </c>
      <c r="AC237">
        <v>5.3814116209999998</v>
      </c>
      <c r="AD237">
        <v>5.1513799699999998</v>
      </c>
      <c r="AE237">
        <v>4.9110918049999999</v>
      </c>
      <c r="AF237">
        <v>4.6355636479999998</v>
      </c>
      <c r="AG237">
        <v>4.1004897299999996</v>
      </c>
      <c r="AH237">
        <v>3.5912967519999999</v>
      </c>
      <c r="AI237">
        <v>2.9261518519999998</v>
      </c>
      <c r="AJ237">
        <v>2.2701098329999998</v>
      </c>
      <c r="AK237">
        <v>1.62199122</v>
      </c>
      <c r="AL237">
        <v>1.010984739</v>
      </c>
      <c r="AM237">
        <v>0.40313399680000001</v>
      </c>
      <c r="AN237">
        <v>0.42796600629999998</v>
      </c>
      <c r="AO237">
        <v>0.45259421239999997</v>
      </c>
      <c r="AP237">
        <v>0.4769419365</v>
      </c>
      <c r="AQ237">
        <v>0.50101110309999997</v>
      </c>
      <c r="AR237">
        <v>0.52467522359999996</v>
      </c>
      <c r="AS237">
        <v>0.54482671000000005</v>
      </c>
      <c r="AT237">
        <v>0.56538190349999995</v>
      </c>
      <c r="AU237">
        <v>0.58609795249999996</v>
      </c>
      <c r="AV237">
        <v>0.60692885519999995</v>
      </c>
      <c r="AW237">
        <v>0.62719655500000004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5.2639186139999996</v>
      </c>
      <c r="F238">
        <v>5.0302647289999998</v>
      </c>
      <c r="G238">
        <v>4.811616237</v>
      </c>
      <c r="H238">
        <v>4.253984258</v>
      </c>
      <c r="I238">
        <v>4.1345648199999996</v>
      </c>
      <c r="J238">
        <v>4.0522851989999999</v>
      </c>
      <c r="K238">
        <v>3.9030437529999999</v>
      </c>
      <c r="L238">
        <v>3.713032777</v>
      </c>
      <c r="M238">
        <v>3.5388937029999998</v>
      </c>
      <c r="N238">
        <v>3.339069903</v>
      </c>
      <c r="O238">
        <v>2.8095155030000001</v>
      </c>
      <c r="P238">
        <v>2.3633528890000002</v>
      </c>
      <c r="Q238">
        <v>1.9181784319999999</v>
      </c>
      <c r="R238">
        <v>1.423466197</v>
      </c>
      <c r="S238">
        <v>0.93803647680000002</v>
      </c>
      <c r="T238">
        <v>0.74399619939999995</v>
      </c>
      <c r="U238">
        <v>0.5645434734</v>
      </c>
      <c r="V238">
        <v>0.40104053589999999</v>
      </c>
      <c r="W238">
        <v>0.34742690869999998</v>
      </c>
      <c r="X238">
        <v>6.0102487000000003E-2</v>
      </c>
      <c r="Y238">
        <v>4.72777001E-2</v>
      </c>
      <c r="Z238">
        <v>3.3859487700000003E-2</v>
      </c>
      <c r="AA238">
        <v>2.0259046999999999E-2</v>
      </c>
      <c r="AB238">
        <v>2.0157826199999999E-2</v>
      </c>
      <c r="AC238">
        <v>2.0033336400000001E-2</v>
      </c>
      <c r="AD238">
        <v>1.67659722E-2</v>
      </c>
      <c r="AE238">
        <v>1.34594177E-2</v>
      </c>
      <c r="AF238">
        <v>1.01382329E-2</v>
      </c>
      <c r="AG238">
        <v>9.47961485E-3</v>
      </c>
      <c r="AH238">
        <v>8.8092787600000007E-3</v>
      </c>
      <c r="AI238">
        <v>8.7552551799999906E-3</v>
      </c>
      <c r="AJ238">
        <v>8.7095118300000007E-3</v>
      </c>
      <c r="AK238">
        <v>8.6754311299999994E-3</v>
      </c>
      <c r="AL238">
        <v>8.6515535299999998E-3</v>
      </c>
      <c r="AM238">
        <v>8.6337361499999998E-3</v>
      </c>
      <c r="AN238">
        <v>8.6295018900000003E-3</v>
      </c>
      <c r="AO238">
        <v>8.6318454800000007E-3</v>
      </c>
      <c r="AP238">
        <v>8.6383709100000001E-3</v>
      </c>
      <c r="AQ238">
        <v>8.6485301100000002E-3</v>
      </c>
      <c r="AR238">
        <v>8.65977689E-3</v>
      </c>
      <c r="AS238">
        <v>8.6811392599999999E-3</v>
      </c>
      <c r="AT238">
        <v>8.7097394500000001E-3</v>
      </c>
      <c r="AU238">
        <v>8.7412813000000006E-3</v>
      </c>
      <c r="AV238">
        <v>8.7748522400000004E-3</v>
      </c>
      <c r="AW238">
        <v>8.8007827600000005E-3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0.36837600240000001</v>
      </c>
      <c r="F239">
        <v>0.77672087629999997</v>
      </c>
      <c r="G239">
        <v>1.1673337370000001</v>
      </c>
      <c r="H239">
        <v>1.419685509</v>
      </c>
      <c r="I239">
        <v>1.763210358</v>
      </c>
      <c r="J239">
        <v>2.0900927999999999</v>
      </c>
      <c r="K239">
        <v>2.3401329280000001</v>
      </c>
      <c r="L239">
        <v>2.5004767430000001</v>
      </c>
      <c r="M239">
        <v>2.5886633469999998</v>
      </c>
      <c r="N239">
        <v>2.556830658</v>
      </c>
      <c r="O239">
        <v>2.747948601</v>
      </c>
      <c r="P239">
        <v>3.0201320370000002</v>
      </c>
      <c r="Q239">
        <v>3.3226621430000001</v>
      </c>
      <c r="R239">
        <v>3.5585626160000001</v>
      </c>
      <c r="S239">
        <v>3.8196016020000001</v>
      </c>
      <c r="T239">
        <v>3.9341551770000001</v>
      </c>
      <c r="U239">
        <v>4.016108869</v>
      </c>
      <c r="V239">
        <v>4.0700809160000002</v>
      </c>
      <c r="W239">
        <v>4.3173660150000002</v>
      </c>
      <c r="X239">
        <v>4.9159690080000003</v>
      </c>
      <c r="Y239">
        <v>5.3236453050000003</v>
      </c>
      <c r="Z239">
        <v>5.691041566</v>
      </c>
      <c r="AA239">
        <v>6.0279616789999997</v>
      </c>
      <c r="AB239">
        <v>6.3361635730000003</v>
      </c>
      <c r="AC239">
        <v>6.6337786650000004</v>
      </c>
      <c r="AD239">
        <v>7.510757463</v>
      </c>
      <c r="AE239">
        <v>8.3918686549999997</v>
      </c>
      <c r="AF239">
        <v>9.2711114479999903</v>
      </c>
      <c r="AG239">
        <v>9.4303217860000004</v>
      </c>
      <c r="AH239">
        <v>9.4729264709999903</v>
      </c>
      <c r="AI239">
        <v>10.13613569</v>
      </c>
      <c r="AJ239">
        <v>10.802931210000001</v>
      </c>
      <c r="AK239">
        <v>11.479806699999999</v>
      </c>
      <c r="AL239">
        <v>12.13392101</v>
      </c>
      <c r="AM239">
        <v>12.79516153</v>
      </c>
      <c r="AN239">
        <v>13.59266345</v>
      </c>
      <c r="AO239">
        <v>14.402868140000001</v>
      </c>
      <c r="AP239">
        <v>15.22339893</v>
      </c>
      <c r="AQ239">
        <v>16.054420019999998</v>
      </c>
      <c r="AR239">
        <v>16.891998529999999</v>
      </c>
      <c r="AS239">
        <v>17.746310900000001</v>
      </c>
      <c r="AT239">
        <v>18.622753899999999</v>
      </c>
      <c r="AU239">
        <v>19.51380236</v>
      </c>
      <c r="AV239">
        <v>20.418193120000002</v>
      </c>
      <c r="AW239">
        <v>21.313115410000002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8.2884600500000002E-2</v>
      </c>
      <c r="F240">
        <v>0.11199456739999999</v>
      </c>
      <c r="G240">
        <v>0.15144284860000001</v>
      </c>
      <c r="H240">
        <v>0.18924206090000001</v>
      </c>
      <c r="I240">
        <v>0.25991424060000001</v>
      </c>
      <c r="J240">
        <v>0.35782829109999997</v>
      </c>
      <c r="K240">
        <v>0.48307671549999998</v>
      </c>
      <c r="L240">
        <v>0.64295825630000003</v>
      </c>
      <c r="M240">
        <v>0.85603057520000003</v>
      </c>
      <c r="N240">
        <v>1.126808383</v>
      </c>
      <c r="O240">
        <v>1.2110350409999999</v>
      </c>
      <c r="P240">
        <v>1.3309876759999999</v>
      </c>
      <c r="Q240">
        <v>1.464314246</v>
      </c>
      <c r="R240">
        <v>1.568276794</v>
      </c>
      <c r="S240">
        <v>1.6833180139999999</v>
      </c>
      <c r="T240">
        <v>1.733802362</v>
      </c>
      <c r="U240">
        <v>1.7699197739999999</v>
      </c>
      <c r="V240">
        <v>1.7937055319999999</v>
      </c>
      <c r="W240">
        <v>1.9765262400000001</v>
      </c>
      <c r="X240">
        <v>2.3937833479999999</v>
      </c>
      <c r="Y240">
        <v>2.8692678159999998</v>
      </c>
      <c r="Z240">
        <v>3.327023091</v>
      </c>
      <c r="AA240">
        <v>3.7672895340000001</v>
      </c>
      <c r="AB240">
        <v>4.1824657959999998</v>
      </c>
      <c r="AC240">
        <v>4.5886205479999997</v>
      </c>
      <c r="AD240">
        <v>5.0948713459999997</v>
      </c>
      <c r="AE240">
        <v>5.6028633839999999</v>
      </c>
      <c r="AF240">
        <v>6.108811878</v>
      </c>
      <c r="AG240">
        <v>6.1440149760000002</v>
      </c>
      <c r="AH240">
        <v>6.112075559</v>
      </c>
      <c r="AI240">
        <v>6.3890498449999997</v>
      </c>
      <c r="AJ240">
        <v>6.669441044</v>
      </c>
      <c r="AK240">
        <v>6.956841367</v>
      </c>
      <c r="AL240">
        <v>7.2384499770000001</v>
      </c>
      <c r="AM240">
        <v>7.5245186029999998</v>
      </c>
      <c r="AN240">
        <v>7.8937203010000001</v>
      </c>
      <c r="AO240">
        <v>8.2700171719999904</v>
      </c>
      <c r="AP240">
        <v>8.6518657660000002</v>
      </c>
      <c r="AQ240">
        <v>9.0392413729999994</v>
      </c>
      <c r="AR240">
        <v>9.4298509199999998</v>
      </c>
      <c r="AS240">
        <v>9.7470757799999994</v>
      </c>
      <c r="AT240">
        <v>10.075061359999999</v>
      </c>
      <c r="AU240">
        <v>10.40943854</v>
      </c>
      <c r="AV240">
        <v>10.749400359999999</v>
      </c>
      <c r="AW240">
        <v>11.08298886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4.6466607959999999</v>
      </c>
      <c r="F241">
        <v>4.5695768660000002</v>
      </c>
      <c r="G241">
        <v>4.4976270669999998</v>
      </c>
      <c r="H241">
        <v>4.0912177529999996</v>
      </c>
      <c r="I241">
        <v>4.0908235260000003</v>
      </c>
      <c r="J241">
        <v>4.0182133310000001</v>
      </c>
      <c r="K241">
        <v>3.8777698620000001</v>
      </c>
      <c r="L241">
        <v>3.6957262480000002</v>
      </c>
      <c r="M241">
        <v>3.5287513399999999</v>
      </c>
      <c r="N241">
        <v>3.3357014660000002</v>
      </c>
      <c r="O241">
        <v>3.5898260569999998</v>
      </c>
      <c r="P241">
        <v>3.9506451739999999</v>
      </c>
      <c r="Q241">
        <v>4.3521443639999999</v>
      </c>
      <c r="R241">
        <v>4.6672865889999997</v>
      </c>
      <c r="S241">
        <v>5.01624129</v>
      </c>
      <c r="T241">
        <v>5.1633086830000003</v>
      </c>
      <c r="U241">
        <v>5.2674277150000002</v>
      </c>
      <c r="V241">
        <v>5.3347356719999999</v>
      </c>
      <c r="W241">
        <v>5.2825858029999999</v>
      </c>
      <c r="X241">
        <v>5.7014181820000003</v>
      </c>
      <c r="Y241">
        <v>5.8007718070000003</v>
      </c>
      <c r="Z241">
        <v>5.8508975430000003</v>
      </c>
      <c r="AA241">
        <v>5.8692783579999999</v>
      </c>
      <c r="AB241">
        <v>5.8688879150000002</v>
      </c>
      <c r="AC241">
        <v>5.8614277960000001</v>
      </c>
      <c r="AD241">
        <v>5.9655179509999998</v>
      </c>
      <c r="AE241">
        <v>6.0658193550000004</v>
      </c>
      <c r="AF241">
        <v>6.1579308680000002</v>
      </c>
      <c r="AG241">
        <v>5.7975041440000004</v>
      </c>
      <c r="AH241">
        <v>5.4244420270000004</v>
      </c>
      <c r="AI241">
        <v>5.3600343380000002</v>
      </c>
      <c r="AJ241">
        <v>5.3009175439999998</v>
      </c>
      <c r="AK241">
        <v>5.2490515479999997</v>
      </c>
      <c r="AL241">
        <v>5.2104320020000001</v>
      </c>
      <c r="AM241">
        <v>5.1754788439999997</v>
      </c>
      <c r="AN241">
        <v>5.2045864289999999</v>
      </c>
      <c r="AO241">
        <v>5.2376924880000004</v>
      </c>
      <c r="AP241">
        <v>5.2734068250000004</v>
      </c>
      <c r="AQ241">
        <v>5.3114390570000003</v>
      </c>
      <c r="AR241">
        <v>5.3502563260000002</v>
      </c>
      <c r="AS241">
        <v>5.3564884780000002</v>
      </c>
      <c r="AT241">
        <v>5.3671194260000004</v>
      </c>
      <c r="AU241">
        <v>5.3794875160000002</v>
      </c>
      <c r="AV241">
        <v>5.3930244370000002</v>
      </c>
      <c r="AW241">
        <v>5.4017899409999997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1.4697057</v>
      </c>
      <c r="F242">
        <v>1.7188210770000001</v>
      </c>
      <c r="G242">
        <v>2.011914263</v>
      </c>
      <c r="H242">
        <v>2.176470653</v>
      </c>
      <c r="I242">
        <v>2.588122238</v>
      </c>
      <c r="J242">
        <v>2.8931870059999998</v>
      </c>
      <c r="K242">
        <v>3.1722231779999999</v>
      </c>
      <c r="L242">
        <v>3.4296156710000001</v>
      </c>
      <c r="M242">
        <v>3.7094397899999998</v>
      </c>
      <c r="N242">
        <v>3.9667985350000001</v>
      </c>
      <c r="O242">
        <v>3.6509484419999998</v>
      </c>
      <c r="P242">
        <v>3.442235406</v>
      </c>
      <c r="Q242">
        <v>3.249197616</v>
      </c>
      <c r="R242">
        <v>2.981269261</v>
      </c>
      <c r="S242">
        <v>2.732776308</v>
      </c>
      <c r="T242">
        <v>3.3633255659999999</v>
      </c>
      <c r="U242">
        <v>3.8487275250000001</v>
      </c>
      <c r="V242">
        <v>4.20121068</v>
      </c>
      <c r="W242">
        <v>3.3407805650000002</v>
      </c>
      <c r="X242">
        <v>3.5396744070000001</v>
      </c>
      <c r="Y242">
        <v>3.440035167</v>
      </c>
      <c r="Z242">
        <v>3.3117111389999998</v>
      </c>
      <c r="AA242">
        <v>3.1681721509999998</v>
      </c>
      <c r="AB242">
        <v>3.0281118810000001</v>
      </c>
      <c r="AC242">
        <v>2.8883482900000002</v>
      </c>
      <c r="AD242">
        <v>2.8680944039999998</v>
      </c>
      <c r="AE242">
        <v>2.831057033</v>
      </c>
      <c r="AF242">
        <v>2.9614136769999999</v>
      </c>
      <c r="AG242">
        <v>2.7850817779999999</v>
      </c>
      <c r="AH242">
        <v>2.597117747</v>
      </c>
      <c r="AI242">
        <v>2.6266947319999998</v>
      </c>
      <c r="AJ242">
        <v>2.6487824710000001</v>
      </c>
      <c r="AK242">
        <v>2.6646710009999999</v>
      </c>
      <c r="AL242">
        <v>2.6967945790000001</v>
      </c>
      <c r="AM242">
        <v>2.7238274140000001</v>
      </c>
      <c r="AN242">
        <v>2.7257857699999999</v>
      </c>
      <c r="AO242">
        <v>2.7294117689999999</v>
      </c>
      <c r="AP242">
        <v>2.7339533610000002</v>
      </c>
      <c r="AQ242">
        <v>2.739239628</v>
      </c>
      <c r="AR242">
        <v>2.7444647930000001</v>
      </c>
      <c r="AS242">
        <v>2.7497980439999998</v>
      </c>
      <c r="AT242">
        <v>2.7569480959999999</v>
      </c>
      <c r="AU242">
        <v>2.764546873</v>
      </c>
      <c r="AV242">
        <v>2.7722985649999998</v>
      </c>
      <c r="AW242">
        <v>2.7771445039999998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118.4711975</v>
      </c>
      <c r="F243">
        <v>123.1292361</v>
      </c>
      <c r="G243">
        <v>128.09122099999999</v>
      </c>
      <c r="H243">
        <v>123.1610606</v>
      </c>
      <c r="I243">
        <v>130.18095299999999</v>
      </c>
      <c r="J243">
        <v>132.83640070000001</v>
      </c>
      <c r="K243">
        <v>132.99785180000001</v>
      </c>
      <c r="L243">
        <v>131.3385519</v>
      </c>
      <c r="M243">
        <v>129.78200960000001</v>
      </c>
      <c r="N243">
        <v>126.81522339999999</v>
      </c>
      <c r="O243">
        <v>120.68716569999999</v>
      </c>
      <c r="P243">
        <v>118.0341284</v>
      </c>
      <c r="Q243">
        <v>116.0100509</v>
      </c>
      <c r="R243">
        <v>111.33601729999999</v>
      </c>
      <c r="S243">
        <v>107.3326363</v>
      </c>
      <c r="T243">
        <v>104.4845502</v>
      </c>
      <c r="U243">
        <v>101.23228210000001</v>
      </c>
      <c r="V243">
        <v>97.726934119999996</v>
      </c>
      <c r="W243">
        <v>106.2314322</v>
      </c>
      <c r="X243">
        <v>113.7230617</v>
      </c>
      <c r="Y243">
        <v>114.5757476</v>
      </c>
      <c r="Z243">
        <v>114.4395514</v>
      </c>
      <c r="AA243">
        <v>113.6816711</v>
      </c>
      <c r="AB243">
        <v>112.6570177</v>
      </c>
      <c r="AC243">
        <v>111.5081502</v>
      </c>
      <c r="AD243">
        <v>111.7606617</v>
      </c>
      <c r="AE243">
        <v>111.8459865</v>
      </c>
      <c r="AF243">
        <v>110.0631628</v>
      </c>
      <c r="AG243">
        <v>102.13777399999999</v>
      </c>
      <c r="AH243">
        <v>94.158241459999999</v>
      </c>
      <c r="AI243">
        <v>93.873024419999894</v>
      </c>
      <c r="AJ243">
        <v>93.667532390000005</v>
      </c>
      <c r="AK243">
        <v>93.579153640000001</v>
      </c>
      <c r="AL243">
        <v>93.619828690000006</v>
      </c>
      <c r="AM243">
        <v>93.719896829999996</v>
      </c>
      <c r="AN243">
        <v>90.354011389999997</v>
      </c>
      <c r="AO243">
        <v>87.090948280000006</v>
      </c>
      <c r="AP243">
        <v>83.899947420000004</v>
      </c>
      <c r="AQ243">
        <v>80.771235739999995</v>
      </c>
      <c r="AR243">
        <v>77.678023109999998</v>
      </c>
      <c r="AS243">
        <v>74.380336700000001</v>
      </c>
      <c r="AT243">
        <v>71.174091079999997</v>
      </c>
      <c r="AU243">
        <v>68.017740669999995</v>
      </c>
      <c r="AV243">
        <v>64.901626699999994</v>
      </c>
      <c r="AW243">
        <v>61.756126770000002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1.3210217209999999</v>
      </c>
      <c r="F244">
        <v>1.2988896089999999</v>
      </c>
      <c r="G244">
        <v>1.278359464</v>
      </c>
      <c r="H244">
        <v>1.162889625</v>
      </c>
      <c r="I244">
        <v>1.162928545</v>
      </c>
      <c r="J244">
        <v>1.0980301180000001</v>
      </c>
      <c r="K244">
        <v>1.017447234</v>
      </c>
      <c r="L244">
        <v>0.93009630590000003</v>
      </c>
      <c r="M244">
        <v>0.85100736519999998</v>
      </c>
      <c r="N244">
        <v>0.77019649680000002</v>
      </c>
      <c r="O244">
        <v>0.672477985</v>
      </c>
      <c r="P244">
        <v>0.59440820439999997</v>
      </c>
      <c r="Q244">
        <v>0.51746652839999996</v>
      </c>
      <c r="R244">
        <v>0.42763078640000002</v>
      </c>
      <c r="S244">
        <v>0.3403557606</v>
      </c>
      <c r="T244">
        <v>0.53925524970000005</v>
      </c>
      <c r="U244">
        <v>0.71494152980000003</v>
      </c>
      <c r="V244">
        <v>0.86779326879999996</v>
      </c>
      <c r="W244">
        <v>0.35297745609999998</v>
      </c>
      <c r="X244">
        <v>0.17935724459999999</v>
      </c>
      <c r="Y244">
        <v>0.17022757450000001</v>
      </c>
      <c r="Z244">
        <v>0.141191963</v>
      </c>
      <c r="AA244">
        <v>9.3153850199999999E-2</v>
      </c>
      <c r="AB244">
        <v>8.3664643600000005E-2</v>
      </c>
      <c r="AC244">
        <v>7.4069884399999994E-2</v>
      </c>
      <c r="AD244">
        <v>7.4781926299999996E-2</v>
      </c>
      <c r="AE244">
        <v>7.5405831199999995E-2</v>
      </c>
      <c r="AF244">
        <v>7.4786320500000003E-2</v>
      </c>
      <c r="AG244">
        <v>6.99284929E-2</v>
      </c>
      <c r="AH244">
        <v>6.4969101000000001E-2</v>
      </c>
      <c r="AI244">
        <v>5.2794056800000003E-2</v>
      </c>
      <c r="AJ244">
        <v>4.0637920100000002E-2</v>
      </c>
      <c r="AK244">
        <v>2.8480514200000001E-2</v>
      </c>
      <c r="AL244">
        <v>2.1742195700000001E-2</v>
      </c>
      <c r="AM244">
        <v>1.3802571600000001E-2</v>
      </c>
      <c r="AN244">
        <v>1.26733451E-2</v>
      </c>
      <c r="AO244">
        <v>1.1598635499999999E-2</v>
      </c>
      <c r="AP244">
        <v>1.05730817E-2</v>
      </c>
      <c r="AQ244" s="39">
        <v>9.5946747399999997E-3</v>
      </c>
      <c r="AR244" s="39">
        <v>8.65977689E-3</v>
      </c>
      <c r="AS244" s="39">
        <v>8.6811392599999999E-3</v>
      </c>
      <c r="AT244" s="39">
        <v>8.7097394500000001E-3</v>
      </c>
      <c r="AU244" s="39">
        <v>8.7412813000000006E-3</v>
      </c>
      <c r="AV244" s="39">
        <v>8.7748522400000004E-3</v>
      </c>
      <c r="AW244" s="39">
        <v>8.8007827600000005E-3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3.5861365699999999</v>
      </c>
      <c r="F245">
        <v>3.7071804890000002</v>
      </c>
      <c r="G245">
        <v>3.8361433690000002</v>
      </c>
      <c r="H245">
        <v>3.6691677409999999</v>
      </c>
      <c r="I245">
        <v>3.8582230590000002</v>
      </c>
      <c r="J245">
        <v>4.011930091</v>
      </c>
      <c r="K245">
        <v>4.099599703</v>
      </c>
      <c r="L245">
        <v>4.137536152</v>
      </c>
      <c r="M245">
        <v>4.1835534299999999</v>
      </c>
      <c r="N245">
        <v>4.1875134269999998</v>
      </c>
      <c r="O245">
        <v>4.4522385680000003</v>
      </c>
      <c r="P245">
        <v>4.845755756</v>
      </c>
      <c r="Q245">
        <v>5.2838182070000004</v>
      </c>
      <c r="R245">
        <v>5.6124853449999996</v>
      </c>
      <c r="S245">
        <v>5.9780390890000001</v>
      </c>
      <c r="T245">
        <v>4.4228157599999998</v>
      </c>
      <c r="U245">
        <v>2.9883083250000002</v>
      </c>
      <c r="V245">
        <v>1.6841935240000001</v>
      </c>
      <c r="W245">
        <v>5.6740664560000003</v>
      </c>
      <c r="X245">
        <v>6.2553576040000003</v>
      </c>
      <c r="Y245">
        <v>6.1465926450000001</v>
      </c>
      <c r="Z245">
        <v>5.9833746540000003</v>
      </c>
      <c r="AA245">
        <v>5.788441078</v>
      </c>
      <c r="AB245">
        <v>5.5868236490000003</v>
      </c>
      <c r="AC245">
        <v>5.3814116209999998</v>
      </c>
      <c r="AD245">
        <v>5.1513799699999998</v>
      </c>
      <c r="AE245">
        <v>4.9110918049999999</v>
      </c>
      <c r="AF245">
        <v>4.6355636479999998</v>
      </c>
      <c r="AG245">
        <v>4.1004897299999996</v>
      </c>
      <c r="AH245">
        <v>3.5912967519999999</v>
      </c>
      <c r="AI245">
        <v>2.9261518519999998</v>
      </c>
      <c r="AJ245">
        <v>2.2701098329999998</v>
      </c>
      <c r="AK245">
        <v>1.62199122</v>
      </c>
      <c r="AL245">
        <v>1.010984739</v>
      </c>
      <c r="AM245">
        <v>0.40313399680000001</v>
      </c>
      <c r="AN245">
        <v>0.42796600629999998</v>
      </c>
      <c r="AO245">
        <v>0.45259421239999997</v>
      </c>
      <c r="AP245">
        <v>0.4769419365</v>
      </c>
      <c r="AQ245">
        <v>0.50101110309999997</v>
      </c>
      <c r="AR245">
        <v>0.52467522359999996</v>
      </c>
      <c r="AS245">
        <v>0.54482671000000005</v>
      </c>
      <c r="AT245">
        <v>0.56538190349999995</v>
      </c>
      <c r="AU245">
        <v>0.58609795249999996</v>
      </c>
      <c r="AV245">
        <v>0.60692885519999995</v>
      </c>
      <c r="AW245">
        <v>0.62719655500000004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5.2639186139999996</v>
      </c>
      <c r="F246">
        <v>5.0302647289999998</v>
      </c>
      <c r="G246">
        <v>4.811616237</v>
      </c>
      <c r="H246">
        <v>4.253984258</v>
      </c>
      <c r="I246">
        <v>4.1345648199999996</v>
      </c>
      <c r="J246">
        <v>4.0522851989999999</v>
      </c>
      <c r="K246">
        <v>3.9030437529999999</v>
      </c>
      <c r="L246">
        <v>3.713032777</v>
      </c>
      <c r="M246">
        <v>3.5388937029999998</v>
      </c>
      <c r="N246">
        <v>3.339069903</v>
      </c>
      <c r="O246">
        <v>2.8095155030000001</v>
      </c>
      <c r="P246">
        <v>2.3633528890000002</v>
      </c>
      <c r="Q246">
        <v>1.9181784319999999</v>
      </c>
      <c r="R246">
        <v>1.423466197</v>
      </c>
      <c r="S246">
        <v>0.93803647680000002</v>
      </c>
      <c r="T246">
        <v>0.74399619939999995</v>
      </c>
      <c r="U246">
        <v>0.5645434734</v>
      </c>
      <c r="V246">
        <v>0.40104053589999999</v>
      </c>
      <c r="W246">
        <v>0.34742690869999998</v>
      </c>
      <c r="X246">
        <v>6.0102487000000003E-2</v>
      </c>
      <c r="Y246">
        <v>4.72777001E-2</v>
      </c>
      <c r="Z246">
        <v>3.3859487700000003E-2</v>
      </c>
      <c r="AA246">
        <v>2.0259046999999999E-2</v>
      </c>
      <c r="AB246">
        <v>2.0157826199999999E-2</v>
      </c>
      <c r="AC246">
        <v>2.0033336400000001E-2</v>
      </c>
      <c r="AD246">
        <v>1.67659722E-2</v>
      </c>
      <c r="AE246">
        <v>1.34594177E-2</v>
      </c>
      <c r="AF246">
        <v>1.01382329E-2</v>
      </c>
      <c r="AG246">
        <v>9.47961485E-3</v>
      </c>
      <c r="AH246">
        <v>8.8092787600000007E-3</v>
      </c>
      <c r="AI246">
        <v>8.7552551799999906E-3</v>
      </c>
      <c r="AJ246">
        <v>8.7095118300000007E-3</v>
      </c>
      <c r="AK246">
        <v>8.6754311299999994E-3</v>
      </c>
      <c r="AL246">
        <v>8.6515535299999998E-3</v>
      </c>
      <c r="AM246">
        <v>8.6337361499999998E-3</v>
      </c>
      <c r="AN246">
        <v>8.6295018900000003E-3</v>
      </c>
      <c r="AO246">
        <v>8.6318454800000007E-3</v>
      </c>
      <c r="AP246">
        <v>8.6383709100000001E-3</v>
      </c>
      <c r="AQ246">
        <v>8.6485301100000002E-3</v>
      </c>
      <c r="AR246">
        <v>8.65977689E-3</v>
      </c>
      <c r="AS246">
        <v>8.6811392599999999E-3</v>
      </c>
      <c r="AT246">
        <v>8.7097394500000001E-3</v>
      </c>
      <c r="AU246">
        <v>8.7412813000000006E-3</v>
      </c>
      <c r="AV246">
        <v>8.7748522400000004E-3</v>
      </c>
      <c r="AW246">
        <v>8.8007827600000005E-3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0.36837600240000001</v>
      </c>
      <c r="F247">
        <v>0.77672087629999997</v>
      </c>
      <c r="G247">
        <v>1.1673337370000001</v>
      </c>
      <c r="H247">
        <v>1.419685509</v>
      </c>
      <c r="I247">
        <v>1.763210358</v>
      </c>
      <c r="J247">
        <v>2.0900927999999999</v>
      </c>
      <c r="K247">
        <v>2.3401329280000001</v>
      </c>
      <c r="L247">
        <v>2.5004767430000001</v>
      </c>
      <c r="M247">
        <v>2.5886633469999998</v>
      </c>
      <c r="N247">
        <v>2.556830658</v>
      </c>
      <c r="O247">
        <v>2.747948601</v>
      </c>
      <c r="P247">
        <v>3.0201320370000002</v>
      </c>
      <c r="Q247">
        <v>3.3226621430000001</v>
      </c>
      <c r="R247">
        <v>3.5585626160000001</v>
      </c>
      <c r="S247">
        <v>3.8196016020000001</v>
      </c>
      <c r="T247">
        <v>3.9341551770000001</v>
      </c>
      <c r="U247">
        <v>4.016108869</v>
      </c>
      <c r="V247">
        <v>4.0700809160000002</v>
      </c>
      <c r="W247">
        <v>4.3173660150000002</v>
      </c>
      <c r="X247">
        <v>4.9159690080000003</v>
      </c>
      <c r="Y247">
        <v>5.3236453050000003</v>
      </c>
      <c r="Z247">
        <v>5.691041566</v>
      </c>
      <c r="AA247">
        <v>6.0279616789999997</v>
      </c>
      <c r="AB247">
        <v>6.3361635730000003</v>
      </c>
      <c r="AC247">
        <v>6.6337786650000004</v>
      </c>
      <c r="AD247">
        <v>7.510757463</v>
      </c>
      <c r="AE247">
        <v>8.3918686549999997</v>
      </c>
      <c r="AF247">
        <v>9.2711114479999903</v>
      </c>
      <c r="AG247">
        <v>9.4303217860000004</v>
      </c>
      <c r="AH247">
        <v>9.4729264709999903</v>
      </c>
      <c r="AI247">
        <v>10.13613569</v>
      </c>
      <c r="AJ247">
        <v>10.802931210000001</v>
      </c>
      <c r="AK247">
        <v>11.479806699999999</v>
      </c>
      <c r="AL247">
        <v>12.13392101</v>
      </c>
      <c r="AM247">
        <v>12.79516153</v>
      </c>
      <c r="AN247">
        <v>13.59266345</v>
      </c>
      <c r="AO247">
        <v>14.402868140000001</v>
      </c>
      <c r="AP247">
        <v>15.22339893</v>
      </c>
      <c r="AQ247">
        <v>16.054420019999998</v>
      </c>
      <c r="AR247">
        <v>16.891998529999999</v>
      </c>
      <c r="AS247">
        <v>17.746310900000001</v>
      </c>
      <c r="AT247">
        <v>18.622753899999999</v>
      </c>
      <c r="AU247">
        <v>19.51380236</v>
      </c>
      <c r="AV247">
        <v>20.418193120000002</v>
      </c>
      <c r="AW247">
        <v>21.313115410000002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8.2884600500000002E-2</v>
      </c>
      <c r="F248">
        <v>0.11199456739999999</v>
      </c>
      <c r="G248">
        <v>0.15144284860000001</v>
      </c>
      <c r="H248">
        <v>0.18924206090000001</v>
      </c>
      <c r="I248">
        <v>0.25991424060000001</v>
      </c>
      <c r="J248">
        <v>0.35782829109999997</v>
      </c>
      <c r="K248">
        <v>0.48307671549999998</v>
      </c>
      <c r="L248">
        <v>0.64295825630000003</v>
      </c>
      <c r="M248">
        <v>0.85603057520000003</v>
      </c>
      <c r="N248">
        <v>1.126808383</v>
      </c>
      <c r="O248">
        <v>1.2110350409999999</v>
      </c>
      <c r="P248">
        <v>1.3309876759999999</v>
      </c>
      <c r="Q248">
        <v>1.464314246</v>
      </c>
      <c r="R248">
        <v>1.568276794</v>
      </c>
      <c r="S248">
        <v>1.6833180139999999</v>
      </c>
      <c r="T248">
        <v>1.733802362</v>
      </c>
      <c r="U248">
        <v>1.7699197739999999</v>
      </c>
      <c r="V248">
        <v>1.7937055319999999</v>
      </c>
      <c r="W248">
        <v>1.9765262400000001</v>
      </c>
      <c r="X248">
        <v>2.3937833479999999</v>
      </c>
      <c r="Y248">
        <v>2.8692678159999998</v>
      </c>
      <c r="Z248">
        <v>3.327023091</v>
      </c>
      <c r="AA248">
        <v>3.7672895340000001</v>
      </c>
      <c r="AB248">
        <v>4.1824657959999998</v>
      </c>
      <c r="AC248">
        <v>4.5886205479999997</v>
      </c>
      <c r="AD248">
        <v>5.0948713459999997</v>
      </c>
      <c r="AE248">
        <v>5.6028633839999999</v>
      </c>
      <c r="AF248">
        <v>6.108811878</v>
      </c>
      <c r="AG248">
        <v>6.1440149760000002</v>
      </c>
      <c r="AH248">
        <v>6.112075559</v>
      </c>
      <c r="AI248">
        <v>6.3890498449999997</v>
      </c>
      <c r="AJ248">
        <v>6.669441044</v>
      </c>
      <c r="AK248">
        <v>6.956841367</v>
      </c>
      <c r="AL248">
        <v>7.2384499770000001</v>
      </c>
      <c r="AM248">
        <v>7.5245186029999998</v>
      </c>
      <c r="AN248">
        <v>7.8937203010000001</v>
      </c>
      <c r="AO248">
        <v>8.2700171719999904</v>
      </c>
      <c r="AP248">
        <v>8.6518657660000002</v>
      </c>
      <c r="AQ248">
        <v>9.0392413729999994</v>
      </c>
      <c r="AR248">
        <v>9.4298509199999998</v>
      </c>
      <c r="AS248">
        <v>9.7470757799999994</v>
      </c>
      <c r="AT248">
        <v>10.075061359999999</v>
      </c>
      <c r="AU248">
        <v>10.40943854</v>
      </c>
      <c r="AV248">
        <v>10.749400359999999</v>
      </c>
      <c r="AW248">
        <v>11.08298886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4.6466607959999999</v>
      </c>
      <c r="F249">
        <v>4.5695768660000002</v>
      </c>
      <c r="G249">
        <v>4.4976270669999998</v>
      </c>
      <c r="H249">
        <v>4.0912177529999996</v>
      </c>
      <c r="I249">
        <v>4.0908235260000003</v>
      </c>
      <c r="J249">
        <v>4.0182133310000001</v>
      </c>
      <c r="K249">
        <v>3.8777698620000001</v>
      </c>
      <c r="L249">
        <v>3.6957262480000002</v>
      </c>
      <c r="M249">
        <v>3.5287513399999999</v>
      </c>
      <c r="N249">
        <v>3.3357014660000002</v>
      </c>
      <c r="O249">
        <v>3.5898260569999998</v>
      </c>
      <c r="P249">
        <v>3.9506451739999999</v>
      </c>
      <c r="Q249">
        <v>4.3521443639999999</v>
      </c>
      <c r="R249">
        <v>4.6672865889999997</v>
      </c>
      <c r="S249">
        <v>5.01624129</v>
      </c>
      <c r="T249">
        <v>5.1633086830000003</v>
      </c>
      <c r="U249">
        <v>5.2674277150000002</v>
      </c>
      <c r="V249">
        <v>5.3347356719999999</v>
      </c>
      <c r="W249">
        <v>5.2825858029999999</v>
      </c>
      <c r="X249">
        <v>5.7014181820000003</v>
      </c>
      <c r="Y249">
        <v>5.8007718070000003</v>
      </c>
      <c r="Z249">
        <v>5.8508975430000003</v>
      </c>
      <c r="AA249">
        <v>5.8692783579999999</v>
      </c>
      <c r="AB249">
        <v>5.8688879150000002</v>
      </c>
      <c r="AC249">
        <v>5.8614277960000001</v>
      </c>
      <c r="AD249">
        <v>5.9655179509999998</v>
      </c>
      <c r="AE249">
        <v>6.0658193550000004</v>
      </c>
      <c r="AF249">
        <v>6.1579308680000002</v>
      </c>
      <c r="AG249">
        <v>5.7975041440000004</v>
      </c>
      <c r="AH249">
        <v>5.4244420270000004</v>
      </c>
      <c r="AI249">
        <v>5.3600343380000002</v>
      </c>
      <c r="AJ249">
        <v>5.3009175439999998</v>
      </c>
      <c r="AK249">
        <v>5.2490515479999997</v>
      </c>
      <c r="AL249">
        <v>5.2104320020000001</v>
      </c>
      <c r="AM249">
        <v>5.1754788439999997</v>
      </c>
      <c r="AN249">
        <v>5.2045864289999999</v>
      </c>
      <c r="AO249">
        <v>5.2376924880000004</v>
      </c>
      <c r="AP249">
        <v>5.2734068250000004</v>
      </c>
      <c r="AQ249">
        <v>5.3114390570000003</v>
      </c>
      <c r="AR249">
        <v>5.3502563260000002</v>
      </c>
      <c r="AS249">
        <v>5.3564884780000002</v>
      </c>
      <c r="AT249">
        <v>5.3671194260000004</v>
      </c>
      <c r="AU249">
        <v>5.3794875160000002</v>
      </c>
      <c r="AV249">
        <v>5.3930244370000002</v>
      </c>
      <c r="AW249">
        <v>5.4017899409999997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1.4697057</v>
      </c>
      <c r="F250">
        <v>1.7188210770000001</v>
      </c>
      <c r="G250">
        <v>2.011914263</v>
      </c>
      <c r="H250">
        <v>2.176470653</v>
      </c>
      <c r="I250">
        <v>2.588122238</v>
      </c>
      <c r="J250">
        <v>2.8931870059999998</v>
      </c>
      <c r="K250">
        <v>3.1722231779999999</v>
      </c>
      <c r="L250">
        <v>3.4296156710000001</v>
      </c>
      <c r="M250">
        <v>3.7094397899999998</v>
      </c>
      <c r="N250">
        <v>3.9667985350000001</v>
      </c>
      <c r="O250">
        <v>3.6509484419999998</v>
      </c>
      <c r="P250">
        <v>3.442235406</v>
      </c>
      <c r="Q250">
        <v>3.249197616</v>
      </c>
      <c r="R250">
        <v>2.981269261</v>
      </c>
      <c r="S250">
        <v>2.732776308</v>
      </c>
      <c r="T250">
        <v>3.3633255659999999</v>
      </c>
      <c r="U250">
        <v>3.8487275250000001</v>
      </c>
      <c r="V250">
        <v>4.20121068</v>
      </c>
      <c r="W250">
        <v>3.3407805650000002</v>
      </c>
      <c r="X250">
        <v>3.5396744070000001</v>
      </c>
      <c r="Y250">
        <v>3.440035167</v>
      </c>
      <c r="Z250">
        <v>3.3117111389999998</v>
      </c>
      <c r="AA250">
        <v>3.1681721509999998</v>
      </c>
      <c r="AB250">
        <v>3.0281118810000001</v>
      </c>
      <c r="AC250">
        <v>2.8883482900000002</v>
      </c>
      <c r="AD250">
        <v>2.8680944039999998</v>
      </c>
      <c r="AE250">
        <v>2.831057033</v>
      </c>
      <c r="AF250">
        <v>2.9614136769999999</v>
      </c>
      <c r="AG250">
        <v>2.7850817779999999</v>
      </c>
      <c r="AH250">
        <v>2.597117747</v>
      </c>
      <c r="AI250">
        <v>2.6266947319999998</v>
      </c>
      <c r="AJ250">
        <v>2.6487824710000001</v>
      </c>
      <c r="AK250">
        <v>2.6646710009999999</v>
      </c>
      <c r="AL250">
        <v>2.6967945790000001</v>
      </c>
      <c r="AM250">
        <v>2.7238274140000001</v>
      </c>
      <c r="AN250">
        <v>2.7257857699999999</v>
      </c>
      <c r="AO250">
        <v>2.7294117689999999</v>
      </c>
      <c r="AP250">
        <v>2.7339533610000002</v>
      </c>
      <c r="AQ250">
        <v>2.739239628</v>
      </c>
      <c r="AR250">
        <v>2.7444647930000001</v>
      </c>
      <c r="AS250">
        <v>2.7497980439999998</v>
      </c>
      <c r="AT250">
        <v>2.7569480959999999</v>
      </c>
      <c r="AU250">
        <v>2.764546873</v>
      </c>
      <c r="AV250">
        <v>2.7722985649999998</v>
      </c>
      <c r="AW250">
        <v>2.7771445039999998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35.359228389999998</v>
      </c>
      <c r="F251">
        <v>34.739577009999998</v>
      </c>
      <c r="G251">
        <v>33.259088599999998</v>
      </c>
      <c r="H251">
        <v>31.08534749</v>
      </c>
      <c r="I251">
        <v>30.858092070000001</v>
      </c>
      <c r="J251">
        <v>30.120094269999999</v>
      </c>
      <c r="K251">
        <v>28.441217009999999</v>
      </c>
      <c r="L251">
        <v>27.083144650000001</v>
      </c>
      <c r="M251">
        <v>26.142126619999999</v>
      </c>
      <c r="N251">
        <v>25.390204600000001</v>
      </c>
      <c r="O251">
        <v>25.30984334</v>
      </c>
      <c r="P251">
        <v>25.206314519999999</v>
      </c>
      <c r="Q251">
        <v>24.39734722</v>
      </c>
      <c r="R251">
        <v>23.514950290000002</v>
      </c>
      <c r="S251">
        <v>22.750621410000001</v>
      </c>
      <c r="T251">
        <v>22.279099779999999</v>
      </c>
      <c r="U251">
        <v>22.058272509999998</v>
      </c>
      <c r="V251">
        <v>21.933563370000002</v>
      </c>
      <c r="W251">
        <v>18.387178429999999</v>
      </c>
      <c r="X251">
        <v>16.671097809999999</v>
      </c>
      <c r="Y251">
        <v>15.14392565</v>
      </c>
      <c r="Z251">
        <v>13.8496489</v>
      </c>
      <c r="AA251">
        <v>12.705212380000001</v>
      </c>
      <c r="AB251">
        <v>11.67367739</v>
      </c>
      <c r="AC251">
        <v>10.69287974</v>
      </c>
      <c r="AD251">
        <v>9.8864516760000001</v>
      </c>
      <c r="AE251">
        <v>9.1075043260000008</v>
      </c>
      <c r="AF251">
        <v>8.357301627</v>
      </c>
      <c r="AG251">
        <v>7.7366412489999998</v>
      </c>
      <c r="AH251">
        <v>7.1684990080000004</v>
      </c>
      <c r="AI251">
        <v>6.5766589519999998</v>
      </c>
      <c r="AJ251">
        <v>5.9892046399999996</v>
      </c>
      <c r="AK251">
        <v>5.4085650190000001</v>
      </c>
      <c r="AL251">
        <v>4.894469194</v>
      </c>
      <c r="AM251">
        <v>4.383646218</v>
      </c>
      <c r="AN251">
        <v>3.9877444789999998</v>
      </c>
      <c r="AO251">
        <v>3.5991235239999999</v>
      </c>
      <c r="AP251">
        <v>3.215506548</v>
      </c>
      <c r="AQ251">
        <v>2.8359465080000001</v>
      </c>
      <c r="AR251">
        <v>2.458947395</v>
      </c>
      <c r="AS251">
        <v>1.972660828</v>
      </c>
      <c r="AT251">
        <v>1.496499697</v>
      </c>
      <c r="AU251">
        <v>1.029516734</v>
      </c>
      <c r="AV251">
        <v>0.57133864670000001</v>
      </c>
      <c r="AW251">
        <v>0.1214528433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1.608608627</v>
      </c>
      <c r="F252">
        <v>2.5959592109999998</v>
      </c>
      <c r="G252">
        <v>3.4525771170000001</v>
      </c>
      <c r="H252">
        <v>4.1159047989999999</v>
      </c>
      <c r="I252">
        <v>4.9395175690000004</v>
      </c>
      <c r="J252">
        <v>5.6006932330000003</v>
      </c>
      <c r="K252">
        <v>5.9557570469999996</v>
      </c>
      <c r="L252">
        <v>6.2128341310000001</v>
      </c>
      <c r="M252">
        <v>6.3925345739999999</v>
      </c>
      <c r="N252">
        <v>6.4227475160000003</v>
      </c>
      <c r="O252">
        <v>6.5199963829999996</v>
      </c>
      <c r="P252">
        <v>6.6116798330000002</v>
      </c>
      <c r="Q252">
        <v>6.5152727759999998</v>
      </c>
      <c r="R252">
        <v>6.3924324969999997</v>
      </c>
      <c r="S252">
        <v>6.2949680949999998</v>
      </c>
      <c r="T252">
        <v>6.4014483689999997</v>
      </c>
      <c r="U252">
        <v>6.5705880069999996</v>
      </c>
      <c r="V252">
        <v>6.7627533</v>
      </c>
      <c r="W252">
        <v>6.1890647120000004</v>
      </c>
      <c r="X252">
        <v>5.8047831529999998</v>
      </c>
      <c r="Y252">
        <v>5.532760358</v>
      </c>
      <c r="Z252">
        <v>5.3232686249999999</v>
      </c>
      <c r="AA252">
        <v>5.1527802899999999</v>
      </c>
      <c r="AB252">
        <v>5.0022756729999998</v>
      </c>
      <c r="AC252">
        <v>4.8576224349999997</v>
      </c>
      <c r="AD252">
        <v>4.7025186159999999</v>
      </c>
      <c r="AE252">
        <v>4.5516807930000001</v>
      </c>
      <c r="AF252">
        <v>4.4090829319999996</v>
      </c>
      <c r="AG252">
        <v>4.3047916439999998</v>
      </c>
      <c r="AH252">
        <v>4.2258120530000003</v>
      </c>
      <c r="AI252">
        <v>4.1602677090000002</v>
      </c>
      <c r="AJ252">
        <v>4.0938102010000001</v>
      </c>
      <c r="AK252">
        <v>4.0278634719999999</v>
      </c>
      <c r="AL252">
        <v>3.9648991260000002</v>
      </c>
      <c r="AM252">
        <v>3.9005732389999999</v>
      </c>
      <c r="AN252">
        <v>3.8439963239999999</v>
      </c>
      <c r="AO252">
        <v>3.7915741729999999</v>
      </c>
      <c r="AP252">
        <v>3.7418287449999998</v>
      </c>
      <c r="AQ252">
        <v>3.6943608910000001</v>
      </c>
      <c r="AR252">
        <v>3.6477742360000001</v>
      </c>
      <c r="AS252">
        <v>3.6148509440000001</v>
      </c>
      <c r="AT252">
        <v>3.5837978929999998</v>
      </c>
      <c r="AU252">
        <v>3.5538540150000002</v>
      </c>
      <c r="AV252">
        <v>3.5253860270000001</v>
      </c>
      <c r="AW252">
        <v>3.4965889190000001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0.2010760784</v>
      </c>
      <c r="F253">
        <v>0.1915518859</v>
      </c>
      <c r="G253">
        <v>0.17781833059999999</v>
      </c>
      <c r="H253">
        <v>0.1611484712</v>
      </c>
      <c r="I253">
        <v>0.1551114338</v>
      </c>
      <c r="J253">
        <v>0.1465986748</v>
      </c>
      <c r="K253">
        <v>0.13402684179999999</v>
      </c>
      <c r="L253">
        <v>0.1235612093</v>
      </c>
      <c r="M253">
        <v>0.1154600069</v>
      </c>
      <c r="N253">
        <v>0.1085503308</v>
      </c>
      <c r="O253">
        <v>0.16359468299999999</v>
      </c>
      <c r="P253">
        <v>0.2187265414</v>
      </c>
      <c r="Q253">
        <v>0.26634426890000001</v>
      </c>
      <c r="R253">
        <v>0.30998524620000001</v>
      </c>
      <c r="S253">
        <v>0.35205255660000001</v>
      </c>
      <c r="T253">
        <v>0.32437278069999997</v>
      </c>
      <c r="U253">
        <v>0.30116083669999999</v>
      </c>
      <c r="V253">
        <v>0.27975456949999999</v>
      </c>
      <c r="W253">
        <v>0.89273740170000004</v>
      </c>
      <c r="X253">
        <v>1.0143541330000001</v>
      </c>
      <c r="Y253">
        <v>1.274583874</v>
      </c>
      <c r="Z253">
        <v>1.523374542</v>
      </c>
      <c r="AA253">
        <v>1.763037593</v>
      </c>
      <c r="AB253">
        <v>1.951498119</v>
      </c>
      <c r="AC253">
        <v>2.1284305909999999</v>
      </c>
      <c r="AD253">
        <v>2.458143921</v>
      </c>
      <c r="AE253">
        <v>2.7735707380000001</v>
      </c>
      <c r="AF253">
        <v>3.0779979200000001</v>
      </c>
      <c r="AG253">
        <v>3.3550294809999999</v>
      </c>
      <c r="AH253">
        <v>3.645497438</v>
      </c>
      <c r="AI253">
        <v>4.0037572619999997</v>
      </c>
      <c r="AJ253">
        <v>4.3556782690000002</v>
      </c>
      <c r="AK253">
        <v>4.7024859499999998</v>
      </c>
      <c r="AL253">
        <v>4.9905068379999999</v>
      </c>
      <c r="AM253">
        <v>5.2721830570000003</v>
      </c>
      <c r="AN253">
        <v>5.513860964</v>
      </c>
      <c r="AO253">
        <v>5.7581893940000004</v>
      </c>
      <c r="AP253">
        <v>6.0037656860000004</v>
      </c>
      <c r="AQ253">
        <v>6.2505317040000001</v>
      </c>
      <c r="AR253">
        <v>6.4965342220000002</v>
      </c>
      <c r="AS253">
        <v>6.8050066119999997</v>
      </c>
      <c r="AT253">
        <v>7.1146811999999997</v>
      </c>
      <c r="AU253">
        <v>7.4245075109999998</v>
      </c>
      <c r="AV253">
        <v>7.7356022649999998</v>
      </c>
      <c r="AW253">
        <v>8.0442491779999994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0.74398149010000003</v>
      </c>
      <c r="F254">
        <v>0.72318574859999996</v>
      </c>
      <c r="G254">
        <v>0.68501748740000001</v>
      </c>
      <c r="H254">
        <v>0.6334509948</v>
      </c>
      <c r="I254">
        <v>0.6221460499</v>
      </c>
      <c r="J254">
        <v>0.61299969030000001</v>
      </c>
      <c r="K254">
        <v>0.58531012429999996</v>
      </c>
      <c r="L254">
        <v>0.56463552750000001</v>
      </c>
      <c r="M254">
        <v>0.5531996267</v>
      </c>
      <c r="N254">
        <v>0.54646401410000001</v>
      </c>
      <c r="O254">
        <v>0.7729153795</v>
      </c>
      <c r="P254">
        <v>0.97992167129999996</v>
      </c>
      <c r="Q254">
        <v>1.1350633210000001</v>
      </c>
      <c r="R254">
        <v>1.2573357999999999</v>
      </c>
      <c r="S254">
        <v>1.358213391</v>
      </c>
      <c r="T254">
        <v>1.168033594</v>
      </c>
      <c r="U254">
        <v>0.99804579589999998</v>
      </c>
      <c r="V254">
        <v>0.83685758200000004</v>
      </c>
      <c r="W254">
        <v>1.010674219</v>
      </c>
      <c r="X254">
        <v>0.98760913220000002</v>
      </c>
      <c r="Y254">
        <v>0.97293148519999995</v>
      </c>
      <c r="Z254">
        <v>0.96642356370000004</v>
      </c>
      <c r="AA254">
        <v>0.96475774790000002</v>
      </c>
      <c r="AB254">
        <v>0.95623165499999996</v>
      </c>
      <c r="AC254">
        <v>0.94759783490000005</v>
      </c>
      <c r="AD254">
        <v>0.92081478699999997</v>
      </c>
      <c r="AE254">
        <v>0.89474926129999999</v>
      </c>
      <c r="AF254">
        <v>0.87251407930000002</v>
      </c>
      <c r="AG254">
        <v>0.85379280960000004</v>
      </c>
      <c r="AH254">
        <v>0.84008254029999996</v>
      </c>
      <c r="AI254">
        <v>0.83772787510000002</v>
      </c>
      <c r="AJ254">
        <v>0.83502469239999999</v>
      </c>
      <c r="AK254">
        <v>0.83225648220000004</v>
      </c>
      <c r="AL254">
        <v>0.82986665230000001</v>
      </c>
      <c r="AM254">
        <v>0.82703235320000001</v>
      </c>
      <c r="AN254">
        <v>0.81584549390000005</v>
      </c>
      <c r="AO254">
        <v>0.80555450630000003</v>
      </c>
      <c r="AP254">
        <v>0.79584724409999996</v>
      </c>
      <c r="AQ254">
        <v>0.78664009899999998</v>
      </c>
      <c r="AR254">
        <v>0.77763662190000005</v>
      </c>
      <c r="AS254">
        <v>0.77536744550000003</v>
      </c>
      <c r="AT254">
        <v>0.7734548215</v>
      </c>
      <c r="AU254">
        <v>0.77174056469999996</v>
      </c>
      <c r="AV254">
        <v>0.77030893229999997</v>
      </c>
      <c r="AW254">
        <v>0.76876876120000004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0.2010760784</v>
      </c>
      <c r="F255">
        <v>0.20318595119999999</v>
      </c>
      <c r="G255">
        <v>0.20007416680000001</v>
      </c>
      <c r="H255">
        <v>0.19233039439999999</v>
      </c>
      <c r="I255">
        <v>0.19636893690000001</v>
      </c>
      <c r="J255">
        <v>0.19686398190000001</v>
      </c>
      <c r="K255">
        <v>0.1909128886</v>
      </c>
      <c r="L255">
        <v>0.1866950738</v>
      </c>
      <c r="M255">
        <v>0.1850501886</v>
      </c>
      <c r="N255">
        <v>0.1845424782</v>
      </c>
      <c r="O255">
        <v>0.21494650470000001</v>
      </c>
      <c r="P255">
        <v>0.24528449760000001</v>
      </c>
      <c r="Q255">
        <v>0.26797670959999997</v>
      </c>
      <c r="R255">
        <v>0.28808430600000001</v>
      </c>
      <c r="S255">
        <v>0.30788564309999999</v>
      </c>
      <c r="T255">
        <v>0.29365637039999998</v>
      </c>
      <c r="U255">
        <v>0.28304857620000001</v>
      </c>
      <c r="V255">
        <v>0.27386627629999999</v>
      </c>
      <c r="W255">
        <v>0.41514132819999999</v>
      </c>
      <c r="X255">
        <v>0.42931192899999998</v>
      </c>
      <c r="Y255">
        <v>0.44261119650000003</v>
      </c>
      <c r="Z255">
        <v>0.45810661009999998</v>
      </c>
      <c r="AA255">
        <v>0.4747555014</v>
      </c>
      <c r="AB255">
        <v>0.49263537600000001</v>
      </c>
      <c r="AC255">
        <v>0.50926430639999998</v>
      </c>
      <c r="AD255">
        <v>0.53830422720000004</v>
      </c>
      <c r="AE255">
        <v>0.56595102220000004</v>
      </c>
      <c r="AF255">
        <v>0.59279738410000005</v>
      </c>
      <c r="AG255">
        <v>0.62488209959999996</v>
      </c>
      <c r="AH255">
        <v>0.65981196109999996</v>
      </c>
      <c r="AI255">
        <v>0.67047839949999999</v>
      </c>
      <c r="AJ255">
        <v>0.6807225603</v>
      </c>
      <c r="AK255">
        <v>0.6907666294</v>
      </c>
      <c r="AL255">
        <v>0.7011680012</v>
      </c>
      <c r="AM255">
        <v>0.71105704260000002</v>
      </c>
      <c r="AN255">
        <v>0.72058488350000005</v>
      </c>
      <c r="AO255">
        <v>0.73068519080000005</v>
      </c>
      <c r="AP255">
        <v>0.74112563970000001</v>
      </c>
      <c r="AQ255">
        <v>0.75186348780000001</v>
      </c>
      <c r="AR255">
        <v>0.76264007710000004</v>
      </c>
      <c r="AS255">
        <v>0.77360453979999999</v>
      </c>
      <c r="AT255">
        <v>0.784856526</v>
      </c>
      <c r="AU255">
        <v>0.79625174529999998</v>
      </c>
      <c r="AV255">
        <v>0.8078894069</v>
      </c>
      <c r="AW255">
        <v>0.81936774909999999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0.40215215679999999</v>
      </c>
      <c r="F256">
        <v>0.52063139420000004</v>
      </c>
      <c r="G256">
        <v>0.65680185980000005</v>
      </c>
      <c r="H256">
        <v>0.80890581930000005</v>
      </c>
      <c r="I256">
        <v>1.0581068039999999</v>
      </c>
      <c r="J256">
        <v>1.359031941</v>
      </c>
      <c r="K256">
        <v>1.688516576</v>
      </c>
      <c r="L256">
        <v>2.1154833860000002</v>
      </c>
      <c r="M256">
        <v>2.6864141899999998</v>
      </c>
      <c r="N256">
        <v>3.4323097169999999</v>
      </c>
      <c r="O256">
        <v>3.2096233609999998</v>
      </c>
      <c r="P256">
        <v>2.9830290000000002</v>
      </c>
      <c r="Q256">
        <v>2.67821664</v>
      </c>
      <c r="R256">
        <v>2.3774342609999999</v>
      </c>
      <c r="S256">
        <v>2.1005123989999999</v>
      </c>
      <c r="T256">
        <v>2.1461526200000001</v>
      </c>
      <c r="U256">
        <v>2.212411474</v>
      </c>
      <c r="V256">
        <v>2.2861978770000002</v>
      </c>
      <c r="W256">
        <v>3.7624043619999998</v>
      </c>
      <c r="X256">
        <v>3.8714595699999999</v>
      </c>
      <c r="Y256">
        <v>3.979482231</v>
      </c>
      <c r="Z256">
        <v>4.1081747210000001</v>
      </c>
      <c r="AA256">
        <v>4.2478859370000004</v>
      </c>
      <c r="AB256">
        <v>4.3881903659999999</v>
      </c>
      <c r="AC256">
        <v>4.5184113989999997</v>
      </c>
      <c r="AD256">
        <v>4.6360260479999997</v>
      </c>
      <c r="AE256">
        <v>4.746969483</v>
      </c>
      <c r="AF256">
        <v>4.8559560380000004</v>
      </c>
      <c r="AG256">
        <v>4.9998594949999999</v>
      </c>
      <c r="AH256">
        <v>5.1685084420000003</v>
      </c>
      <c r="AI256">
        <v>5.304584245</v>
      </c>
      <c r="AJ256">
        <v>5.4366493440000001</v>
      </c>
      <c r="AK256">
        <v>5.5664438220000001</v>
      </c>
      <c r="AL256">
        <v>5.6968970509999997</v>
      </c>
      <c r="AM256">
        <v>5.8226083629999996</v>
      </c>
      <c r="AN256">
        <v>5.884013511</v>
      </c>
      <c r="AO256">
        <v>5.9502612529999999</v>
      </c>
      <c r="AP256">
        <v>6.0194180780000002</v>
      </c>
      <c r="AQ256">
        <v>6.0911088449999999</v>
      </c>
      <c r="AR256">
        <v>6.1632189259999999</v>
      </c>
      <c r="AS256">
        <v>6.213295628</v>
      </c>
      <c r="AT256">
        <v>6.2659193520000001</v>
      </c>
      <c r="AU256">
        <v>6.3198920159999998</v>
      </c>
      <c r="AV256">
        <v>6.3759667120000003</v>
      </c>
      <c r="AW256">
        <v>6.4309492830000003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35.359228389999998</v>
      </c>
      <c r="F257">
        <v>34.739577009999998</v>
      </c>
      <c r="G257">
        <v>33.259088599999998</v>
      </c>
      <c r="H257">
        <v>31.08534749</v>
      </c>
      <c r="I257">
        <v>30.858092070000001</v>
      </c>
      <c r="J257">
        <v>30.120094269999999</v>
      </c>
      <c r="K257">
        <v>28.441217009999999</v>
      </c>
      <c r="L257">
        <v>27.083144650000001</v>
      </c>
      <c r="M257">
        <v>26.142126619999999</v>
      </c>
      <c r="N257">
        <v>25.390204600000001</v>
      </c>
      <c r="O257">
        <v>25.30984334</v>
      </c>
      <c r="P257">
        <v>25.206314519999999</v>
      </c>
      <c r="Q257">
        <v>24.39734722</v>
      </c>
      <c r="R257">
        <v>23.514950290000002</v>
      </c>
      <c r="S257">
        <v>22.750621410000001</v>
      </c>
      <c r="T257">
        <v>22.279099779999999</v>
      </c>
      <c r="U257">
        <v>22.058272509999998</v>
      </c>
      <c r="V257">
        <v>21.933563370000002</v>
      </c>
      <c r="W257">
        <v>18.387178429999999</v>
      </c>
      <c r="X257">
        <v>16.671097809999999</v>
      </c>
      <c r="Y257">
        <v>15.14392565</v>
      </c>
      <c r="Z257">
        <v>13.8496489</v>
      </c>
      <c r="AA257">
        <v>12.705212380000001</v>
      </c>
      <c r="AB257">
        <v>11.67367739</v>
      </c>
      <c r="AC257">
        <v>10.69287974</v>
      </c>
      <c r="AD257">
        <v>9.8864516760000001</v>
      </c>
      <c r="AE257">
        <v>9.1075043260000008</v>
      </c>
      <c r="AF257">
        <v>8.357301627</v>
      </c>
      <c r="AG257">
        <v>7.7366412489999998</v>
      </c>
      <c r="AH257">
        <v>7.1684990080000004</v>
      </c>
      <c r="AI257">
        <v>6.5766589519999998</v>
      </c>
      <c r="AJ257">
        <v>5.9892046399999996</v>
      </c>
      <c r="AK257">
        <v>5.4085650190000001</v>
      </c>
      <c r="AL257">
        <v>4.894469194</v>
      </c>
      <c r="AM257">
        <v>4.383646218</v>
      </c>
      <c r="AN257">
        <v>3.9877444789999998</v>
      </c>
      <c r="AO257">
        <v>3.5991235239999999</v>
      </c>
      <c r="AP257">
        <v>3.215506548</v>
      </c>
      <c r="AQ257">
        <v>2.8359465080000001</v>
      </c>
      <c r="AR257">
        <v>2.458947395</v>
      </c>
      <c r="AS257">
        <v>1.972660828</v>
      </c>
      <c r="AT257">
        <v>1.496499697</v>
      </c>
      <c r="AU257">
        <v>1.029516734</v>
      </c>
      <c r="AV257">
        <v>0.57133864670000001</v>
      </c>
      <c r="AW257">
        <v>0.1214528433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1.608608627</v>
      </c>
      <c r="F258">
        <v>2.5959592109999998</v>
      </c>
      <c r="G258">
        <v>3.4525771170000001</v>
      </c>
      <c r="H258">
        <v>4.1159047989999999</v>
      </c>
      <c r="I258">
        <v>4.9395175690000004</v>
      </c>
      <c r="J258">
        <v>5.6006932330000003</v>
      </c>
      <c r="K258">
        <v>5.9557570469999996</v>
      </c>
      <c r="L258">
        <v>6.2128341310000001</v>
      </c>
      <c r="M258">
        <v>6.3925345739999999</v>
      </c>
      <c r="N258">
        <v>6.4227475160000003</v>
      </c>
      <c r="O258">
        <v>6.5199963829999996</v>
      </c>
      <c r="P258">
        <v>6.6116798330000002</v>
      </c>
      <c r="Q258">
        <v>6.5152727759999998</v>
      </c>
      <c r="R258">
        <v>6.3924324969999997</v>
      </c>
      <c r="S258">
        <v>6.2949680949999998</v>
      </c>
      <c r="T258">
        <v>6.4014483689999997</v>
      </c>
      <c r="U258">
        <v>6.5705880069999996</v>
      </c>
      <c r="V258">
        <v>6.7627533</v>
      </c>
      <c r="W258">
        <v>6.1890647120000004</v>
      </c>
      <c r="X258">
        <v>5.8047831529999998</v>
      </c>
      <c r="Y258">
        <v>5.532760358</v>
      </c>
      <c r="Z258">
        <v>5.3232686249999999</v>
      </c>
      <c r="AA258">
        <v>5.1527802899999999</v>
      </c>
      <c r="AB258">
        <v>5.0022756729999998</v>
      </c>
      <c r="AC258">
        <v>4.8576224349999997</v>
      </c>
      <c r="AD258">
        <v>4.7025186159999999</v>
      </c>
      <c r="AE258">
        <v>4.5516807930000001</v>
      </c>
      <c r="AF258">
        <v>4.4090829319999996</v>
      </c>
      <c r="AG258">
        <v>4.3047916439999998</v>
      </c>
      <c r="AH258">
        <v>4.2258120530000003</v>
      </c>
      <c r="AI258">
        <v>4.1602677090000002</v>
      </c>
      <c r="AJ258">
        <v>4.0938102010000001</v>
      </c>
      <c r="AK258">
        <v>4.0278634719999999</v>
      </c>
      <c r="AL258">
        <v>3.9648991260000002</v>
      </c>
      <c r="AM258">
        <v>3.9005732389999999</v>
      </c>
      <c r="AN258">
        <v>3.8439963239999999</v>
      </c>
      <c r="AO258">
        <v>3.7915741729999999</v>
      </c>
      <c r="AP258">
        <v>3.7418287449999998</v>
      </c>
      <c r="AQ258">
        <v>3.6943608910000001</v>
      </c>
      <c r="AR258">
        <v>3.6477742360000001</v>
      </c>
      <c r="AS258">
        <v>3.6148509440000001</v>
      </c>
      <c r="AT258">
        <v>3.5837978929999998</v>
      </c>
      <c r="AU258">
        <v>3.5538540150000002</v>
      </c>
      <c r="AV258">
        <v>3.5253860270000001</v>
      </c>
      <c r="AW258">
        <v>3.4965889190000001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0.2010760784</v>
      </c>
      <c r="F259">
        <v>0.1915518859</v>
      </c>
      <c r="G259">
        <v>0.17781833059999999</v>
      </c>
      <c r="H259">
        <v>0.1611484712</v>
      </c>
      <c r="I259">
        <v>0.1551114338</v>
      </c>
      <c r="J259">
        <v>0.1465986748</v>
      </c>
      <c r="K259">
        <v>0.13402684179999999</v>
      </c>
      <c r="L259">
        <v>0.1235612093</v>
      </c>
      <c r="M259">
        <v>0.1154600069</v>
      </c>
      <c r="N259">
        <v>0.1085503308</v>
      </c>
      <c r="O259">
        <v>0.16359468299999999</v>
      </c>
      <c r="P259">
        <v>0.2187265414</v>
      </c>
      <c r="Q259">
        <v>0.26634426890000001</v>
      </c>
      <c r="R259">
        <v>0.30998524620000001</v>
      </c>
      <c r="S259">
        <v>0.35205255660000001</v>
      </c>
      <c r="T259">
        <v>0.32437278069999997</v>
      </c>
      <c r="U259">
        <v>0.30116083669999999</v>
      </c>
      <c r="V259">
        <v>0.27975456949999999</v>
      </c>
      <c r="W259">
        <v>0.89273740170000004</v>
      </c>
      <c r="X259">
        <v>1.0143541330000001</v>
      </c>
      <c r="Y259">
        <v>1.274583874</v>
      </c>
      <c r="Z259">
        <v>1.523374542</v>
      </c>
      <c r="AA259">
        <v>1.763037593</v>
      </c>
      <c r="AB259">
        <v>1.951498119</v>
      </c>
      <c r="AC259">
        <v>2.1284305909999999</v>
      </c>
      <c r="AD259">
        <v>2.458143921</v>
      </c>
      <c r="AE259">
        <v>2.7735707380000001</v>
      </c>
      <c r="AF259">
        <v>3.0779979200000001</v>
      </c>
      <c r="AG259">
        <v>3.3550294809999999</v>
      </c>
      <c r="AH259">
        <v>3.645497438</v>
      </c>
      <c r="AI259">
        <v>4.0037572619999997</v>
      </c>
      <c r="AJ259">
        <v>4.3556782690000002</v>
      </c>
      <c r="AK259">
        <v>4.7024859499999998</v>
      </c>
      <c r="AL259">
        <v>4.9905068379999999</v>
      </c>
      <c r="AM259">
        <v>5.2721830570000003</v>
      </c>
      <c r="AN259">
        <v>5.513860964</v>
      </c>
      <c r="AO259">
        <v>5.7581893940000004</v>
      </c>
      <c r="AP259">
        <v>6.0037656860000004</v>
      </c>
      <c r="AQ259">
        <v>6.2505317040000001</v>
      </c>
      <c r="AR259">
        <v>6.4965342220000002</v>
      </c>
      <c r="AS259">
        <v>6.8050066119999997</v>
      </c>
      <c r="AT259">
        <v>7.1146811999999997</v>
      </c>
      <c r="AU259">
        <v>7.4245075109999998</v>
      </c>
      <c r="AV259">
        <v>7.7356022649999998</v>
      </c>
      <c r="AW259">
        <v>8.0442491779999994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0.74398149010000003</v>
      </c>
      <c r="F260">
        <v>0.72318574859999996</v>
      </c>
      <c r="G260">
        <v>0.68501748740000001</v>
      </c>
      <c r="H260">
        <v>0.6334509948</v>
      </c>
      <c r="I260">
        <v>0.6221460499</v>
      </c>
      <c r="J260">
        <v>0.61299969030000001</v>
      </c>
      <c r="K260">
        <v>0.58531012429999996</v>
      </c>
      <c r="L260">
        <v>0.56463552750000001</v>
      </c>
      <c r="M260">
        <v>0.5531996267</v>
      </c>
      <c r="N260">
        <v>0.54646401410000001</v>
      </c>
      <c r="O260">
        <v>0.7729153795</v>
      </c>
      <c r="P260">
        <v>0.97992167129999996</v>
      </c>
      <c r="Q260">
        <v>1.1350633210000001</v>
      </c>
      <c r="R260">
        <v>1.2573357999999999</v>
      </c>
      <c r="S260">
        <v>1.358213391</v>
      </c>
      <c r="T260">
        <v>1.168033594</v>
      </c>
      <c r="U260">
        <v>0.99804579589999998</v>
      </c>
      <c r="V260">
        <v>0.83685758200000004</v>
      </c>
      <c r="W260">
        <v>1.010674219</v>
      </c>
      <c r="X260">
        <v>0.98760913220000002</v>
      </c>
      <c r="Y260">
        <v>0.97293148519999995</v>
      </c>
      <c r="Z260">
        <v>0.96642356370000004</v>
      </c>
      <c r="AA260">
        <v>0.96475774790000002</v>
      </c>
      <c r="AB260">
        <v>0.95623165499999996</v>
      </c>
      <c r="AC260">
        <v>0.94759783490000005</v>
      </c>
      <c r="AD260">
        <v>0.92081478699999997</v>
      </c>
      <c r="AE260">
        <v>0.89474926129999999</v>
      </c>
      <c r="AF260">
        <v>0.87251407930000002</v>
      </c>
      <c r="AG260">
        <v>0.85379280960000004</v>
      </c>
      <c r="AH260">
        <v>0.84008254029999996</v>
      </c>
      <c r="AI260">
        <v>0.83772787510000002</v>
      </c>
      <c r="AJ260">
        <v>0.83502469239999999</v>
      </c>
      <c r="AK260">
        <v>0.83225648220000004</v>
      </c>
      <c r="AL260">
        <v>0.82986665230000001</v>
      </c>
      <c r="AM260">
        <v>0.82703235320000001</v>
      </c>
      <c r="AN260">
        <v>0.81584549390000005</v>
      </c>
      <c r="AO260">
        <v>0.80555450630000003</v>
      </c>
      <c r="AP260">
        <v>0.79584724409999996</v>
      </c>
      <c r="AQ260">
        <v>0.78664009899999998</v>
      </c>
      <c r="AR260">
        <v>0.77763662190000005</v>
      </c>
      <c r="AS260">
        <v>0.77536744550000003</v>
      </c>
      <c r="AT260">
        <v>0.7734548215</v>
      </c>
      <c r="AU260">
        <v>0.77174056469999996</v>
      </c>
      <c r="AV260">
        <v>0.77030893229999997</v>
      </c>
      <c r="AW260">
        <v>0.76876876120000004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0.2010760784</v>
      </c>
      <c r="F261">
        <v>0.20318595119999999</v>
      </c>
      <c r="G261">
        <v>0.20007416680000001</v>
      </c>
      <c r="H261">
        <v>0.19233039439999999</v>
      </c>
      <c r="I261">
        <v>0.19636893690000001</v>
      </c>
      <c r="J261">
        <v>0.19686398190000001</v>
      </c>
      <c r="K261">
        <v>0.1909128886</v>
      </c>
      <c r="L261">
        <v>0.1866950738</v>
      </c>
      <c r="M261">
        <v>0.1850501886</v>
      </c>
      <c r="N261">
        <v>0.1845424782</v>
      </c>
      <c r="O261">
        <v>0.21494650470000001</v>
      </c>
      <c r="P261">
        <v>0.24528449760000001</v>
      </c>
      <c r="Q261">
        <v>0.26797670959999997</v>
      </c>
      <c r="R261">
        <v>0.28808430600000001</v>
      </c>
      <c r="S261">
        <v>0.30788564309999999</v>
      </c>
      <c r="T261">
        <v>0.29365637039999998</v>
      </c>
      <c r="U261">
        <v>0.28304857620000001</v>
      </c>
      <c r="V261">
        <v>0.27386627629999999</v>
      </c>
      <c r="W261">
        <v>0.41514132819999999</v>
      </c>
      <c r="X261">
        <v>0.42931192899999998</v>
      </c>
      <c r="Y261">
        <v>0.44261119650000003</v>
      </c>
      <c r="Z261">
        <v>0.45810661009999998</v>
      </c>
      <c r="AA261">
        <v>0.4747555014</v>
      </c>
      <c r="AB261">
        <v>0.49263537600000001</v>
      </c>
      <c r="AC261">
        <v>0.50926430639999998</v>
      </c>
      <c r="AD261">
        <v>0.53830422720000004</v>
      </c>
      <c r="AE261">
        <v>0.56595102220000004</v>
      </c>
      <c r="AF261">
        <v>0.59279738410000005</v>
      </c>
      <c r="AG261">
        <v>0.62488209959999996</v>
      </c>
      <c r="AH261">
        <v>0.65981196109999996</v>
      </c>
      <c r="AI261">
        <v>0.67047839949999999</v>
      </c>
      <c r="AJ261">
        <v>0.6807225603</v>
      </c>
      <c r="AK261">
        <v>0.6907666294</v>
      </c>
      <c r="AL261">
        <v>0.7011680012</v>
      </c>
      <c r="AM261">
        <v>0.71105704260000002</v>
      </c>
      <c r="AN261">
        <v>0.72058488350000005</v>
      </c>
      <c r="AO261">
        <v>0.73068519080000005</v>
      </c>
      <c r="AP261">
        <v>0.74112563970000001</v>
      </c>
      <c r="AQ261">
        <v>0.75186348780000001</v>
      </c>
      <c r="AR261">
        <v>0.76264007710000004</v>
      </c>
      <c r="AS261">
        <v>0.77360453979999999</v>
      </c>
      <c r="AT261">
        <v>0.784856526</v>
      </c>
      <c r="AU261">
        <v>0.79625174529999998</v>
      </c>
      <c r="AV261">
        <v>0.8078894069</v>
      </c>
      <c r="AW261">
        <v>0.81936774909999999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0.40215215679999999</v>
      </c>
      <c r="F262">
        <v>0.52063139420000004</v>
      </c>
      <c r="G262">
        <v>0.65680185980000005</v>
      </c>
      <c r="H262">
        <v>0.80890581930000005</v>
      </c>
      <c r="I262">
        <v>1.0581068039999999</v>
      </c>
      <c r="J262">
        <v>1.359031941</v>
      </c>
      <c r="K262">
        <v>1.688516576</v>
      </c>
      <c r="L262">
        <v>2.1154833860000002</v>
      </c>
      <c r="M262">
        <v>2.6864141899999998</v>
      </c>
      <c r="N262">
        <v>3.4323097169999999</v>
      </c>
      <c r="O262">
        <v>3.2096233609999998</v>
      </c>
      <c r="P262">
        <v>2.9830290000000002</v>
      </c>
      <c r="Q262">
        <v>2.67821664</v>
      </c>
      <c r="R262">
        <v>2.3774342609999999</v>
      </c>
      <c r="S262">
        <v>2.1005123989999999</v>
      </c>
      <c r="T262">
        <v>2.1461526200000001</v>
      </c>
      <c r="U262">
        <v>2.212411474</v>
      </c>
      <c r="V262">
        <v>2.2861978770000002</v>
      </c>
      <c r="W262">
        <v>3.7624043619999998</v>
      </c>
      <c r="X262">
        <v>3.8714595699999999</v>
      </c>
      <c r="Y262">
        <v>3.979482231</v>
      </c>
      <c r="Z262">
        <v>4.1081747210000001</v>
      </c>
      <c r="AA262">
        <v>4.2478859370000004</v>
      </c>
      <c r="AB262">
        <v>4.3881903659999999</v>
      </c>
      <c r="AC262">
        <v>4.5184113989999997</v>
      </c>
      <c r="AD262">
        <v>4.6360260479999997</v>
      </c>
      <c r="AE262">
        <v>4.746969483</v>
      </c>
      <c r="AF262">
        <v>4.8559560380000004</v>
      </c>
      <c r="AG262">
        <v>4.9998594949999999</v>
      </c>
      <c r="AH262">
        <v>5.1685084420000003</v>
      </c>
      <c r="AI262">
        <v>5.304584245</v>
      </c>
      <c r="AJ262">
        <v>5.4366493440000001</v>
      </c>
      <c r="AK262">
        <v>5.5664438220000001</v>
      </c>
      <c r="AL262">
        <v>5.6968970509999997</v>
      </c>
      <c r="AM262">
        <v>5.8226083629999996</v>
      </c>
      <c r="AN262">
        <v>5.884013511</v>
      </c>
      <c r="AO262">
        <v>5.9502612529999999</v>
      </c>
      <c r="AP262">
        <v>6.0194180780000002</v>
      </c>
      <c r="AQ262">
        <v>6.0911088449999999</v>
      </c>
      <c r="AR262">
        <v>6.1632189259999999</v>
      </c>
      <c r="AS262">
        <v>6.213295628</v>
      </c>
      <c r="AT262">
        <v>6.2659193520000001</v>
      </c>
      <c r="AU262">
        <v>6.3198920159999998</v>
      </c>
      <c r="AV262">
        <v>6.3759667120000003</v>
      </c>
      <c r="AW262">
        <v>6.4309492830000003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1.229110154</v>
      </c>
      <c r="F263">
        <v>1.2318784780000001</v>
      </c>
      <c r="G263">
        <v>1.1441923009999999</v>
      </c>
      <c r="H263">
        <v>0.9234319258</v>
      </c>
      <c r="I263">
        <v>1.0165394169999999</v>
      </c>
      <c r="J263">
        <v>1.042209503</v>
      </c>
      <c r="K263">
        <v>0.98253385609999999</v>
      </c>
      <c r="L263">
        <v>0.97451658029999999</v>
      </c>
      <c r="M263">
        <v>0.97797297159999996</v>
      </c>
      <c r="N263">
        <v>0.98493914419999995</v>
      </c>
      <c r="O263">
        <v>0.94429889199999995</v>
      </c>
      <c r="P263">
        <v>0.97066687709999999</v>
      </c>
      <c r="Q263">
        <v>0.95519764979999999</v>
      </c>
      <c r="R263">
        <v>0.90533548620000004</v>
      </c>
      <c r="S263">
        <v>0.89199815739999999</v>
      </c>
      <c r="T263">
        <v>0.88551069360000001</v>
      </c>
      <c r="U263">
        <v>0.88562976059999998</v>
      </c>
      <c r="V263">
        <v>0.8906663065</v>
      </c>
      <c r="W263">
        <v>0.89518433779999995</v>
      </c>
      <c r="X263">
        <v>0.89043153220000004</v>
      </c>
      <c r="Y263">
        <v>0.88784606089999996</v>
      </c>
      <c r="Z263">
        <v>0.88656173380000003</v>
      </c>
      <c r="AA263">
        <v>0.88625537669999999</v>
      </c>
      <c r="AB263">
        <v>0.88654678399999998</v>
      </c>
      <c r="AC263">
        <v>0.88775488650000001</v>
      </c>
      <c r="AD263">
        <v>0.89117470300000001</v>
      </c>
      <c r="AE263">
        <v>0.89568166390000004</v>
      </c>
      <c r="AF263">
        <v>0.90203782970000002</v>
      </c>
      <c r="AG263">
        <v>0.90920544219999999</v>
      </c>
      <c r="AH263">
        <v>0.91683459160000003</v>
      </c>
      <c r="AI263">
        <v>0.92591589190000001</v>
      </c>
      <c r="AJ263">
        <v>0.93524898869999995</v>
      </c>
      <c r="AK263">
        <v>0.94540676050000005</v>
      </c>
      <c r="AL263">
        <v>0.95626467339999999</v>
      </c>
      <c r="AM263" s="39">
        <v>0.96786043990000004</v>
      </c>
      <c r="AN263" s="39">
        <v>0.97979658579999995</v>
      </c>
      <c r="AO263" s="39">
        <v>0.99198853899999995</v>
      </c>
      <c r="AP263" s="39">
        <v>1.0045473439999999</v>
      </c>
      <c r="AQ263" s="39">
        <v>1.017506311</v>
      </c>
      <c r="AR263" s="39">
        <v>1.030517702</v>
      </c>
      <c r="AS263" s="39">
        <v>1.0433851670000001</v>
      </c>
      <c r="AT263" s="39">
        <v>1.0570496030000001</v>
      </c>
      <c r="AU263" s="39">
        <v>1.0710109969999999</v>
      </c>
      <c r="AV263">
        <v>1.0852842199999999</v>
      </c>
      <c r="AW263">
        <v>1.099676047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1.7665950779999999</v>
      </c>
      <c r="F264">
        <v>1.7866509669999999</v>
      </c>
      <c r="G264">
        <v>1.80774013</v>
      </c>
      <c r="H264">
        <v>1.691689491</v>
      </c>
      <c r="I264">
        <v>1.769062366</v>
      </c>
      <c r="J264">
        <v>1.803968188</v>
      </c>
      <c r="K264">
        <v>1.786138891</v>
      </c>
      <c r="L264">
        <v>1.7924055759999999</v>
      </c>
      <c r="M264">
        <v>1.801753352</v>
      </c>
      <c r="N264">
        <v>1.864795859</v>
      </c>
      <c r="O264">
        <v>1.881986181</v>
      </c>
      <c r="P264">
        <v>1.9078867209999999</v>
      </c>
      <c r="Q264">
        <v>1.8958286040000001</v>
      </c>
      <c r="R264">
        <v>1.922005161</v>
      </c>
      <c r="S264">
        <v>1.908423669</v>
      </c>
      <c r="T264">
        <v>1.891607432</v>
      </c>
      <c r="U264">
        <v>1.8883034139999999</v>
      </c>
      <c r="V264">
        <v>1.8951928739999999</v>
      </c>
      <c r="W264">
        <v>1.9027765350000001</v>
      </c>
      <c r="X264">
        <v>1.9051659139999999</v>
      </c>
      <c r="Y264">
        <v>1.911139865</v>
      </c>
      <c r="Z264">
        <v>1.9198619699999999</v>
      </c>
      <c r="AA264">
        <v>1.930649522</v>
      </c>
      <c r="AB264">
        <v>1.942911142</v>
      </c>
      <c r="AC264">
        <v>1.9559074240000001</v>
      </c>
      <c r="AD264">
        <v>1.97289202</v>
      </c>
      <c r="AE264">
        <v>1.993710453</v>
      </c>
      <c r="AF264">
        <v>2.0179106199999999</v>
      </c>
      <c r="AG264">
        <v>2.0444291350000001</v>
      </c>
      <c r="AH264">
        <v>2.07293415</v>
      </c>
      <c r="AI264">
        <v>2.103974703</v>
      </c>
      <c r="AJ264">
        <v>2.1370850250000002</v>
      </c>
      <c r="AK264">
        <v>2.1721470140000001</v>
      </c>
      <c r="AL264">
        <v>2.2090489899999999</v>
      </c>
      <c r="AM264">
        <v>2.2475274729999999</v>
      </c>
      <c r="AN264">
        <v>2.2850584600000001</v>
      </c>
      <c r="AO264">
        <v>2.3222735779999999</v>
      </c>
      <c r="AP264">
        <v>2.3600192280000001</v>
      </c>
      <c r="AQ264">
        <v>2.3986647560000001</v>
      </c>
      <c r="AR264">
        <v>2.4384675840000001</v>
      </c>
      <c r="AS264">
        <v>2.4760998660000002</v>
      </c>
      <c r="AT264">
        <v>2.513393266</v>
      </c>
      <c r="AU264">
        <v>2.5508127790000001</v>
      </c>
      <c r="AV264">
        <v>2.5885211880000001</v>
      </c>
      <c r="AW264">
        <v>2.6264077609999998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1.619998329</v>
      </c>
      <c r="F266">
        <v>1.638381825</v>
      </c>
      <c r="G266">
        <v>1.661342439</v>
      </c>
      <c r="H266">
        <v>1.5404396680000001</v>
      </c>
      <c r="I266">
        <v>1.6187347990000001</v>
      </c>
      <c r="J266">
        <v>1.6670129970000001</v>
      </c>
      <c r="K266">
        <v>1.6592692090000001</v>
      </c>
      <c r="L266">
        <v>1.664400179</v>
      </c>
      <c r="M266">
        <v>1.6686580339999999</v>
      </c>
      <c r="N266">
        <v>1.7011518990000001</v>
      </c>
      <c r="O266">
        <v>1.7400965770000001</v>
      </c>
      <c r="P266">
        <v>1.819741593</v>
      </c>
      <c r="Q266">
        <v>1.8707410739999999</v>
      </c>
      <c r="R266">
        <v>1.9417378249999999</v>
      </c>
      <c r="S266">
        <v>1.96873509</v>
      </c>
      <c r="T266">
        <v>1.953846787</v>
      </c>
      <c r="U266">
        <v>1.9414117769999999</v>
      </c>
      <c r="V266">
        <v>1.9364038269999999</v>
      </c>
      <c r="W266">
        <v>1.8680496040000001</v>
      </c>
      <c r="X266">
        <v>1.807115045</v>
      </c>
      <c r="Y266">
        <v>1.768001953</v>
      </c>
      <c r="Z266">
        <v>1.7448418029999999</v>
      </c>
      <c r="AA266">
        <v>1.731699227</v>
      </c>
      <c r="AB266">
        <v>1.726072351</v>
      </c>
      <c r="AC266">
        <v>1.724348464</v>
      </c>
      <c r="AD266">
        <v>1.7332946709999999</v>
      </c>
      <c r="AE266">
        <v>1.7484177569999999</v>
      </c>
      <c r="AF266">
        <v>1.767679115</v>
      </c>
      <c r="AG266">
        <v>1.7893859320000001</v>
      </c>
      <c r="AH266">
        <v>1.813023303</v>
      </c>
      <c r="AI266">
        <v>1.838883796</v>
      </c>
      <c r="AJ266">
        <v>1.866597871</v>
      </c>
      <c r="AK266">
        <v>1.896051954</v>
      </c>
      <c r="AL266">
        <v>1.92719912</v>
      </c>
      <c r="AM266">
        <v>1.959501801</v>
      </c>
      <c r="AN266">
        <v>1.99144068</v>
      </c>
      <c r="AO266">
        <v>2.0236932990000001</v>
      </c>
      <c r="AP266">
        <v>2.0566273879999999</v>
      </c>
      <c r="AQ266">
        <v>2.0903800000000001</v>
      </c>
      <c r="AR266">
        <v>2.1250687539999999</v>
      </c>
      <c r="AS266">
        <v>2.1581908699999999</v>
      </c>
      <c r="AT266">
        <v>2.191215353</v>
      </c>
      <c r="AU266" s="39">
        <v>2.2244540810000002</v>
      </c>
      <c r="AV266">
        <v>2.2580032540000001</v>
      </c>
      <c r="AW266">
        <v>2.2917377440000002</v>
      </c>
    </row>
    <row r="267" spans="2:49" x14ac:dyDescent="0.25">
      <c r="B267" t="s">
        <v>366</v>
      </c>
      <c r="C267">
        <v>0.99151022292981705</v>
      </c>
      <c r="D267">
        <v>0.99151022292981705</v>
      </c>
      <c r="E267">
        <v>0.99190343530000002</v>
      </c>
      <c r="F267">
        <v>0.98792112759999995</v>
      </c>
      <c r="G267">
        <v>0.98397019750000003</v>
      </c>
      <c r="H267">
        <v>0.98000859200000001</v>
      </c>
      <c r="I267">
        <v>0.9760977005</v>
      </c>
      <c r="J267">
        <v>0.97220615519999998</v>
      </c>
      <c r="K267">
        <v>0.96832511290000001</v>
      </c>
      <c r="L267">
        <v>0.96447082210000001</v>
      </c>
      <c r="M267">
        <v>0.9606209403</v>
      </c>
      <c r="N267">
        <v>0.95681006179999994</v>
      </c>
      <c r="O267">
        <v>0.95613530469999997</v>
      </c>
      <c r="P267">
        <v>0.95543010900000003</v>
      </c>
      <c r="Q267">
        <v>0.95467496129999996</v>
      </c>
      <c r="R267">
        <v>0.95387824639999996</v>
      </c>
      <c r="S267">
        <v>0.95300445710000004</v>
      </c>
      <c r="T267">
        <v>0.95010792440000003</v>
      </c>
      <c r="U267">
        <v>0.9472526671</v>
      </c>
      <c r="V267">
        <v>0.94443336359999996</v>
      </c>
      <c r="W267">
        <v>0.93726186489999996</v>
      </c>
      <c r="X267">
        <v>0.93347820589999997</v>
      </c>
      <c r="Y267">
        <v>0.93075253479999998</v>
      </c>
      <c r="Z267">
        <v>0.92778925329999995</v>
      </c>
      <c r="AA267">
        <v>0.92455086389999996</v>
      </c>
      <c r="AB267">
        <v>0.92106702350000003</v>
      </c>
      <c r="AC267">
        <v>0.91722684249999997</v>
      </c>
      <c r="AD267">
        <v>0.90009247130000003</v>
      </c>
      <c r="AE267">
        <v>0.88123308150000002</v>
      </c>
      <c r="AF267">
        <v>0.86037126139999998</v>
      </c>
      <c r="AG267">
        <v>0.83741799130000005</v>
      </c>
      <c r="AH267">
        <v>0.81170416909999998</v>
      </c>
      <c r="AI267">
        <v>0.78048271410000003</v>
      </c>
      <c r="AJ267">
        <v>0.74505597570000004</v>
      </c>
      <c r="AK267">
        <v>0.70449131700000001</v>
      </c>
      <c r="AL267">
        <v>0.6589618706</v>
      </c>
      <c r="AM267">
        <v>0.60567066110000001</v>
      </c>
      <c r="AN267">
        <v>0.57986781460000003</v>
      </c>
      <c r="AO267">
        <v>0.55036111539999999</v>
      </c>
      <c r="AP267">
        <v>0.51627646549999995</v>
      </c>
      <c r="AQ267">
        <v>0.47644769419999999</v>
      </c>
      <c r="AR267">
        <v>0.4293305174</v>
      </c>
      <c r="AS267">
        <v>0.42295643849999998</v>
      </c>
      <c r="AT267">
        <v>0.415720849</v>
      </c>
      <c r="AU267">
        <v>0.4074832645</v>
      </c>
      <c r="AV267">
        <v>0.39803987540000002</v>
      </c>
      <c r="AW267">
        <v>0.38718752839999998</v>
      </c>
    </row>
    <row r="268" spans="2:49" x14ac:dyDescent="0.25">
      <c r="B268" t="s">
        <v>367</v>
      </c>
      <c r="C268">
        <v>8.4897770701825997E-3</v>
      </c>
      <c r="D268">
        <v>8.4897770701825997E-3</v>
      </c>
      <c r="E268">
        <v>8.0965646500000005E-3</v>
      </c>
      <c r="F268">
        <v>1.2078872399999999E-2</v>
      </c>
      <c r="G268">
        <v>1.6029802499999999E-2</v>
      </c>
      <c r="H268">
        <v>1.9991407999999999E-2</v>
      </c>
      <c r="I268">
        <v>2.3902299500000002E-2</v>
      </c>
      <c r="J268">
        <v>2.7793844799999998E-2</v>
      </c>
      <c r="K268">
        <v>3.16748871E-2</v>
      </c>
      <c r="L268">
        <v>3.55291779E-2</v>
      </c>
      <c r="M268">
        <v>3.9379059700000003E-2</v>
      </c>
      <c r="N268">
        <v>4.31899382E-2</v>
      </c>
      <c r="O268">
        <v>4.3864695299999999E-2</v>
      </c>
      <c r="P268">
        <v>4.4569891E-2</v>
      </c>
      <c r="Q268">
        <v>4.53250387E-2</v>
      </c>
      <c r="R268">
        <v>4.6121753600000003E-2</v>
      </c>
      <c r="S268">
        <v>4.6995542899999999E-2</v>
      </c>
      <c r="T268">
        <v>4.9892075600000002E-2</v>
      </c>
      <c r="U268">
        <v>5.2747332899999999E-2</v>
      </c>
      <c r="V268">
        <v>5.5566636400000001E-2</v>
      </c>
      <c r="W268">
        <v>6.2738135099999995E-2</v>
      </c>
      <c r="X268">
        <v>6.6521794100000003E-2</v>
      </c>
      <c r="Y268">
        <v>6.9247465199999997E-2</v>
      </c>
      <c r="Z268">
        <v>7.2210746699999995E-2</v>
      </c>
      <c r="AA268">
        <v>7.5449136099999994E-2</v>
      </c>
      <c r="AB268">
        <v>7.8932976500000002E-2</v>
      </c>
      <c r="AC268">
        <v>8.27731575E-2</v>
      </c>
      <c r="AD268">
        <v>9.9907528699999998E-2</v>
      </c>
      <c r="AE268">
        <v>0.1187669185</v>
      </c>
      <c r="AF268">
        <v>0.1396287386</v>
      </c>
      <c r="AG268">
        <v>0.1625820087</v>
      </c>
      <c r="AH268">
        <v>0.18829583089999999</v>
      </c>
      <c r="AI268">
        <v>0.2195172859</v>
      </c>
      <c r="AJ268">
        <v>0.25494402430000002</v>
      </c>
      <c r="AK268">
        <v>0.29550868299999999</v>
      </c>
      <c r="AL268">
        <v>0.3410381294</v>
      </c>
      <c r="AM268">
        <v>0.39432933889999999</v>
      </c>
      <c r="AN268">
        <v>0.42013218540000002</v>
      </c>
      <c r="AO268">
        <v>0.44963888460000001</v>
      </c>
      <c r="AP268">
        <v>0.4837235345</v>
      </c>
      <c r="AQ268">
        <v>0.52355230580000001</v>
      </c>
      <c r="AR268">
        <v>0.57066948260000006</v>
      </c>
      <c r="AS268">
        <v>0.57704356150000002</v>
      </c>
      <c r="AT268">
        <v>0.58427915100000005</v>
      </c>
      <c r="AU268">
        <v>0.59251673549999995</v>
      </c>
      <c r="AV268">
        <v>0.60196012460000003</v>
      </c>
      <c r="AW268">
        <v>0.61281247159999996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0.79638418170000003</v>
      </c>
      <c r="G269">
        <v>0.79381289450000003</v>
      </c>
      <c r="H269">
        <v>0.79124990930000005</v>
      </c>
      <c r="I269">
        <v>0.78869519919999997</v>
      </c>
      <c r="J269">
        <v>0.78614873750000003</v>
      </c>
      <c r="K269">
        <v>0.7836104975</v>
      </c>
      <c r="L269">
        <v>0.78108045280000005</v>
      </c>
      <c r="M269">
        <v>0.77855857679999996</v>
      </c>
      <c r="N269">
        <v>0.7760448432</v>
      </c>
      <c r="O269">
        <v>0.76081534390000005</v>
      </c>
      <c r="P269">
        <v>0.74503571680000003</v>
      </c>
      <c r="Q269">
        <v>0.72867560580000001</v>
      </c>
      <c r="R269">
        <v>0.71170237920000001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0.67263995399999998</v>
      </c>
      <c r="X269">
        <v>0.66409480170000001</v>
      </c>
      <c r="Y269">
        <v>0.65512635779999995</v>
      </c>
      <c r="Z269">
        <v>0.64638429379999995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9.6835705400000003E-3</v>
      </c>
      <c r="G270">
        <v>9.1450986900000007E-3</v>
      </c>
      <c r="H270">
        <v>8.6365695100000008E-3</v>
      </c>
      <c r="I270">
        <v>8.1563179799999906E-3</v>
      </c>
      <c r="J270">
        <v>7.7027716699999997E-3</v>
      </c>
      <c r="K270">
        <v>7.2744456000000002E-3</v>
      </c>
      <c r="L270">
        <v>6.8699373499999999E-3</v>
      </c>
      <c r="M270">
        <v>6.4879224899999999E-3</v>
      </c>
      <c r="N270">
        <v>6.1271502300000004E-3</v>
      </c>
      <c r="O270">
        <v>5.5291148799999999E-3</v>
      </c>
      <c r="P270">
        <v>4.9094769899999998E-3</v>
      </c>
      <c r="Q270">
        <v>4.2670445299999998E-3</v>
      </c>
      <c r="R270">
        <v>3.6005361100000001E-3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3.7051516399999999E-3</v>
      </c>
      <c r="X270">
        <v>2.2602297900000002E-3</v>
      </c>
      <c r="Y270">
        <v>1.7182461200000001E-3</v>
      </c>
      <c r="Z270">
        <v>1.1899431099999999E-3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4.08762326E-2</v>
      </c>
      <c r="G271">
        <v>4.0803516300000002E-2</v>
      </c>
      <c r="H271">
        <v>4.0730929399999997E-2</v>
      </c>
      <c r="I271">
        <v>4.0658471699999997E-2</v>
      </c>
      <c r="J271">
        <v>4.0586142800000002E-2</v>
      </c>
      <c r="K271">
        <v>4.0513942599999998E-2</v>
      </c>
      <c r="L271">
        <v>4.0441870900000003E-2</v>
      </c>
      <c r="M271">
        <v>4.0369927299999997E-2</v>
      </c>
      <c r="N271">
        <v>4.0298111800000001E-2</v>
      </c>
      <c r="O271">
        <v>4.42463061E-2</v>
      </c>
      <c r="P271">
        <v>4.8337119099999999E-2</v>
      </c>
      <c r="Q271">
        <v>5.25784205E-2</v>
      </c>
      <c r="R271">
        <v>5.6978670000000002E-2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5.7958147699999997E-2</v>
      </c>
      <c r="X271">
        <v>5.8909256799999997E-2</v>
      </c>
      <c r="Y271">
        <v>5.66391438E-2</v>
      </c>
      <c r="Z271">
        <v>5.4426332700000003E-2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3.7501973199999997E-2</v>
      </c>
      <c r="G272">
        <v>3.44212302E-2</v>
      </c>
      <c r="H272">
        <v>3.1593566500000003E-2</v>
      </c>
      <c r="I272">
        <v>2.89981921E-2</v>
      </c>
      <c r="J272">
        <v>2.6616024700000001E-2</v>
      </c>
      <c r="K272">
        <v>2.4429549500000002E-2</v>
      </c>
      <c r="L272">
        <v>2.2422690700000001E-2</v>
      </c>
      <c r="M272">
        <v>2.0580693000000001E-2</v>
      </c>
      <c r="N272">
        <v>1.88900132E-2</v>
      </c>
      <c r="O272">
        <v>1.6445307100000001E-2</v>
      </c>
      <c r="P272">
        <v>1.3912292099999999E-2</v>
      </c>
      <c r="Q272">
        <v>1.12860953E-2</v>
      </c>
      <c r="R272">
        <v>8.5614784100000001E-3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3.3942736700000001E-3</v>
      </c>
      <c r="X272">
        <v>1.3370926400000001E-3</v>
      </c>
      <c r="Y272">
        <v>1.02666791E-3</v>
      </c>
      <c r="Z272">
        <v>7.2407887099999995E-4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1.7081659799999999E-2</v>
      </c>
      <c r="G273">
        <v>2.5176000800000001E-2</v>
      </c>
      <c r="H273">
        <v>3.2493267499999999E-2</v>
      </c>
      <c r="I273">
        <v>3.8964704699999998E-2</v>
      </c>
      <c r="J273">
        <v>4.44904359E-2</v>
      </c>
      <c r="K273">
        <v>4.8930383399999999E-2</v>
      </c>
      <c r="L273">
        <v>5.2092196299999997E-2</v>
      </c>
      <c r="M273">
        <v>5.37152194E-2</v>
      </c>
      <c r="N273">
        <v>5.3449221200000001E-2</v>
      </c>
      <c r="O273">
        <v>5.9116927600000001E-2</v>
      </c>
      <c r="P273">
        <v>6.4989365699999996E-2</v>
      </c>
      <c r="Q273">
        <v>7.1077832800000004E-2</v>
      </c>
      <c r="R273">
        <v>7.7394472699999994E-2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9.4578709400000002E-2</v>
      </c>
      <c r="X273">
        <v>0.1002272168</v>
      </c>
      <c r="Y273">
        <v>0.1058685342</v>
      </c>
      <c r="Z273">
        <v>0.1113674544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2.4629865800000002E-3</v>
      </c>
      <c r="G274">
        <v>3.26618272E-3</v>
      </c>
      <c r="H274">
        <v>4.3313063900000002E-3</v>
      </c>
      <c r="I274">
        <v>5.7437738999999996E-3</v>
      </c>
      <c r="J274">
        <v>7.6168563700000002E-3</v>
      </c>
      <c r="K274">
        <v>1.0100763299999999E-2</v>
      </c>
      <c r="L274">
        <v>1.3394688700000001E-2</v>
      </c>
      <c r="M274">
        <v>1.7762784899999998E-2</v>
      </c>
      <c r="N274">
        <v>2.35553459E-2</v>
      </c>
      <c r="O274">
        <v>2.60531331E-2</v>
      </c>
      <c r="P274">
        <v>2.8641146700000002E-2</v>
      </c>
      <c r="Q274">
        <v>3.1324365399999998E-2</v>
      </c>
      <c r="R274">
        <v>3.4108141000000002E-2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4.3298923500000003E-2</v>
      </c>
      <c r="X274">
        <v>4.8804669500000002E-2</v>
      </c>
      <c r="Y274">
        <v>5.7059619999999998E-2</v>
      </c>
      <c r="Z274">
        <v>6.5106200399999994E-2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8.9289128999999995E-2</v>
      </c>
      <c r="G275">
        <v>8.5866417400000006E-2</v>
      </c>
      <c r="H275">
        <v>8.2574908299999999E-2</v>
      </c>
      <c r="I275">
        <v>7.9409572299999995E-2</v>
      </c>
      <c r="J275">
        <v>7.6365572699999995E-2</v>
      </c>
      <c r="K275">
        <v>7.34382586E-2</v>
      </c>
      <c r="L275">
        <v>7.0623156899999998E-2</v>
      </c>
      <c r="M275">
        <v>6.7915966199999997E-2</v>
      </c>
      <c r="N275">
        <v>6.5312549999999997E-2</v>
      </c>
      <c r="O275">
        <v>7.2238232799999996E-2</v>
      </c>
      <c r="P275">
        <v>7.9414088699999996E-2</v>
      </c>
      <c r="Q275">
        <v>8.6853922200000003E-2</v>
      </c>
      <c r="R275">
        <v>9.4572572800000004E-2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0.10697590360000001</v>
      </c>
      <c r="X275">
        <v>0.1068836817</v>
      </c>
      <c r="Y275">
        <v>0.105665761</v>
      </c>
      <c r="Z275">
        <v>0.10447858290000001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6.72026663E-3</v>
      </c>
      <c r="G276">
        <v>7.50865942E-3</v>
      </c>
      <c r="H276">
        <v>8.38954305E-3</v>
      </c>
      <c r="I276">
        <v>9.3737681600000004E-3</v>
      </c>
      <c r="J276">
        <v>1.04734583E-2</v>
      </c>
      <c r="K276">
        <v>1.17021594E-2</v>
      </c>
      <c r="L276">
        <v>1.30750064E-2</v>
      </c>
      <c r="M276">
        <v>1.4608909999999999E-2</v>
      </c>
      <c r="N276">
        <v>1.63227645E-2</v>
      </c>
      <c r="O276">
        <v>1.55556345E-2</v>
      </c>
      <c r="P276">
        <v>1.4760793899999999E-2</v>
      </c>
      <c r="Q276">
        <v>1.3936713599999999E-2</v>
      </c>
      <c r="R276">
        <v>1.30817498E-2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1.74489364E-2</v>
      </c>
      <c r="X276">
        <v>1.7483051199999999E-2</v>
      </c>
      <c r="Y276">
        <v>1.6895669200000001E-2</v>
      </c>
      <c r="Z276">
        <v>1.63231138E-2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0.92285345029999999</v>
      </c>
      <c r="F277">
        <v>0.89643246320000003</v>
      </c>
      <c r="G277">
        <v>0.87095466119999998</v>
      </c>
      <c r="H277">
        <v>0.84587919349999996</v>
      </c>
      <c r="I277">
        <v>0.82195248330000004</v>
      </c>
      <c r="J277">
        <v>0.79878900799999997</v>
      </c>
      <c r="K277">
        <v>0.77637063380000004</v>
      </c>
      <c r="L277">
        <v>0.75467533949999999</v>
      </c>
      <c r="M277">
        <v>0.73351659250000001</v>
      </c>
      <c r="N277">
        <v>0.71315382599999999</v>
      </c>
      <c r="O277">
        <v>0.71058007850000005</v>
      </c>
      <c r="P277">
        <v>0.70834752980000004</v>
      </c>
      <c r="Q277">
        <v>0.70632665090000002</v>
      </c>
      <c r="R277">
        <v>0.70458865800000003</v>
      </c>
      <c r="S277">
        <v>0.70247267849999995</v>
      </c>
      <c r="T277">
        <v>0.69964579510000002</v>
      </c>
      <c r="U277">
        <v>0.69671223630000001</v>
      </c>
      <c r="V277">
        <v>0.69382870519999995</v>
      </c>
      <c r="W277">
        <v>0.62021499499999999</v>
      </c>
      <c r="X277">
        <v>0.60125349429999997</v>
      </c>
      <c r="Y277">
        <v>0.57775150610000003</v>
      </c>
      <c r="Z277">
        <v>0.55412019980000005</v>
      </c>
      <c r="AA277">
        <v>0.53036540359999995</v>
      </c>
      <c r="AB277">
        <v>0.50789001489999996</v>
      </c>
      <c r="AC277">
        <v>0.48538252949999999</v>
      </c>
      <c r="AD277">
        <v>0.46303333549999998</v>
      </c>
      <c r="AE277">
        <v>0.44089573189999998</v>
      </c>
      <c r="AF277">
        <v>0.41890842700000003</v>
      </c>
      <c r="AG277">
        <v>0.39836817149999998</v>
      </c>
      <c r="AH277">
        <v>0.37766381090000001</v>
      </c>
      <c r="AI277">
        <v>0.35563961700000002</v>
      </c>
      <c r="AJ277">
        <v>0.33376483219999997</v>
      </c>
      <c r="AK277">
        <v>0.312027253</v>
      </c>
      <c r="AL277">
        <v>0.29282119280000002</v>
      </c>
      <c r="AM277">
        <v>0.27375542139999998</v>
      </c>
      <c r="AN277">
        <v>0.25935163999999999</v>
      </c>
      <c r="AO277">
        <v>0.24493322349999999</v>
      </c>
      <c r="AP277">
        <v>0.2305316037</v>
      </c>
      <c r="AQ277">
        <v>0.2161549254</v>
      </c>
      <c r="AR277">
        <v>0.20183294739999999</v>
      </c>
      <c r="AS277">
        <v>0.18353773740000001</v>
      </c>
      <c r="AT277">
        <v>0.16518863240000001</v>
      </c>
      <c r="AU277">
        <v>0.14681058559999999</v>
      </c>
      <c r="AV277">
        <v>0.1283958278</v>
      </c>
      <c r="AW277">
        <v>0.109983729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4.12548394E-2</v>
      </c>
      <c r="F278">
        <v>6.5737208800000002E-2</v>
      </c>
      <c r="G278">
        <v>8.8483361400000002E-2</v>
      </c>
      <c r="H278">
        <v>0.10965273189999999</v>
      </c>
      <c r="I278">
        <v>0.12844921200000001</v>
      </c>
      <c r="J278">
        <v>0.14478936149999999</v>
      </c>
      <c r="K278">
        <v>0.1582374976</v>
      </c>
      <c r="L278">
        <v>0.1682336243</v>
      </c>
      <c r="M278">
        <v>0.17416321330000001</v>
      </c>
      <c r="N278">
        <v>0.17490411729999999</v>
      </c>
      <c r="O278">
        <v>0.17677154170000001</v>
      </c>
      <c r="P278">
        <v>0.17842917520000001</v>
      </c>
      <c r="Q278">
        <v>0.17995541239999999</v>
      </c>
      <c r="R278">
        <v>0.1813059836</v>
      </c>
      <c r="S278">
        <v>0.1828863782</v>
      </c>
      <c r="T278">
        <v>0.1887399478</v>
      </c>
      <c r="U278">
        <v>0.1945767776</v>
      </c>
      <c r="V278">
        <v>0.20030330739999999</v>
      </c>
      <c r="W278">
        <v>0.1931982454</v>
      </c>
      <c r="X278">
        <v>0.19273605169999999</v>
      </c>
      <c r="Y278">
        <v>0.1929456708</v>
      </c>
      <c r="Z278">
        <v>0.1931578306</v>
      </c>
      <c r="AA278">
        <v>0.19336951129999999</v>
      </c>
      <c r="AB278">
        <v>0.1937572638</v>
      </c>
      <c r="AC278">
        <v>0.19411246779999999</v>
      </c>
      <c r="AD278">
        <v>0.19162532860000001</v>
      </c>
      <c r="AE278">
        <v>0.18908589200000001</v>
      </c>
      <c r="AF278">
        <v>0.18652248939999999</v>
      </c>
      <c r="AG278">
        <v>0.18408544700000001</v>
      </c>
      <c r="AH278">
        <v>0.18171075819999999</v>
      </c>
      <c r="AI278">
        <v>0.17976828619999999</v>
      </c>
      <c r="AJ278">
        <v>0.17780849400000001</v>
      </c>
      <c r="AK278">
        <v>0.1758373174</v>
      </c>
      <c r="AL278">
        <v>0.17388648330000001</v>
      </c>
      <c r="AM278">
        <v>0.17192178420000001</v>
      </c>
      <c r="AN278">
        <v>0.17023106709999999</v>
      </c>
      <c r="AO278">
        <v>0.1685524753</v>
      </c>
      <c r="AP278">
        <v>0.16687839369999999</v>
      </c>
      <c r="AQ278">
        <v>0.16520694480000001</v>
      </c>
      <c r="AR278">
        <v>0.16353202659999999</v>
      </c>
      <c r="AS278">
        <v>0.1626952753</v>
      </c>
      <c r="AT278">
        <v>0.1618640449</v>
      </c>
      <c r="AU278">
        <v>0.16103310270000001</v>
      </c>
      <c r="AV278">
        <v>0.16020376619999999</v>
      </c>
      <c r="AW278">
        <v>0.15936877369999999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5.1568549300000004E-3</v>
      </c>
      <c r="F279">
        <v>4.8506487600000004E-3</v>
      </c>
      <c r="G279">
        <v>4.5571650100000001E-3</v>
      </c>
      <c r="H279">
        <v>4.2931921299999998E-3</v>
      </c>
      <c r="I279">
        <v>4.0335804400000001E-3</v>
      </c>
      <c r="J279">
        <v>3.7898752199999998E-3</v>
      </c>
      <c r="K279">
        <v>3.5609363999999999E-3</v>
      </c>
      <c r="L279">
        <v>3.3458401799999998E-3</v>
      </c>
      <c r="M279">
        <v>3.1456827599999999E-3</v>
      </c>
      <c r="N279">
        <v>2.9560401900000002E-3</v>
      </c>
      <c r="O279">
        <v>4.4354141699999997E-3</v>
      </c>
      <c r="P279">
        <v>5.90276562E-3</v>
      </c>
      <c r="Q279">
        <v>7.3565749899999998E-3</v>
      </c>
      <c r="R279">
        <v>8.7919864599999998E-3</v>
      </c>
      <c r="S279">
        <v>1.0228108600000001E-2</v>
      </c>
      <c r="T279">
        <v>9.5637890300000004E-3</v>
      </c>
      <c r="U279">
        <v>8.9183654599999905E-3</v>
      </c>
      <c r="V279">
        <v>8.2859396200000001E-3</v>
      </c>
      <c r="W279">
        <v>2.7867748599999999E-2</v>
      </c>
      <c r="X279">
        <v>3.3679571700000001E-2</v>
      </c>
      <c r="Y279">
        <v>4.4448959400000002E-2</v>
      </c>
      <c r="Z279">
        <v>5.5276511899999999E-2</v>
      </c>
      <c r="AA279">
        <v>6.6161896799999995E-2</v>
      </c>
      <c r="AB279">
        <v>7.5588983999999998E-2</v>
      </c>
      <c r="AC279">
        <v>8.5052908100000005E-2</v>
      </c>
      <c r="AD279">
        <v>0.1001681599</v>
      </c>
      <c r="AE279">
        <v>0.1152196564</v>
      </c>
      <c r="AF279">
        <v>0.13021207430000001</v>
      </c>
      <c r="AG279">
        <v>0.14347084660000001</v>
      </c>
      <c r="AH279">
        <v>0.15675711449999999</v>
      </c>
      <c r="AI279">
        <v>0.17300535249999999</v>
      </c>
      <c r="AJ279">
        <v>0.18918234</v>
      </c>
      <c r="AK279">
        <v>0.20528811869999999</v>
      </c>
      <c r="AL279">
        <v>0.2188660181</v>
      </c>
      <c r="AM279">
        <v>0.2323769</v>
      </c>
      <c r="AN279">
        <v>0.24418088800000001</v>
      </c>
      <c r="AO279">
        <v>0.25597734109999998</v>
      </c>
      <c r="AP279">
        <v>0.26775644799999998</v>
      </c>
      <c r="AQ279">
        <v>0.27951553109999999</v>
      </c>
      <c r="AR279">
        <v>0.29124373889999999</v>
      </c>
      <c r="AS279">
        <v>0.30627609300000003</v>
      </c>
      <c r="AT279">
        <v>0.32133817570000001</v>
      </c>
      <c r="AU279">
        <v>0.336421101</v>
      </c>
      <c r="AV279">
        <v>0.35152820340000002</v>
      </c>
      <c r="AW279">
        <v>0.36664365090000001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1.5264290599999999E-2</v>
      </c>
      <c r="F280">
        <v>1.4650526800000001E-2</v>
      </c>
      <c r="G280">
        <v>1.4044615999999999E-2</v>
      </c>
      <c r="H280">
        <v>1.35007267E-2</v>
      </c>
      <c r="I280">
        <v>1.2942829899999999E-2</v>
      </c>
      <c r="J280">
        <v>1.2408667199999999E-2</v>
      </c>
      <c r="K280">
        <v>1.189669E-2</v>
      </c>
      <c r="L280">
        <v>1.1405880700000001E-2</v>
      </c>
      <c r="M280">
        <v>1.0942089300000001E-2</v>
      </c>
      <c r="N280">
        <v>1.0491978000000001E-2</v>
      </c>
      <c r="O280">
        <v>1.53652922E-2</v>
      </c>
      <c r="P280">
        <v>2.0198144500000001E-2</v>
      </c>
      <c r="Q280">
        <v>2.4985883300000001E-2</v>
      </c>
      <c r="R280">
        <v>2.97123444E-2</v>
      </c>
      <c r="S280">
        <v>3.4442155199999998E-2</v>
      </c>
      <c r="T280">
        <v>3.01152755E-2</v>
      </c>
      <c r="U280">
        <v>2.5893819700000001E-2</v>
      </c>
      <c r="V280">
        <v>2.1756523100000001E-2</v>
      </c>
      <c r="W280">
        <v>2.8312473800000001E-2</v>
      </c>
      <c r="X280">
        <v>2.9532487199999999E-2</v>
      </c>
      <c r="Y280">
        <v>3.06408258E-2</v>
      </c>
      <c r="Z280">
        <v>3.1755341600000001E-2</v>
      </c>
      <c r="AA280">
        <v>3.2875591500000002E-2</v>
      </c>
      <c r="AB280">
        <v>3.3710693799999997E-2</v>
      </c>
      <c r="AC280">
        <v>3.4544232500000001E-2</v>
      </c>
      <c r="AD280">
        <v>3.4321753500000003E-2</v>
      </c>
      <c r="AE280">
        <v>3.4089412899999998E-2</v>
      </c>
      <c r="AF280">
        <v>3.3852147399999998E-2</v>
      </c>
      <c r="AG280">
        <v>3.3545178100000003E-2</v>
      </c>
      <c r="AH280">
        <v>3.3249380500000002E-2</v>
      </c>
      <c r="AI280">
        <v>3.3399808599999997E-2</v>
      </c>
      <c r="AJ280">
        <v>3.3545478199999999E-2</v>
      </c>
      <c r="AK280">
        <v>3.3687332200000003E-2</v>
      </c>
      <c r="AL280">
        <v>3.3829751700000001E-2</v>
      </c>
      <c r="AM280">
        <v>3.3967860099999997E-2</v>
      </c>
      <c r="AN280">
        <v>3.3752297799999997E-2</v>
      </c>
      <c r="AO280">
        <v>3.3538930100000003E-2</v>
      </c>
      <c r="AP280">
        <v>3.3326256300000003E-2</v>
      </c>
      <c r="AQ280">
        <v>3.3113904399999998E-2</v>
      </c>
      <c r="AR280">
        <v>3.2900646700000001E-2</v>
      </c>
      <c r="AS280">
        <v>3.3028233599999998E-2</v>
      </c>
      <c r="AT280">
        <v>3.31572875E-2</v>
      </c>
      <c r="AU280">
        <v>3.3286763499999997E-2</v>
      </c>
      <c r="AV280">
        <v>3.3416944300000001E-2</v>
      </c>
      <c r="AW280">
        <v>3.3546317200000002E-2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5.1568549300000004E-3</v>
      </c>
      <c r="F281">
        <v>5.1452570000000003E-3</v>
      </c>
      <c r="G281">
        <v>5.1275421799999998E-3</v>
      </c>
      <c r="H281">
        <v>5.12391666E-3</v>
      </c>
      <c r="I281">
        <v>5.10645723E-3</v>
      </c>
      <c r="J281">
        <v>5.0893361000000003E-3</v>
      </c>
      <c r="K281">
        <v>5.0723321200000001E-3</v>
      </c>
      <c r="L281">
        <v>5.0554043799999997E-3</v>
      </c>
      <c r="M281">
        <v>5.0416521200000002E-3</v>
      </c>
      <c r="N281">
        <v>5.0254566600000002E-3</v>
      </c>
      <c r="O281">
        <v>5.8276757800000004E-3</v>
      </c>
      <c r="P281">
        <v>6.61948426E-3</v>
      </c>
      <c r="Q281">
        <v>7.4016639E-3</v>
      </c>
      <c r="R281">
        <v>8.1708189300000005E-3</v>
      </c>
      <c r="S281">
        <v>8.9449365499999905E-3</v>
      </c>
      <c r="T281">
        <v>8.6581481000000005E-3</v>
      </c>
      <c r="U281">
        <v>8.3820017000000007E-3</v>
      </c>
      <c r="V281">
        <v>8.1115366000000001E-3</v>
      </c>
      <c r="W281">
        <v>1.29590786E-2</v>
      </c>
      <c r="X281">
        <v>1.42544319E-2</v>
      </c>
      <c r="Y281">
        <v>1.5435317800000001E-2</v>
      </c>
      <c r="Z281">
        <v>1.6622659000000001E-2</v>
      </c>
      <c r="AA281">
        <v>1.7816253399999999E-2</v>
      </c>
      <c r="AB281">
        <v>1.9081651799999998E-2</v>
      </c>
      <c r="AC281">
        <v>2.0350398299999999E-2</v>
      </c>
      <c r="AD281">
        <v>2.1935633400000001E-2</v>
      </c>
      <c r="AE281">
        <v>2.3510733400000001E-2</v>
      </c>
      <c r="AF281">
        <v>2.5077787300000001E-2</v>
      </c>
      <c r="AG281">
        <v>2.6721781199999999E-2</v>
      </c>
      <c r="AH281">
        <v>2.8372045500000002E-2</v>
      </c>
      <c r="AI281">
        <v>2.8971874200000001E-2</v>
      </c>
      <c r="AJ281">
        <v>2.9566161399999999E-2</v>
      </c>
      <c r="AK281">
        <v>3.0155577999999999E-2</v>
      </c>
      <c r="AL281">
        <v>3.07507541E-2</v>
      </c>
      <c r="AM281">
        <v>3.13405717E-2</v>
      </c>
      <c r="AN281">
        <v>3.1911043399999998E-2</v>
      </c>
      <c r="AO281">
        <v>3.2482233499999999E-2</v>
      </c>
      <c r="AP281">
        <v>3.3052783699999998E-2</v>
      </c>
      <c r="AQ281">
        <v>3.3622343200000002E-2</v>
      </c>
      <c r="AR281">
        <v>3.4189637100000003E-2</v>
      </c>
      <c r="AS281">
        <v>3.4817978800000003E-2</v>
      </c>
      <c r="AT281">
        <v>3.5448442099999998E-2</v>
      </c>
      <c r="AU281">
        <v>3.6079953900000003E-2</v>
      </c>
      <c r="AV281">
        <v>3.6712837900000003E-2</v>
      </c>
      <c r="AW281">
        <v>3.7345434800000001E-2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1.0313709900000001E-2</v>
      </c>
      <c r="F282">
        <v>1.3183895399999999E-2</v>
      </c>
      <c r="G282">
        <v>1.68326541E-2</v>
      </c>
      <c r="H282">
        <v>2.1550239200000001E-2</v>
      </c>
      <c r="I282">
        <v>2.7515437100000002E-2</v>
      </c>
      <c r="J282">
        <v>3.5133751999999997E-2</v>
      </c>
      <c r="K282">
        <v>4.4861910099999999E-2</v>
      </c>
      <c r="L282">
        <v>5.7283911E-2</v>
      </c>
      <c r="M282">
        <v>7.3190770000000002E-2</v>
      </c>
      <c r="N282">
        <v>9.3468581800000006E-2</v>
      </c>
      <c r="O282">
        <v>8.7019997599999996E-2</v>
      </c>
      <c r="P282">
        <v>8.0502900599999996E-2</v>
      </c>
      <c r="Q282">
        <v>7.3973814499999999E-2</v>
      </c>
      <c r="R282">
        <v>6.7430208699999994E-2</v>
      </c>
      <c r="S282">
        <v>6.1025743E-2</v>
      </c>
      <c r="T282">
        <v>6.3277044500000004E-2</v>
      </c>
      <c r="U282">
        <v>6.5516799200000003E-2</v>
      </c>
      <c r="V282">
        <v>6.7713988099999997E-2</v>
      </c>
      <c r="W282">
        <v>0.1174474585</v>
      </c>
      <c r="X282">
        <v>0.12854396309999999</v>
      </c>
      <c r="Y282">
        <v>0.1387777201</v>
      </c>
      <c r="Z282">
        <v>0.14906745699999999</v>
      </c>
      <c r="AA282">
        <v>0.15941134330000001</v>
      </c>
      <c r="AB282">
        <v>0.16997139180000001</v>
      </c>
      <c r="AC282">
        <v>0.18055746380000001</v>
      </c>
      <c r="AD282">
        <v>0.18891578910000001</v>
      </c>
      <c r="AE282">
        <v>0.19719857339999999</v>
      </c>
      <c r="AF282">
        <v>0.20542707460000001</v>
      </c>
      <c r="AG282">
        <v>0.21380857559999999</v>
      </c>
      <c r="AH282">
        <v>0.22224689040000001</v>
      </c>
      <c r="AI282">
        <v>0.22921506150000001</v>
      </c>
      <c r="AJ282">
        <v>0.23613269419999999</v>
      </c>
      <c r="AK282">
        <v>0.24300440070000001</v>
      </c>
      <c r="AL282">
        <v>0.24984580000000001</v>
      </c>
      <c r="AM282">
        <v>0.25663746250000002</v>
      </c>
      <c r="AN282">
        <v>0.2605730637</v>
      </c>
      <c r="AO282">
        <v>0.26451579660000002</v>
      </c>
      <c r="AP282">
        <v>0.26845451469999998</v>
      </c>
      <c r="AQ282">
        <v>0.27238635119999999</v>
      </c>
      <c r="AR282">
        <v>0.27630100330000001</v>
      </c>
      <c r="AS282">
        <v>0.27964468199999998</v>
      </c>
      <c r="AT282">
        <v>0.28300341750000002</v>
      </c>
      <c r="AU282">
        <v>0.28636849339999998</v>
      </c>
      <c r="AV282">
        <v>0.28974242039999998</v>
      </c>
      <c r="AW282">
        <v>0.29311209440000002</v>
      </c>
    </row>
    <row r="283" spans="2:49" x14ac:dyDescent="0.25">
      <c r="B283" t="s">
        <v>382</v>
      </c>
      <c r="C283">
        <v>0.99132434052165697</v>
      </c>
      <c r="D283">
        <v>0.99132434052165697</v>
      </c>
      <c r="E283">
        <v>0.99172610110000003</v>
      </c>
      <c r="F283">
        <v>0.98765502360000001</v>
      </c>
      <c r="G283">
        <v>0.98360065809999997</v>
      </c>
      <c r="H283">
        <v>0.97956293589999999</v>
      </c>
      <c r="I283">
        <v>0.97554178869999997</v>
      </c>
      <c r="J283">
        <v>0.97153714849999995</v>
      </c>
      <c r="K283">
        <v>0.96754894749999998</v>
      </c>
      <c r="L283">
        <v>0.96357711820000003</v>
      </c>
      <c r="M283">
        <v>0.95962159349999998</v>
      </c>
      <c r="N283">
        <v>0.95568230639999996</v>
      </c>
      <c r="O283">
        <v>0.95496918220000004</v>
      </c>
      <c r="P283">
        <v>0.95421073860000005</v>
      </c>
      <c r="Q283">
        <v>0.95340251369999995</v>
      </c>
      <c r="R283">
        <v>0.95253944010000002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0.89194960639999998</v>
      </c>
      <c r="G284">
        <v>0.8652159291</v>
      </c>
      <c r="H284">
        <v>0.83928351850000005</v>
      </c>
      <c r="I284">
        <v>0.81412835890000002</v>
      </c>
      <c r="J284">
        <v>0.78972715429999996</v>
      </c>
      <c r="K284">
        <v>0.76605730719999998</v>
      </c>
      <c r="L284">
        <v>0.74309689700000003</v>
      </c>
      <c r="M284">
        <v>0.72082466040000004</v>
      </c>
      <c r="N284">
        <v>0.69921997140000003</v>
      </c>
      <c r="O284">
        <v>0.69624978999999998</v>
      </c>
      <c r="P284">
        <v>0.69328496819999996</v>
      </c>
      <c r="Q284">
        <v>0.69032549160000001</v>
      </c>
      <c r="R284">
        <v>0.68737134560000002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413005490.60000002</v>
      </c>
      <c r="G285">
        <v>421928331.5</v>
      </c>
      <c r="H285">
        <v>439377156.10000002</v>
      </c>
      <c r="I285">
        <v>453285308</v>
      </c>
      <c r="J285">
        <v>469493383.60000002</v>
      </c>
      <c r="K285">
        <v>489928495.10000002</v>
      </c>
      <c r="L285">
        <v>515159171.69999999</v>
      </c>
      <c r="M285">
        <v>544589121.29999995</v>
      </c>
      <c r="N285">
        <v>571465563.20000005</v>
      </c>
      <c r="O285">
        <v>575584948.60000002</v>
      </c>
      <c r="P285">
        <v>574061277.60000002</v>
      </c>
      <c r="Q285">
        <v>572325181.10000002</v>
      </c>
      <c r="R285">
        <v>574168410.5</v>
      </c>
      <c r="S285">
        <v>581969215.5</v>
      </c>
      <c r="T285">
        <v>586734934.5</v>
      </c>
      <c r="U285">
        <v>588098972.60000002</v>
      </c>
      <c r="V285">
        <v>588573401.20000005</v>
      </c>
      <c r="W285">
        <v>572493366.10000002</v>
      </c>
      <c r="X285">
        <v>558867680.89999998</v>
      </c>
      <c r="Y285">
        <v>555239566.20000005</v>
      </c>
      <c r="Z285">
        <v>548998635.10000002</v>
      </c>
      <c r="AA285">
        <v>541693974.29999995</v>
      </c>
      <c r="AB285">
        <v>533794541.89999998</v>
      </c>
      <c r="AC285">
        <v>525606800.5</v>
      </c>
      <c r="AD285">
        <v>520890849</v>
      </c>
      <c r="AE285">
        <v>516145292.10000002</v>
      </c>
      <c r="AF285">
        <v>511454627.80000001</v>
      </c>
      <c r="AG285">
        <v>506829094.5</v>
      </c>
      <c r="AH285">
        <v>502247752.10000002</v>
      </c>
      <c r="AI285">
        <v>497106458.80000001</v>
      </c>
      <c r="AJ285">
        <v>492396028.30000001</v>
      </c>
      <c r="AK285">
        <v>487937782.39999998</v>
      </c>
      <c r="AL285">
        <v>483638772.5</v>
      </c>
      <c r="AM285">
        <v>479440645.19999999</v>
      </c>
      <c r="AN285">
        <v>475159494.60000002</v>
      </c>
      <c r="AO285">
        <v>470926445.39999998</v>
      </c>
      <c r="AP285">
        <v>466764727.39999998</v>
      </c>
      <c r="AQ285">
        <v>462678943.19999999</v>
      </c>
      <c r="AR285">
        <v>457578912.39999998</v>
      </c>
      <c r="AS285">
        <v>452572454</v>
      </c>
      <c r="AT285">
        <v>447831530</v>
      </c>
      <c r="AU285">
        <v>443283970.89999998</v>
      </c>
      <c r="AV285">
        <v>438879761.80000001</v>
      </c>
      <c r="AW285">
        <v>434207044</v>
      </c>
    </row>
    <row r="286" spans="2:49" x14ac:dyDescent="0.25">
      <c r="B286" t="s">
        <v>505</v>
      </c>
      <c r="C286">
        <v>13020.598862561899</v>
      </c>
      <c r="D286">
        <v>13229.6487889324</v>
      </c>
      <c r="E286">
        <v>13442.05508</v>
      </c>
      <c r="F286">
        <v>13810.843570000001</v>
      </c>
      <c r="G286">
        <v>14176.85216</v>
      </c>
      <c r="H286">
        <v>14270.194229999999</v>
      </c>
      <c r="I286">
        <v>13871.186040000001</v>
      </c>
      <c r="J286">
        <v>13840.571319999999</v>
      </c>
      <c r="K286">
        <v>13960.69247</v>
      </c>
      <c r="L286">
        <v>13975.19658</v>
      </c>
      <c r="M286">
        <v>14241.88507</v>
      </c>
      <c r="N286">
        <v>14610.15569</v>
      </c>
      <c r="O286">
        <v>14902.24458</v>
      </c>
      <c r="P286">
        <v>15154.492109999999</v>
      </c>
      <c r="Q286">
        <v>15512.060740000001</v>
      </c>
      <c r="R286">
        <v>15999.86414</v>
      </c>
      <c r="S286">
        <v>15717.95837</v>
      </c>
      <c r="T286">
        <v>15480.679120000001</v>
      </c>
      <c r="U286">
        <v>15470.84856</v>
      </c>
      <c r="V286">
        <v>15491.33208</v>
      </c>
      <c r="W286">
        <v>15508.953879999999</v>
      </c>
      <c r="X286">
        <v>15505.088390000001</v>
      </c>
      <c r="Y286">
        <v>15487.37788</v>
      </c>
      <c r="Z286">
        <v>15452.864939999999</v>
      </c>
      <c r="AA286">
        <v>15412.76276</v>
      </c>
      <c r="AB286">
        <v>15352.98871</v>
      </c>
      <c r="AC286">
        <v>15266.200220000001</v>
      </c>
      <c r="AD286">
        <v>14896.94808</v>
      </c>
      <c r="AE286">
        <v>14539.043820000001</v>
      </c>
      <c r="AF286">
        <v>14173.34044</v>
      </c>
      <c r="AG286">
        <v>13801.701419999999</v>
      </c>
      <c r="AH286">
        <v>13426.1456</v>
      </c>
      <c r="AI286">
        <v>13060.365100000001</v>
      </c>
      <c r="AJ286">
        <v>12710.40547</v>
      </c>
      <c r="AK286">
        <v>12367.523300000001</v>
      </c>
      <c r="AL286">
        <v>12032.185949999999</v>
      </c>
      <c r="AM286">
        <v>11705.37608</v>
      </c>
      <c r="AN286">
        <v>11387.388080000001</v>
      </c>
      <c r="AO286">
        <v>11074.964910000001</v>
      </c>
      <c r="AP286">
        <v>10770.596949999999</v>
      </c>
      <c r="AQ286">
        <v>10475.90094</v>
      </c>
      <c r="AR286">
        <v>10190.04823</v>
      </c>
      <c r="AS286">
        <v>9903.8445809999994</v>
      </c>
      <c r="AT286">
        <v>9621.4131849999994</v>
      </c>
      <c r="AU286">
        <v>9348.4991580000005</v>
      </c>
      <c r="AV286">
        <v>9085.2436379999999</v>
      </c>
      <c r="AW286">
        <v>8826.9912669999994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172226.20920000001</v>
      </c>
      <c r="G287">
        <v>178930.12890000001</v>
      </c>
      <c r="H287">
        <v>188591.927</v>
      </c>
      <c r="I287">
        <v>196191.27110000001</v>
      </c>
      <c r="J287">
        <v>204716.31820000001</v>
      </c>
      <c r="K287">
        <v>218879.17499999999</v>
      </c>
      <c r="L287">
        <v>234844.4246</v>
      </c>
      <c r="M287">
        <v>251720.2126</v>
      </c>
      <c r="N287">
        <v>273771.91279999999</v>
      </c>
      <c r="O287">
        <v>274746.50589999999</v>
      </c>
      <c r="P287">
        <v>269770.47749999998</v>
      </c>
      <c r="Q287">
        <v>266064.56520000001</v>
      </c>
      <c r="R287">
        <v>267329.75</v>
      </c>
      <c r="S287">
        <v>275159.45209999999</v>
      </c>
      <c r="T287">
        <v>282357.0723</v>
      </c>
      <c r="U287">
        <v>284490.36190000002</v>
      </c>
      <c r="V287">
        <v>285423.80330000003</v>
      </c>
      <c r="W287">
        <v>267762.50929999998</v>
      </c>
      <c r="X287">
        <v>255230.66500000001</v>
      </c>
      <c r="Y287">
        <v>261558.28880000001</v>
      </c>
      <c r="Z287">
        <v>263480.6323</v>
      </c>
      <c r="AA287">
        <v>263401.04879999999</v>
      </c>
      <c r="AB287">
        <v>262337.79479999997</v>
      </c>
      <c r="AC287">
        <v>260676.3744</v>
      </c>
      <c r="AD287">
        <v>260719.24239999999</v>
      </c>
      <c r="AE287">
        <v>260494.8328</v>
      </c>
      <c r="AF287">
        <v>260254.02919999999</v>
      </c>
      <c r="AG287">
        <v>260003.37940000001</v>
      </c>
      <c r="AH287">
        <v>259718.5509</v>
      </c>
      <c r="AI287">
        <v>258192.95680000001</v>
      </c>
      <c r="AJ287">
        <v>257138.60649999999</v>
      </c>
      <c r="AK287">
        <v>256329.13080000001</v>
      </c>
      <c r="AL287">
        <v>255616.7162</v>
      </c>
      <c r="AM287">
        <v>254930.53289999999</v>
      </c>
      <c r="AN287">
        <v>254418.83110000001</v>
      </c>
      <c r="AO287">
        <v>253798.61060000001</v>
      </c>
      <c r="AP287">
        <v>253136.27590000001</v>
      </c>
      <c r="AQ287">
        <v>252462.41709999999</v>
      </c>
      <c r="AR287">
        <v>250092.99950000001</v>
      </c>
      <c r="AS287">
        <v>248453.8861</v>
      </c>
      <c r="AT287">
        <v>247024.73620000001</v>
      </c>
      <c r="AU287">
        <v>245715.45069999999</v>
      </c>
      <c r="AV287">
        <v>244491.50099999999</v>
      </c>
      <c r="AW287">
        <v>244120.924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548195.48899999994</v>
      </c>
      <c r="G288">
        <v>551000.00159999996</v>
      </c>
      <c r="H288">
        <v>565009.81740000006</v>
      </c>
      <c r="I288">
        <v>574370.74750000006</v>
      </c>
      <c r="J288">
        <v>586213.77549999999</v>
      </c>
      <c r="K288">
        <v>599885.7426</v>
      </c>
      <c r="L288">
        <v>618950.74879999994</v>
      </c>
      <c r="M288">
        <v>642937.55940000003</v>
      </c>
      <c r="N288">
        <v>667775.39249999996</v>
      </c>
      <c r="O288">
        <v>671415.62670000002</v>
      </c>
      <c r="P288">
        <v>670918.63439999998</v>
      </c>
      <c r="Q288">
        <v>669152.07579999999</v>
      </c>
      <c r="R288">
        <v>669078.22530000005</v>
      </c>
      <c r="S288">
        <v>673058.29150000005</v>
      </c>
      <c r="T288">
        <v>674844.52289999998</v>
      </c>
      <c r="U288">
        <v>675300.62509999995</v>
      </c>
      <c r="V288">
        <v>675315.00529999996</v>
      </c>
      <c r="W288">
        <v>664296.92689999996</v>
      </c>
      <c r="X288">
        <v>653126.82429999998</v>
      </c>
      <c r="Y288">
        <v>647438.36430000002</v>
      </c>
      <c r="Z288">
        <v>641013.88549999997</v>
      </c>
      <c r="AA288">
        <v>634359.68830000004</v>
      </c>
      <c r="AB288">
        <v>627407.15099999995</v>
      </c>
      <c r="AC288">
        <v>620327.34089999995</v>
      </c>
      <c r="AD288">
        <v>615347.55909999995</v>
      </c>
      <c r="AE288">
        <v>610479.78150000004</v>
      </c>
      <c r="AF288">
        <v>605667.02930000005</v>
      </c>
      <c r="AG288">
        <v>600921.21799999999</v>
      </c>
      <c r="AH288">
        <v>596228.55709999998</v>
      </c>
      <c r="AI288">
        <v>591543.43700000003</v>
      </c>
      <c r="AJ288">
        <v>587139.55559999996</v>
      </c>
      <c r="AK288">
        <v>582909.20239999995</v>
      </c>
      <c r="AL288">
        <v>578818.95180000004</v>
      </c>
      <c r="AM288">
        <v>574831.01329999999</v>
      </c>
      <c r="AN288">
        <v>570540.05160000001</v>
      </c>
      <c r="AO288">
        <v>566369.10609999998</v>
      </c>
      <c r="AP288">
        <v>562306.27879999997</v>
      </c>
      <c r="AQ288">
        <v>558336.94629999995</v>
      </c>
      <c r="AR288">
        <v>553962.2513</v>
      </c>
      <c r="AS288">
        <v>549142.92240000004</v>
      </c>
      <c r="AT288">
        <v>544552.87470000004</v>
      </c>
      <c r="AU288">
        <v>540145.55440000002</v>
      </c>
      <c r="AV288">
        <v>535867.56790000002</v>
      </c>
      <c r="AW288">
        <v>530464.55740000005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90970.029089999996</v>
      </c>
      <c r="G289">
        <v>93654.810240000006</v>
      </c>
      <c r="H289">
        <v>99750.703169999906</v>
      </c>
      <c r="I289">
        <v>103725.1596</v>
      </c>
      <c r="J289">
        <v>111324.9436</v>
      </c>
      <c r="K289">
        <v>116914.9872</v>
      </c>
      <c r="L289">
        <v>123310.15119999999</v>
      </c>
      <c r="M289">
        <v>132137.2574</v>
      </c>
      <c r="N289">
        <v>137123.86780000001</v>
      </c>
      <c r="O289">
        <v>133527.04550000001</v>
      </c>
      <c r="P289">
        <v>132896.74359999999</v>
      </c>
      <c r="Q289">
        <v>137274.8279</v>
      </c>
      <c r="R289">
        <v>135497.70980000001</v>
      </c>
      <c r="S289">
        <v>134090.45819999999</v>
      </c>
      <c r="T289">
        <v>132895.43410000001</v>
      </c>
      <c r="U289">
        <v>132911.726</v>
      </c>
      <c r="V289">
        <v>133279.2953</v>
      </c>
      <c r="W289">
        <v>145084.69469999999</v>
      </c>
      <c r="X289">
        <v>155005.54870000001</v>
      </c>
      <c r="Y289">
        <v>155805.95139999999</v>
      </c>
      <c r="Z289">
        <v>157868.628</v>
      </c>
      <c r="AA289">
        <v>160529.0428</v>
      </c>
      <c r="AB289">
        <v>163446.1195</v>
      </c>
      <c r="AC289">
        <v>166547.52799999999</v>
      </c>
      <c r="AD289">
        <v>168791.49189999999</v>
      </c>
      <c r="AE289">
        <v>171206.5208</v>
      </c>
      <c r="AF289">
        <v>173674.5863</v>
      </c>
      <c r="AG289">
        <v>176161.1122</v>
      </c>
      <c r="AH289">
        <v>178668.05499999999</v>
      </c>
      <c r="AI289">
        <v>181497.42449999999</v>
      </c>
      <c r="AJ289">
        <v>184330.40289999999</v>
      </c>
      <c r="AK289">
        <v>187191.47210000001</v>
      </c>
      <c r="AL289">
        <v>190114.872</v>
      </c>
      <c r="AM289">
        <v>193116.30859999999</v>
      </c>
      <c r="AN289">
        <v>196047.72839999999</v>
      </c>
      <c r="AO289">
        <v>199064.5944</v>
      </c>
      <c r="AP289">
        <v>202153.2058</v>
      </c>
      <c r="AQ289">
        <v>205314.48180000001</v>
      </c>
      <c r="AR289">
        <v>208867.56460000001</v>
      </c>
      <c r="AS289">
        <v>212259.2292</v>
      </c>
      <c r="AT289">
        <v>215656.21160000001</v>
      </c>
      <c r="AU289">
        <v>219099.65590000001</v>
      </c>
      <c r="AV289">
        <v>222597.46239999999</v>
      </c>
      <c r="AW289">
        <v>226029.2115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48417.591390000001</v>
      </c>
      <c r="G290">
        <v>48084.38265</v>
      </c>
      <c r="H290">
        <v>49180.72277</v>
      </c>
      <c r="I290">
        <v>49908.430780000002</v>
      </c>
      <c r="J290">
        <v>51031.734779999999</v>
      </c>
      <c r="K290">
        <v>51439.916149999997</v>
      </c>
      <c r="L290">
        <v>52505.45119</v>
      </c>
      <c r="M290">
        <v>54348.783810000001</v>
      </c>
      <c r="N290">
        <v>55494.785499999998</v>
      </c>
      <c r="O290">
        <v>55686.875119999997</v>
      </c>
      <c r="P290">
        <v>56257.951509999999</v>
      </c>
      <c r="Q290">
        <v>56707.156029999998</v>
      </c>
      <c r="R290">
        <v>56374.479529999997</v>
      </c>
      <c r="S290">
        <v>55725.555939999998</v>
      </c>
      <c r="T290">
        <v>55056.401879999998</v>
      </c>
      <c r="U290">
        <v>54881.366970000003</v>
      </c>
      <c r="V290">
        <v>54822.333209999997</v>
      </c>
      <c r="W290">
        <v>58003.174559999999</v>
      </c>
      <c r="X290">
        <v>60283.930269999997</v>
      </c>
      <c r="Y290">
        <v>59877.07531</v>
      </c>
      <c r="Z290">
        <v>60049.890489999998</v>
      </c>
      <c r="AA290">
        <v>60493.467279999997</v>
      </c>
      <c r="AB290">
        <v>61032.644090000002</v>
      </c>
      <c r="AC290">
        <v>61635.652069999996</v>
      </c>
      <c r="AD290">
        <v>61842.128689999998</v>
      </c>
      <c r="AE290">
        <v>62103.367469999997</v>
      </c>
      <c r="AF290">
        <v>62370.731160000003</v>
      </c>
      <c r="AG290">
        <v>62645.856950000001</v>
      </c>
      <c r="AH290">
        <v>62929.870510000001</v>
      </c>
      <c r="AI290">
        <v>63420.483350000002</v>
      </c>
      <c r="AJ290">
        <v>63882.909789999998</v>
      </c>
      <c r="AK290">
        <v>64334.35802</v>
      </c>
      <c r="AL290">
        <v>64792.552069999998</v>
      </c>
      <c r="AM290">
        <v>65261.817000000003</v>
      </c>
      <c r="AN290">
        <v>65656.561849999998</v>
      </c>
      <c r="AO290">
        <v>66086.720100000006</v>
      </c>
      <c r="AP290">
        <v>66539.852759999994</v>
      </c>
      <c r="AQ290">
        <v>67008.419599999994</v>
      </c>
      <c r="AR290">
        <v>67656.424050000001</v>
      </c>
      <c r="AS290">
        <v>68089.206269999995</v>
      </c>
      <c r="AT290">
        <v>68529.140509999997</v>
      </c>
      <c r="AU290">
        <v>68980.574720000004</v>
      </c>
      <c r="AV290">
        <v>69437.866519999996</v>
      </c>
      <c r="AW290">
        <v>69476.529259999996</v>
      </c>
    </row>
    <row r="291" spans="2:49" x14ac:dyDescent="0.25">
      <c r="B291" t="s">
        <v>510</v>
      </c>
      <c r="C291">
        <v>562444.78102118801</v>
      </c>
      <c r="D291">
        <v>571475.01390840299</v>
      </c>
      <c r="E291">
        <v>580650.23010000004</v>
      </c>
      <c r="F291">
        <v>596613.05530000001</v>
      </c>
      <c r="G291">
        <v>599081.14879999997</v>
      </c>
      <c r="H291">
        <v>614187.07429999998</v>
      </c>
      <c r="I291">
        <v>624275.58559999999</v>
      </c>
      <c r="J291">
        <v>637241.76280000003</v>
      </c>
      <c r="K291">
        <v>651316.39</v>
      </c>
      <c r="L291">
        <v>671443.81350000005</v>
      </c>
      <c r="M291">
        <v>697273.16980000003</v>
      </c>
      <c r="N291">
        <v>723249.00560000003</v>
      </c>
      <c r="O291">
        <v>727081.11620000005</v>
      </c>
      <c r="P291">
        <v>727152.10930000001</v>
      </c>
      <c r="Q291">
        <v>725831.88600000006</v>
      </c>
      <c r="R291">
        <v>725424.50490000006</v>
      </c>
      <c r="S291">
        <v>728747.55169999995</v>
      </c>
      <c r="T291">
        <v>731995.89569999999</v>
      </c>
      <c r="U291">
        <v>732954.74450000003</v>
      </c>
      <c r="V291">
        <v>733588.02769999998</v>
      </c>
      <c r="W291">
        <v>733547.56090000004</v>
      </c>
      <c r="X291">
        <v>732389.98549999995</v>
      </c>
      <c r="Y291">
        <v>734101.91799999995</v>
      </c>
      <c r="Z291">
        <v>735594.43090000004</v>
      </c>
      <c r="AA291">
        <v>737069.71479999996</v>
      </c>
      <c r="AB291">
        <v>738268.02870000002</v>
      </c>
      <c r="AC291">
        <v>739332.37529999996</v>
      </c>
      <c r="AD291">
        <v>742206.76930000004</v>
      </c>
      <c r="AE291">
        <v>745238.81030000001</v>
      </c>
      <c r="AF291">
        <v>748315.78949999996</v>
      </c>
      <c r="AG291">
        <v>751454.41899999999</v>
      </c>
      <c r="AH291">
        <v>754642.07270000002</v>
      </c>
      <c r="AI291">
        <v>758053.3027</v>
      </c>
      <c r="AJ291">
        <v>761744.60679999995</v>
      </c>
      <c r="AK291">
        <v>765617.48670000001</v>
      </c>
      <c r="AL291">
        <v>769658.50910000002</v>
      </c>
      <c r="AM291">
        <v>773832.23789999995</v>
      </c>
      <c r="AN291">
        <v>777543.18599999999</v>
      </c>
      <c r="AO291">
        <v>781433.28260000004</v>
      </c>
      <c r="AP291">
        <v>785477.8517</v>
      </c>
      <c r="AQ291">
        <v>789653.69279999996</v>
      </c>
      <c r="AR291">
        <v>793533.20970000001</v>
      </c>
      <c r="AS291">
        <v>796553.07460000005</v>
      </c>
      <c r="AT291">
        <v>799851.55460000003</v>
      </c>
      <c r="AU291">
        <v>803381.94909999997</v>
      </c>
      <c r="AV291">
        <v>807073.02350000001</v>
      </c>
      <c r="AW291">
        <v>808670.78830000001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263192.59090000001</v>
      </c>
      <c r="G292">
        <v>272578.61090000003</v>
      </c>
      <c r="H292">
        <v>288332.36930000002</v>
      </c>
      <c r="I292">
        <v>299905.75150000001</v>
      </c>
      <c r="J292">
        <v>316001.55290000001</v>
      </c>
      <c r="K292">
        <v>335739.71899999998</v>
      </c>
      <c r="L292">
        <v>358084.57990000001</v>
      </c>
      <c r="M292">
        <v>383782.44799999997</v>
      </c>
      <c r="N292">
        <v>410713.85259999998</v>
      </c>
      <c r="O292">
        <v>408051.72619999998</v>
      </c>
      <c r="P292">
        <v>402440.30320000002</v>
      </c>
      <c r="Q292">
        <v>403016.30330000003</v>
      </c>
      <c r="R292">
        <v>402490.53320000001</v>
      </c>
      <c r="S292">
        <v>408837.40590000001</v>
      </c>
      <c r="T292">
        <v>414778.9253</v>
      </c>
      <c r="U292">
        <v>416923.57040000003</v>
      </c>
      <c r="V292">
        <v>418223.07770000002</v>
      </c>
      <c r="W292">
        <v>411367.97830000002</v>
      </c>
      <c r="X292">
        <v>408153.98749999999</v>
      </c>
      <c r="Y292">
        <v>415227.61</v>
      </c>
      <c r="Z292">
        <v>419190.56229999999</v>
      </c>
      <c r="AA292">
        <v>421743.84950000001</v>
      </c>
      <c r="AB292">
        <v>423563.8346</v>
      </c>
      <c r="AC292">
        <v>424964.46309999999</v>
      </c>
      <c r="AD292">
        <v>427230.31329999998</v>
      </c>
      <c r="AE292">
        <v>429397.6617</v>
      </c>
      <c r="AF292">
        <v>431601.03499999997</v>
      </c>
      <c r="AG292">
        <v>433812.90889999998</v>
      </c>
      <c r="AH292">
        <v>436010.86129999999</v>
      </c>
      <c r="AI292">
        <v>437282.90019999997</v>
      </c>
      <c r="AJ292">
        <v>439031.3665</v>
      </c>
      <c r="AK292">
        <v>441053.14760000003</v>
      </c>
      <c r="AL292">
        <v>443233.75189999997</v>
      </c>
      <c r="AM292">
        <v>445517.66269999999</v>
      </c>
      <c r="AN292">
        <v>447907.69660000002</v>
      </c>
      <c r="AO292">
        <v>450273.35379999998</v>
      </c>
      <c r="AP292">
        <v>452667.65730000002</v>
      </c>
      <c r="AQ292">
        <v>455122.16529999999</v>
      </c>
      <c r="AR292">
        <v>456259.04220000003</v>
      </c>
      <c r="AS292">
        <v>457972.03940000001</v>
      </c>
      <c r="AT292">
        <v>459901.37890000001</v>
      </c>
      <c r="AU292">
        <v>461996.97690000001</v>
      </c>
      <c r="AV292">
        <v>464231.93699999998</v>
      </c>
      <c r="AW292">
        <v>467257.90039999998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413005490.60000002</v>
      </c>
      <c r="G293">
        <v>421928331.5</v>
      </c>
      <c r="H293">
        <v>439377156.10000002</v>
      </c>
      <c r="I293">
        <v>453285308</v>
      </c>
      <c r="J293">
        <v>469493383.60000002</v>
      </c>
      <c r="K293">
        <v>489928495.10000002</v>
      </c>
      <c r="L293">
        <v>515159171.69999999</v>
      </c>
      <c r="M293">
        <v>544589121.29999995</v>
      </c>
      <c r="N293">
        <v>571465563.20000005</v>
      </c>
      <c r="O293">
        <v>575584948.60000002</v>
      </c>
      <c r="P293">
        <v>574061277.60000002</v>
      </c>
      <c r="Q293">
        <v>572325181.10000002</v>
      </c>
      <c r="R293">
        <v>574168410.5</v>
      </c>
      <c r="S293">
        <v>581969215.5</v>
      </c>
      <c r="T293">
        <v>586734934.5</v>
      </c>
      <c r="U293">
        <v>588098972.60000002</v>
      </c>
      <c r="V293">
        <v>588573401.20000005</v>
      </c>
      <c r="W293">
        <v>588816139.20000005</v>
      </c>
      <c r="X293">
        <v>588718886.60000002</v>
      </c>
      <c r="Y293">
        <v>585743477.60000002</v>
      </c>
      <c r="Z293">
        <v>584795089.79999995</v>
      </c>
      <c r="AA293">
        <v>584878986.5</v>
      </c>
      <c r="AB293">
        <v>585518326.89999998</v>
      </c>
      <c r="AC293">
        <v>586486578.70000005</v>
      </c>
      <c r="AD293">
        <v>587690615.70000005</v>
      </c>
      <c r="AE293">
        <v>590739414.29999995</v>
      </c>
      <c r="AF293">
        <v>593174588.89999998</v>
      </c>
      <c r="AG293">
        <v>595398771.79999995</v>
      </c>
      <c r="AH293">
        <v>599276491.5</v>
      </c>
      <c r="AI293">
        <v>600692747.79999995</v>
      </c>
      <c r="AJ293">
        <v>602590681.39999998</v>
      </c>
      <c r="AK293">
        <v>604706450.70000005</v>
      </c>
      <c r="AL293">
        <v>606935630.70000005</v>
      </c>
      <c r="AM293">
        <v>609232241.39999998</v>
      </c>
      <c r="AN293">
        <v>611693018.60000002</v>
      </c>
      <c r="AO293">
        <v>613947299.5</v>
      </c>
      <c r="AP293">
        <v>616114916</v>
      </c>
      <c r="AQ293">
        <v>618255044.20000005</v>
      </c>
      <c r="AR293">
        <v>620389821.5</v>
      </c>
      <c r="AS293">
        <v>622666697.20000005</v>
      </c>
      <c r="AT293">
        <v>624863551.29999995</v>
      </c>
      <c r="AU293">
        <v>627024912.79999995</v>
      </c>
      <c r="AV293">
        <v>629166131.60000002</v>
      </c>
      <c r="AW293">
        <v>631307948</v>
      </c>
    </row>
    <row r="294" spans="2:49" x14ac:dyDescent="0.25">
      <c r="B294" t="s">
        <v>513</v>
      </c>
      <c r="C294">
        <v>13020.598862561899</v>
      </c>
      <c r="D294">
        <v>13229.6487889324</v>
      </c>
      <c r="E294">
        <v>13442.05508</v>
      </c>
      <c r="F294">
        <v>13810.843570000001</v>
      </c>
      <c r="G294">
        <v>14176.85216</v>
      </c>
      <c r="H294">
        <v>14270.194229999999</v>
      </c>
      <c r="I294">
        <v>13871.186040000001</v>
      </c>
      <c r="J294">
        <v>13840.571319999999</v>
      </c>
      <c r="K294">
        <v>13960.69247</v>
      </c>
      <c r="L294">
        <v>13975.19658</v>
      </c>
      <c r="M294">
        <v>14241.88507</v>
      </c>
      <c r="N294">
        <v>14610.15569</v>
      </c>
      <c r="O294">
        <v>14902.24458</v>
      </c>
      <c r="P294">
        <v>15154.492109999999</v>
      </c>
      <c r="Q294">
        <v>15512.060740000001</v>
      </c>
      <c r="R294">
        <v>15999.86414</v>
      </c>
      <c r="S294">
        <v>15717.95837</v>
      </c>
      <c r="T294">
        <v>15480.679120000001</v>
      </c>
      <c r="U294">
        <v>15470.84856</v>
      </c>
      <c r="V294">
        <v>15491.33208</v>
      </c>
      <c r="W294">
        <v>15865.158649999999</v>
      </c>
      <c r="X294">
        <v>16203.668970000001</v>
      </c>
      <c r="Y294">
        <v>16545.29465</v>
      </c>
      <c r="Z294">
        <v>16874.327929999999</v>
      </c>
      <c r="AA294">
        <v>17213.730599999999</v>
      </c>
      <c r="AB294">
        <v>17558.901620000001</v>
      </c>
      <c r="AC294">
        <v>17911.12803</v>
      </c>
      <c r="AD294">
        <v>18272.320230000001</v>
      </c>
      <c r="AE294">
        <v>18642.766009999999</v>
      </c>
      <c r="AF294">
        <v>19021.504529999998</v>
      </c>
      <c r="AG294">
        <v>19408.5232</v>
      </c>
      <c r="AH294">
        <v>19803.597890000001</v>
      </c>
      <c r="AI294">
        <v>20209.304970000001</v>
      </c>
      <c r="AJ294">
        <v>20625.855869999999</v>
      </c>
      <c r="AK294">
        <v>21046.73648</v>
      </c>
      <c r="AL294">
        <v>21475.998960000001</v>
      </c>
      <c r="AM294">
        <v>21915.152590000002</v>
      </c>
      <c r="AN294">
        <v>22358.516149999999</v>
      </c>
      <c r="AO294">
        <v>22805.254789999999</v>
      </c>
      <c r="AP294">
        <v>23262.799780000001</v>
      </c>
      <c r="AQ294">
        <v>23735.647919999999</v>
      </c>
      <c r="AR294">
        <v>24224.98904</v>
      </c>
      <c r="AS294">
        <v>24729.320059999998</v>
      </c>
      <c r="AT294">
        <v>25253.063880000002</v>
      </c>
      <c r="AU294">
        <v>25795.925500000001</v>
      </c>
      <c r="AV294">
        <v>26357.236239999998</v>
      </c>
      <c r="AW294">
        <v>26942.742200000001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172226.20920000001</v>
      </c>
      <c r="G295">
        <v>178930.12890000001</v>
      </c>
      <c r="H295">
        <v>188591.927</v>
      </c>
      <c r="I295">
        <v>196191.27110000001</v>
      </c>
      <c r="J295">
        <v>204716.31820000001</v>
      </c>
      <c r="K295">
        <v>218879.17499999999</v>
      </c>
      <c r="L295">
        <v>234844.4246</v>
      </c>
      <c r="M295">
        <v>251720.2126</v>
      </c>
      <c r="N295">
        <v>273771.91279999999</v>
      </c>
      <c r="O295">
        <v>274746.50589999999</v>
      </c>
      <c r="P295">
        <v>269770.47749999998</v>
      </c>
      <c r="Q295">
        <v>266064.56520000001</v>
      </c>
      <c r="R295">
        <v>267329.75</v>
      </c>
      <c r="S295">
        <v>275159.45209999999</v>
      </c>
      <c r="T295">
        <v>282357.0723</v>
      </c>
      <c r="U295">
        <v>284490.36190000002</v>
      </c>
      <c r="V295">
        <v>285423.80330000003</v>
      </c>
      <c r="W295">
        <v>287097.99859999999</v>
      </c>
      <c r="X295">
        <v>288779.27179999999</v>
      </c>
      <c r="Y295">
        <v>285880.34330000001</v>
      </c>
      <c r="Z295">
        <v>285454.93540000002</v>
      </c>
      <c r="AA295">
        <v>285997.5858</v>
      </c>
      <c r="AB295">
        <v>286959.51650000003</v>
      </c>
      <c r="AC295">
        <v>288086.70919999998</v>
      </c>
      <c r="AD295">
        <v>289327.39880000002</v>
      </c>
      <c r="AE295">
        <v>293014.56439999997</v>
      </c>
      <c r="AF295">
        <v>295612.71240000002</v>
      </c>
      <c r="AG295">
        <v>297755.8247</v>
      </c>
      <c r="AH295">
        <v>302169.18219999998</v>
      </c>
      <c r="AI295">
        <v>302869.0318</v>
      </c>
      <c r="AJ295">
        <v>304178.86930000002</v>
      </c>
      <c r="AK295">
        <v>305754.80969999998</v>
      </c>
      <c r="AL295">
        <v>307445.70789999998</v>
      </c>
      <c r="AM295">
        <v>309198.51</v>
      </c>
      <c r="AN295">
        <v>311227.5736</v>
      </c>
      <c r="AO295">
        <v>312978.80949999997</v>
      </c>
      <c r="AP295">
        <v>314610.13069999998</v>
      </c>
      <c r="AQ295">
        <v>316197.68890000001</v>
      </c>
      <c r="AR295">
        <v>317780.46879999997</v>
      </c>
      <c r="AS295">
        <v>319551.09220000001</v>
      </c>
      <c r="AT295">
        <v>321216.48180000001</v>
      </c>
      <c r="AU295">
        <v>322856.70360000001</v>
      </c>
      <c r="AV295">
        <v>324504.93650000001</v>
      </c>
      <c r="AW295">
        <v>326169.82750000001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548195.48899999994</v>
      </c>
      <c r="G296">
        <v>551000.00159999996</v>
      </c>
      <c r="H296">
        <v>565009.81740000006</v>
      </c>
      <c r="I296">
        <v>574370.74750000006</v>
      </c>
      <c r="J296">
        <v>586213.77549999999</v>
      </c>
      <c r="K296">
        <v>599885.7426</v>
      </c>
      <c r="L296">
        <v>618950.74879999994</v>
      </c>
      <c r="M296">
        <v>642937.55940000003</v>
      </c>
      <c r="N296">
        <v>667775.39249999996</v>
      </c>
      <c r="O296">
        <v>671415.62670000002</v>
      </c>
      <c r="P296">
        <v>670918.63439999998</v>
      </c>
      <c r="Q296">
        <v>669152.07579999999</v>
      </c>
      <c r="R296">
        <v>669078.22530000005</v>
      </c>
      <c r="S296">
        <v>673058.29150000005</v>
      </c>
      <c r="T296">
        <v>674844.52289999998</v>
      </c>
      <c r="U296">
        <v>675300.62509999995</v>
      </c>
      <c r="V296">
        <v>675315.00529999996</v>
      </c>
      <c r="W296">
        <v>674420.75780000002</v>
      </c>
      <c r="X296">
        <v>673006.85179999995</v>
      </c>
      <c r="Y296">
        <v>670690.00989999995</v>
      </c>
      <c r="Z296">
        <v>669575.8541</v>
      </c>
      <c r="AA296">
        <v>669293.90029999998</v>
      </c>
      <c r="AB296">
        <v>669536.28729999997</v>
      </c>
      <c r="AC296">
        <v>670151.72019999998</v>
      </c>
      <c r="AD296">
        <v>671038.32400000002</v>
      </c>
      <c r="AE296">
        <v>672872.27540000004</v>
      </c>
      <c r="AF296">
        <v>674598.49860000005</v>
      </c>
      <c r="AG296">
        <v>676348.39580000006</v>
      </c>
      <c r="AH296">
        <v>678889.14690000005</v>
      </c>
      <c r="AI296">
        <v>680504.29429999995</v>
      </c>
      <c r="AJ296">
        <v>682388.49950000003</v>
      </c>
      <c r="AK296">
        <v>684401.73849999998</v>
      </c>
      <c r="AL296">
        <v>686499.92420000001</v>
      </c>
      <c r="AM296">
        <v>688653.47389999998</v>
      </c>
      <c r="AN296">
        <v>690847.21470000001</v>
      </c>
      <c r="AO296">
        <v>692937.90969999996</v>
      </c>
      <c r="AP296">
        <v>694987.85360000003</v>
      </c>
      <c r="AQ296">
        <v>697029.18839999998</v>
      </c>
      <c r="AR296">
        <v>699066.02870000002</v>
      </c>
      <c r="AS296">
        <v>701176.29630000005</v>
      </c>
      <c r="AT296">
        <v>703244.80050000001</v>
      </c>
      <c r="AU296">
        <v>705278.57570000004</v>
      </c>
      <c r="AV296">
        <v>707275.84380000003</v>
      </c>
      <c r="AW296">
        <v>709261.46459999995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90970.029089999996</v>
      </c>
      <c r="G297">
        <v>93654.810240000006</v>
      </c>
      <c r="H297">
        <v>99750.703169999906</v>
      </c>
      <c r="I297">
        <v>103725.1596</v>
      </c>
      <c r="J297">
        <v>111324.9436</v>
      </c>
      <c r="K297">
        <v>116914.9872</v>
      </c>
      <c r="L297">
        <v>123310.15119999999</v>
      </c>
      <c r="M297">
        <v>132137.2574</v>
      </c>
      <c r="N297">
        <v>137123.86780000001</v>
      </c>
      <c r="O297">
        <v>133527.04550000001</v>
      </c>
      <c r="P297">
        <v>132896.74359999999</v>
      </c>
      <c r="Q297">
        <v>137274.8279</v>
      </c>
      <c r="R297">
        <v>135497.70980000001</v>
      </c>
      <c r="S297">
        <v>134090.45819999999</v>
      </c>
      <c r="T297">
        <v>132895.43410000001</v>
      </c>
      <c r="U297">
        <v>132911.726</v>
      </c>
      <c r="V297">
        <v>133279.2953</v>
      </c>
      <c r="W297">
        <v>133019.08100000001</v>
      </c>
      <c r="X297">
        <v>132640.0471</v>
      </c>
      <c r="Y297">
        <v>133731.48000000001</v>
      </c>
      <c r="Z297">
        <v>134017.93460000001</v>
      </c>
      <c r="AA297">
        <v>134102.82389999999</v>
      </c>
      <c r="AB297">
        <v>134140.67499999999</v>
      </c>
      <c r="AC297">
        <v>134205.58679999999</v>
      </c>
      <c r="AD297">
        <v>134283.30360000001</v>
      </c>
      <c r="AE297">
        <v>133597.7598</v>
      </c>
      <c r="AF297">
        <v>133319.10260000001</v>
      </c>
      <c r="AG297">
        <v>133229.37659999999</v>
      </c>
      <c r="AH297">
        <v>132402.0153</v>
      </c>
      <c r="AI297">
        <v>132884.1128</v>
      </c>
      <c r="AJ297">
        <v>133180.5055</v>
      </c>
      <c r="AK297">
        <v>133405.82019999999</v>
      </c>
      <c r="AL297">
        <v>133614.2016</v>
      </c>
      <c r="AM297">
        <v>133818.5637</v>
      </c>
      <c r="AN297">
        <v>133942.49669999999</v>
      </c>
      <c r="AO297">
        <v>134169.5722</v>
      </c>
      <c r="AP297">
        <v>134449.35159999999</v>
      </c>
      <c r="AQ297">
        <v>134758.4768</v>
      </c>
      <c r="AR297">
        <v>135079.7776</v>
      </c>
      <c r="AS297">
        <v>135341.7775</v>
      </c>
      <c r="AT297">
        <v>135648.2493</v>
      </c>
      <c r="AU297">
        <v>135966.06760000001</v>
      </c>
      <c r="AV297">
        <v>136279.2102</v>
      </c>
      <c r="AW297">
        <v>136593.15909999999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48417.591390000001</v>
      </c>
      <c r="G298">
        <v>48084.38265</v>
      </c>
      <c r="H298">
        <v>49180.72277</v>
      </c>
      <c r="I298">
        <v>49908.430780000002</v>
      </c>
      <c r="J298">
        <v>51031.734779999999</v>
      </c>
      <c r="K298">
        <v>51439.916149999997</v>
      </c>
      <c r="L298">
        <v>52505.45119</v>
      </c>
      <c r="M298">
        <v>54348.783810000001</v>
      </c>
      <c r="N298">
        <v>55494.785499999998</v>
      </c>
      <c r="O298">
        <v>55686.875119999997</v>
      </c>
      <c r="P298">
        <v>56257.951509999999</v>
      </c>
      <c r="Q298">
        <v>56707.156029999998</v>
      </c>
      <c r="R298">
        <v>56374.479529999997</v>
      </c>
      <c r="S298">
        <v>55725.555939999998</v>
      </c>
      <c r="T298">
        <v>55056.401879999998</v>
      </c>
      <c r="U298">
        <v>54881.366970000003</v>
      </c>
      <c r="V298">
        <v>54822.333209999997</v>
      </c>
      <c r="W298">
        <v>54513.238899999997</v>
      </c>
      <c r="X298">
        <v>54130.597329999997</v>
      </c>
      <c r="Y298">
        <v>54306.750180000003</v>
      </c>
      <c r="Z298">
        <v>54283.742010000002</v>
      </c>
      <c r="AA298">
        <v>54240.122609999999</v>
      </c>
      <c r="AB298">
        <v>54213.556449999996</v>
      </c>
      <c r="AC298">
        <v>54219.723290000002</v>
      </c>
      <c r="AD298">
        <v>54249.36363</v>
      </c>
      <c r="AE298">
        <v>54053.53009</v>
      </c>
      <c r="AF298">
        <v>54006.314489999997</v>
      </c>
      <c r="AG298">
        <v>54031.70074</v>
      </c>
      <c r="AH298">
        <v>53837.902139999998</v>
      </c>
      <c r="AI298">
        <v>54061.66388</v>
      </c>
      <c r="AJ298">
        <v>54234.634400000003</v>
      </c>
      <c r="AK298">
        <v>54388.415110000002</v>
      </c>
      <c r="AL298">
        <v>54538.937149999998</v>
      </c>
      <c r="AM298">
        <v>54689.504410000001</v>
      </c>
      <c r="AN298">
        <v>54806.549149999999</v>
      </c>
      <c r="AO298">
        <v>54951.220090000003</v>
      </c>
      <c r="AP298">
        <v>55108.813670000003</v>
      </c>
      <c r="AQ298">
        <v>55272.59506</v>
      </c>
      <c r="AR298">
        <v>55437.172879999998</v>
      </c>
      <c r="AS298">
        <v>55585.004150000001</v>
      </c>
      <c r="AT298">
        <v>55742.854809999997</v>
      </c>
      <c r="AU298">
        <v>55899.750269999997</v>
      </c>
      <c r="AV298">
        <v>56050.443500000001</v>
      </c>
      <c r="AW298">
        <v>56197.417220000003</v>
      </c>
    </row>
    <row r="299" spans="2:49" x14ac:dyDescent="0.25">
      <c r="B299" t="s">
        <v>518</v>
      </c>
      <c r="C299">
        <v>562444.78102118801</v>
      </c>
      <c r="D299">
        <v>571475.01390840299</v>
      </c>
      <c r="E299">
        <v>580650.23010000004</v>
      </c>
      <c r="F299">
        <v>596613.05530000001</v>
      </c>
      <c r="G299">
        <v>599081.14879999997</v>
      </c>
      <c r="H299">
        <v>614187.07429999998</v>
      </c>
      <c r="I299">
        <v>624275.58559999999</v>
      </c>
      <c r="J299">
        <v>637241.76280000003</v>
      </c>
      <c r="K299">
        <v>651316.39</v>
      </c>
      <c r="L299">
        <v>671443.81350000005</v>
      </c>
      <c r="M299">
        <v>697273.16980000003</v>
      </c>
      <c r="N299">
        <v>723249.00560000003</v>
      </c>
      <c r="O299">
        <v>727081.11620000005</v>
      </c>
      <c r="P299">
        <v>727152.10930000001</v>
      </c>
      <c r="Q299">
        <v>725831.88600000006</v>
      </c>
      <c r="R299">
        <v>725424.50490000006</v>
      </c>
      <c r="S299">
        <v>728747.55169999995</v>
      </c>
      <c r="T299">
        <v>731995.89569999999</v>
      </c>
      <c r="U299">
        <v>732954.74450000003</v>
      </c>
      <c r="V299">
        <v>733588.02769999998</v>
      </c>
      <c r="W299">
        <v>733056.22409999999</v>
      </c>
      <c r="X299">
        <v>731925.7746</v>
      </c>
      <c r="Y299">
        <v>730445.61490000004</v>
      </c>
      <c r="Z299">
        <v>729974.84840000002</v>
      </c>
      <c r="AA299">
        <v>730321.76210000005</v>
      </c>
      <c r="AB299">
        <v>731215.67630000005</v>
      </c>
      <c r="AC299">
        <v>732521.00870000001</v>
      </c>
      <c r="AD299">
        <v>734126.40830000001</v>
      </c>
      <c r="AE299">
        <v>736464.52980000002</v>
      </c>
      <c r="AF299">
        <v>738848.86199999996</v>
      </c>
      <c r="AG299">
        <v>741335.05889999995</v>
      </c>
      <c r="AH299">
        <v>744404.85930000001</v>
      </c>
      <c r="AI299">
        <v>746964.75650000002</v>
      </c>
      <c r="AJ299">
        <v>749750.9007</v>
      </c>
      <c r="AK299">
        <v>752653.45550000004</v>
      </c>
      <c r="AL299">
        <v>755644.04839999997</v>
      </c>
      <c r="AM299">
        <v>758696.10589999997</v>
      </c>
      <c r="AN299">
        <v>761759.97930000001</v>
      </c>
      <c r="AO299">
        <v>764751.83889999997</v>
      </c>
      <c r="AP299">
        <v>767720.13210000005</v>
      </c>
      <c r="AQ299">
        <v>770690.79559999995</v>
      </c>
      <c r="AR299">
        <v>773662.51289999997</v>
      </c>
      <c r="AS299">
        <v>776697.2452</v>
      </c>
      <c r="AT299">
        <v>779704.34979999997</v>
      </c>
      <c r="AU299">
        <v>782679.67599999998</v>
      </c>
      <c r="AV299">
        <v>785615.89569999999</v>
      </c>
      <c r="AW299">
        <v>788541.06299999997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263192.59090000001</v>
      </c>
      <c r="G300">
        <v>272578.61090000003</v>
      </c>
      <c r="H300">
        <v>288332.36930000002</v>
      </c>
      <c r="I300">
        <v>299905.75150000001</v>
      </c>
      <c r="J300">
        <v>316001.55290000001</v>
      </c>
      <c r="K300">
        <v>335739.71899999998</v>
      </c>
      <c r="L300">
        <v>358084.57990000001</v>
      </c>
      <c r="M300">
        <v>383782.44799999997</v>
      </c>
      <c r="N300">
        <v>410713.85259999998</v>
      </c>
      <c r="O300">
        <v>408051.72619999998</v>
      </c>
      <c r="P300">
        <v>402440.30320000002</v>
      </c>
      <c r="Q300">
        <v>403016.30330000003</v>
      </c>
      <c r="R300">
        <v>402490.53320000001</v>
      </c>
      <c r="S300">
        <v>408837.40590000001</v>
      </c>
      <c r="T300">
        <v>414778.9253</v>
      </c>
      <c r="U300">
        <v>416923.57040000003</v>
      </c>
      <c r="V300">
        <v>418223.07770000002</v>
      </c>
      <c r="W300">
        <v>419632.66830000002</v>
      </c>
      <c r="X300">
        <v>420929.96870000003</v>
      </c>
      <c r="Y300">
        <v>419109.42790000001</v>
      </c>
      <c r="Z300">
        <v>418970.0416</v>
      </c>
      <c r="AA300">
        <v>419596.7561</v>
      </c>
      <c r="AB300">
        <v>420594.90710000001</v>
      </c>
      <c r="AC300">
        <v>421785.04070000001</v>
      </c>
      <c r="AD300">
        <v>423101.22970000003</v>
      </c>
      <c r="AE300">
        <v>426084.68849999999</v>
      </c>
      <c r="AF300">
        <v>428395.82819999999</v>
      </c>
      <c r="AG300">
        <v>430443.77659999998</v>
      </c>
      <c r="AH300">
        <v>434004.9951</v>
      </c>
      <c r="AI300">
        <v>435185.32169999997</v>
      </c>
      <c r="AJ300">
        <v>436789.25719999999</v>
      </c>
      <c r="AK300">
        <v>438587.60310000001</v>
      </c>
      <c r="AL300">
        <v>440483.6764</v>
      </c>
      <c r="AM300">
        <v>442437.47710000002</v>
      </c>
      <c r="AN300">
        <v>444586.18030000001</v>
      </c>
      <c r="AO300">
        <v>446561.17660000001</v>
      </c>
      <c r="AP300">
        <v>448469.31050000002</v>
      </c>
      <c r="AQ300">
        <v>450363.14750000002</v>
      </c>
      <c r="AR300">
        <v>452264.40139999997</v>
      </c>
      <c r="AS300">
        <v>454293.72779999999</v>
      </c>
      <c r="AT300">
        <v>456262.58110000001</v>
      </c>
      <c r="AU300">
        <v>458217.67820000002</v>
      </c>
      <c r="AV300">
        <v>460176.09330000001</v>
      </c>
      <c r="AW300">
        <v>462151.94030000002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34" zoomScale="80" zoomScaleNormal="80" workbookViewId="0">
      <selection activeCell="F10" sqref="F10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128.3452549794699</v>
      </c>
      <c r="E6" s="36">
        <f>E7+E8</f>
        <v>0.62004475136724735</v>
      </c>
      <c r="F6" s="36">
        <f>F7+F8</f>
        <v>0.42155564838495863</v>
      </c>
      <c r="G6" s="36">
        <f>G7+G8</f>
        <v>0</v>
      </c>
      <c r="H6" s="163">
        <f t="shared" ref="H6:H15" si="0">SUM(C6:G6)</f>
        <v>129.38685537922211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74.321042984269909</v>
      </c>
      <c r="E7" s="16">
        <f>'T energie usages'!J12/'T energie usages'!J$20*(Résultats!N$192+Résultats!N$193+Résultats!N$194)/1000000</f>
        <v>1.5123347861550332E-2</v>
      </c>
      <c r="F7" s="16">
        <f>'T energie usages'!K12*2.394*Résultats!L284</f>
        <v>2.3198504958577529E-5</v>
      </c>
      <c r="G7" s="16">
        <v>0</v>
      </c>
      <c r="H7" s="95">
        <f t="shared" si="0"/>
        <v>74.336189530636418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54.024211995199991</v>
      </c>
      <c r="E8" s="16">
        <f>'T energie usages'!J13/'T energie usages'!J$20*(Résultats!N$192+Résultats!N$193+Résultats!N$194)/1000000</f>
        <v>0.60492140350569701</v>
      </c>
      <c r="F8" s="16">
        <f>(Résultats!N$209+Résultats!N$210+Résultats!N$211+Résultats!N$212+Résultats!N$213)/1000000</f>
        <v>0.42153244988000005</v>
      </c>
      <c r="G8" s="16">
        <v>0</v>
      </c>
      <c r="H8" s="95">
        <f t="shared" si="0"/>
        <v>55.050665848585687</v>
      </c>
      <c r="I8" s="166"/>
      <c r="J8" s="166"/>
      <c r="K8" s="197" t="s">
        <v>18</v>
      </c>
      <c r="L8" s="45">
        <f>H19</f>
        <v>125.36194081669825</v>
      </c>
      <c r="M8" s="45">
        <f>H45</f>
        <v>100.33464342125112</v>
      </c>
      <c r="N8" s="86">
        <f>H71</f>
        <v>14.109473430269937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0.87377341659999996</v>
      </c>
      <c r="D9" s="36">
        <f>'T energie usages'!I14*3.2*Résultats!L283</f>
        <v>22.051488516136363</v>
      </c>
      <c r="E9" s="36">
        <f>'T energie usages'!J14/'T energie usages'!J$20*(Résultats!N$192+Résultats!N$193+Résultats!N$194)/1000000</f>
        <v>6.9773646390504176</v>
      </c>
      <c r="F9" s="36">
        <f>('T energie usages'!K14-8)*2.394*Résultats!L284</f>
        <v>21.636096998661831</v>
      </c>
      <c r="G9" s="36">
        <v>0</v>
      </c>
      <c r="H9" s="163">
        <f t="shared" si="0"/>
        <v>51.53872357044861</v>
      </c>
      <c r="I9" s="166"/>
      <c r="J9" s="166"/>
      <c r="K9" s="197" t="s">
        <v>87</v>
      </c>
      <c r="L9" s="45">
        <f>H22</f>
        <v>43.48504998567654</v>
      </c>
      <c r="M9" s="45">
        <f>H48</f>
        <v>24.800900467994666</v>
      </c>
      <c r="N9" s="86">
        <f>H74</f>
        <v>2.6497878067327334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12.1023054621</v>
      </c>
      <c r="E10" s="36">
        <f>'T energie usages'!J15/'T energie usages'!J$20*(Résultats!N$192+Résultats!N$193+Résultats!N$194)/1000000</f>
        <v>6.3984624715346978</v>
      </c>
      <c r="F10" s="36">
        <f>(Résultats!N$214+Résultats!N$215)/1000000</f>
        <v>13.68036815</v>
      </c>
      <c r="G10" s="36">
        <v>0</v>
      </c>
      <c r="H10" s="163">
        <f t="shared" si="0"/>
        <v>32.181136083634698</v>
      </c>
      <c r="I10" s="166"/>
      <c r="J10" s="166"/>
      <c r="K10" s="157" t="s">
        <v>22</v>
      </c>
      <c r="L10" s="45">
        <f>H23</f>
        <v>24.532065865843002</v>
      </c>
      <c r="M10" s="45">
        <f>H49</f>
        <v>15.562777997594374</v>
      </c>
      <c r="N10" s="86">
        <f>H75</f>
        <v>1.7000473629060942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21.265566489699999</v>
      </c>
      <c r="D11" s="36">
        <f>D12+D13</f>
        <v>64.651648597384607</v>
      </c>
      <c r="E11" s="36">
        <f>E12+E13</f>
        <v>5.4117554650476363</v>
      </c>
      <c r="F11" s="36">
        <f>F12+F13</f>
        <v>22.754173367160426</v>
      </c>
      <c r="G11" s="36">
        <f>G12+G13</f>
        <v>12.05881789</v>
      </c>
      <c r="H11" s="163">
        <f t="shared" si="0"/>
        <v>126.14196180929267</v>
      </c>
      <c r="I11" s="166"/>
      <c r="J11" s="166"/>
      <c r="K11" s="198" t="s">
        <v>88</v>
      </c>
      <c r="L11" s="199">
        <f>H24</f>
        <v>102.48177160471043</v>
      </c>
      <c r="M11" s="199">
        <f>H50</f>
        <v>75.402063975617111</v>
      </c>
      <c r="N11" s="89">
        <f>H76</f>
        <v>51.414178584553213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21.265566489699999</v>
      </c>
      <c r="D12" s="16">
        <f>(Résultats!N$171+Résultats!N$173+Résultats!N$174+Résultats!N$175+Résultats!N$176+Résultats!N$177+Résultats!N$178+Résultats!N$179+Résultats!N$180+Résultats!N$181+Résultats!N$182)/1000000</f>
        <v>58.176997152384601</v>
      </c>
      <c r="E12" s="16">
        <f>'T energie usages'!J17/'T energie usages'!J$20*(Résultats!N$192+Résultats!N$193+Résultats!N$194)/1000000</f>
        <v>5.2631130299155906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22.203711247160427</v>
      </c>
      <c r="G12" s="16">
        <f>Résultats!N$133/1000000</f>
        <v>12.05881789</v>
      </c>
      <c r="H12" s="95">
        <f t="shared" si="0"/>
        <v>118.96820580916061</v>
      </c>
      <c r="I12" s="166"/>
      <c r="J12" s="166"/>
      <c r="K12" s="200" t="s">
        <v>1</v>
      </c>
      <c r="L12" s="188">
        <f>SUM(L8:L11)</f>
        <v>295.86082827292825</v>
      </c>
      <c r="M12" s="188">
        <f t="shared" ref="M12:N12" si="1">SUM(M8:M11)</f>
        <v>216.10038586245724</v>
      </c>
      <c r="N12" s="188">
        <f t="shared" si="1"/>
        <v>69.873487184461979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6.4746514450000001</v>
      </c>
      <c r="E13" s="16">
        <f>'T energie usages'!J19/'T energie usages'!J$20*(Résultats!N$192+Résultats!N$193+Résultats!N$194)/1000000</f>
        <v>0.14864243513204603</v>
      </c>
      <c r="F13" s="16">
        <f>(Résultats!N$196)/1000000</f>
        <v>0.55046211999999994</v>
      </c>
      <c r="G13" s="16">
        <v>0</v>
      </c>
      <c r="H13" s="95">
        <f t="shared" si="0"/>
        <v>7.1737560001320455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22.139339906299998</v>
      </c>
      <c r="D14" s="37">
        <f>SUM(D9:D11)+D6</f>
        <v>227.15069755509086</v>
      </c>
      <c r="E14" s="37">
        <f>SUM(E9:E11)+E6</f>
        <v>19.407627326999997</v>
      </c>
      <c r="F14" s="37">
        <f>SUM(F9:F11)+F6</f>
        <v>58.49219416420722</v>
      </c>
      <c r="G14" s="37">
        <f>SUM(G9:G11)+G6</f>
        <v>12.05881789</v>
      </c>
      <c r="H14" s="167">
        <f t="shared" si="0"/>
        <v>339.24867684259806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22.139339906300002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226.4188558846846</v>
      </c>
      <c r="E15" s="165">
        <f>(Résultats!N$192+Résultats!N$193+Résultats!N$194)/1000000</f>
        <v>19.407627327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62.415633937040425</v>
      </c>
      <c r="G15" s="165">
        <f>Résultats!N$133/1000000</f>
        <v>12.05881789</v>
      </c>
      <c r="H15" s="188">
        <f t="shared" si="0"/>
        <v>342.44027494502501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342.4402743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124.33775204929407</v>
      </c>
      <c r="E19" s="36">
        <f>E20+E21</f>
        <v>0.53865165351398647</v>
      </c>
      <c r="F19" s="36">
        <f>F20+F21</f>
        <v>0.48553711389020965</v>
      </c>
      <c r="G19" s="36">
        <f>G20+G21</f>
        <v>0</v>
      </c>
      <c r="H19" s="163">
        <f>SUM(C19:G19)</f>
        <v>125.36194081669825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71.713817300594073</v>
      </c>
      <c r="E20" s="16">
        <f>'T energie usages'!J25/'T energie usages'!J$33*(Résultats!S$192+Résultats!S$193+Résultats!S$194)/1000000</f>
        <v>4.164082947292945E-2</v>
      </c>
      <c r="F20" s="16">
        <f>'T energie usages'!K25*2.394*Résultats!S284</f>
        <v>3.1167700209742844E-5</v>
      </c>
      <c r="G20" s="16">
        <v>0</v>
      </c>
      <c r="H20" s="95">
        <f>SUM(C20:G20)</f>
        <v>71.755489297767213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52.623934748700002</v>
      </c>
      <c r="E21" s="16">
        <f>'T energie usages'!J26/'T energie usages'!J$33*(Résultats!S$192+Résultats!S$193+Résultats!S$194)/1000000</f>
        <v>0.49701082404105706</v>
      </c>
      <c r="F21" s="16">
        <f>(Résultats!S$209+Résultats!S$210+Résultats!S$211+Résultats!S$212+Résultats!S$213)/1000000</f>
        <v>0.48550594618999993</v>
      </c>
      <c r="G21" s="16">
        <v>0</v>
      </c>
      <c r="H21" s="95">
        <f>SUM(C21:G21)</f>
        <v>53.60645151893106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0.76709900369999995</v>
      </c>
      <c r="D22" s="36">
        <f>'T energie usages'!I27*3.2*Résultats!S283</f>
        <v>18.608978295450676</v>
      </c>
      <c r="E22" s="36">
        <f>'T energie usages'!J27/'T energie usages'!J$33*(Résultats!S$192+Résultats!S$193+Résultats!S$194)/1000000</f>
        <v>5.3171902960992945</v>
      </c>
      <c r="F22" s="36">
        <f>('T energie usages'!K27-8)*2.394*Résultats!S284</f>
        <v>18.791782390426565</v>
      </c>
      <c r="G22" s="36">
        <v>0</v>
      </c>
      <c r="H22" s="163">
        <f>SUM(C22:G22)</f>
        <v>43.48504998567654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8.9028702143999983</v>
      </c>
      <c r="E23" s="36">
        <f>'T energie usages'!J28/'T energie usages'!J$33*(Résultats!S$192+Résultats!S$193+Résultats!S$194)/1000000</f>
        <v>4.4359088244430041</v>
      </c>
      <c r="F23" s="36">
        <f>(Résultats!S$214+Résultats!S$215)/1000000</f>
        <v>11.193286827</v>
      </c>
      <c r="G23" s="36">
        <v>0</v>
      </c>
      <c r="H23" s="163">
        <f t="shared" ref="H23:H28" si="2">SUM(C23:G23)</f>
        <v>24.532065865843002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12.030241843900001</v>
      </c>
      <c r="D24" s="36">
        <f>D25+D26</f>
        <v>50.231001305809059</v>
      </c>
      <c r="E24" s="36">
        <f>E25+E26</f>
        <v>3.5798066599437144</v>
      </c>
      <c r="F24" s="36">
        <f>F25+F26</f>
        <v>23.270153785057655</v>
      </c>
      <c r="G24" s="36">
        <f>G25+G26</f>
        <v>13.37056801</v>
      </c>
      <c r="H24" s="163">
        <f t="shared" si="2"/>
        <v>102.48177160471043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12.030241843900001</v>
      </c>
      <c r="D25" s="16">
        <f>(Résultats!S$171+Résultats!S$173+Résultats!S$174+Résultats!S$175+Résultats!S$176+Résultats!S$177+Résultats!S$178+Résultats!S$179+Résultats!S$180+Résultats!S$181+Résultats!S$182)/1000000</f>
        <v>43.760777288809059</v>
      </c>
      <c r="E25" s="16">
        <f>'T energie usages'!J30/'T energie usages'!J$33*(Résultats!S$192+Résultats!S$193+Résultats!S$194)/1000000</f>
        <v>3.4713878219037055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22.772982174657656</v>
      </c>
      <c r="G25" s="16">
        <f>Résultats!S$133/1000000</f>
        <v>13.37056801</v>
      </c>
      <c r="H25" s="95">
        <f t="shared" si="2"/>
        <v>95.405957139270413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6.4702240169999996</v>
      </c>
      <c r="E26" s="16">
        <f>'T energie usages'!J32/'T energie usages'!J$33*(Résultats!S$192+Résultats!S$193+Résultats!S$194)/1000000</f>
        <v>0.10841883804000868</v>
      </c>
      <c r="F26" s="16">
        <f>(Résultats!S$196)/1000000</f>
        <v>0.49717161040000002</v>
      </c>
      <c r="G26" s="16">
        <v>0</v>
      </c>
      <c r="H26" s="95">
        <f t="shared" si="2"/>
        <v>7.0758144654400077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12.797340847600001</v>
      </c>
      <c r="D27" s="37">
        <f>SUM(D22:D24)+D19</f>
        <v>202.08060186495379</v>
      </c>
      <c r="E27" s="37">
        <f>SUM(E22:E24)+E19</f>
        <v>13.871557433999998</v>
      </c>
      <c r="F27" s="37">
        <f>SUM(F22:F24)+F19</f>
        <v>53.740760116374425</v>
      </c>
      <c r="G27" s="37">
        <f>SUM(G22:G24)+G19</f>
        <v>13.37056801</v>
      </c>
      <c r="H27" s="167">
        <f t="shared" si="2"/>
        <v>295.86082827292825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12.797340847599999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202.13518408890903</v>
      </c>
      <c r="E28" s="165">
        <f>(Résultats!S$192+Résultats!S$193+Résultats!S$194)/1000000</f>
        <v>13.871557434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57.173566708247641</v>
      </c>
      <c r="G28" s="165">
        <f>Résultats!S$133/1000000</f>
        <v>13.37056801</v>
      </c>
      <c r="H28" s="188">
        <f t="shared" si="2"/>
        <v>299.34821708875666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299.34821649999998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115.99858636591023</v>
      </c>
      <c r="E32" s="36">
        <f>E33+E34</f>
        <v>0.45798357801565531</v>
      </c>
      <c r="F32" s="36">
        <f>F33+F34</f>
        <v>0.66079645577490598</v>
      </c>
      <c r="G32" s="36">
        <f>G33+G34</f>
        <v>0</v>
      </c>
      <c r="H32" s="163">
        <f>SUM(C32:G32)</f>
        <v>117.11736639970078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63.920310427410222</v>
      </c>
      <c r="E33" s="16">
        <f>'T energie usages'!J38/'T energie usages'!J$46*(Résultats!X$192+Résultats!X$193+Résultats!X$194)/1000000</f>
        <v>7.995777509495712E-2</v>
      </c>
      <c r="F33" s="16">
        <f>'T energie usages'!K38*2.394*Résultats!X284</f>
        <v>4.3761554906003847E-5</v>
      </c>
      <c r="G33" s="16">
        <v>0</v>
      </c>
      <c r="H33" s="95">
        <f>SUM(C33:G33)</f>
        <v>64.000311964060089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52.078275938499999</v>
      </c>
      <c r="E34" s="16">
        <f>'T energie usages'!J39/'T energie usages'!J$46*(Résultats!X$192+Résultats!X$193+Résultats!X$194)/1000000</f>
        <v>0.37802580292069821</v>
      </c>
      <c r="F34" s="16">
        <f>(Résultats!X$209+Résultats!X$210+Résultats!X$211+Résultats!X$212+Résultats!X$213)/1000000</f>
        <v>0.66075269421999994</v>
      </c>
      <c r="G34" s="16">
        <v>0</v>
      </c>
      <c r="H34" s="95">
        <f>SUM(C34:G34)</f>
        <v>53.117054435640696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0.60965654530000002</v>
      </c>
      <c r="D35" s="36">
        <f>'T energie usages'!I40*3.2*Résultats!X283</f>
        <v>16.423398767492792</v>
      </c>
      <c r="E35" s="36">
        <f>'T energie usages'!J40/'T energie usages'!J$46*(Résultats!X$192+Résultats!X$193+Résultats!X$194)/1000000</f>
        <v>3.4460236376464648</v>
      </c>
      <c r="F35" s="36">
        <f>('T energie usages'!K40-8)*2.394*Résultats!X284</f>
        <v>15.745566527906695</v>
      </c>
      <c r="G35" s="36">
        <v>0</v>
      </c>
      <c r="H35" s="163">
        <f>SUM(C35:G35)</f>
        <v>36.224645478345948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7.3497406745000005</v>
      </c>
      <c r="E36" s="36">
        <f>'T energie usages'!J41/'T energie usages'!J$46*(Résultats!X$192+Résultats!X$193+Résultats!X$194)/1000000</f>
        <v>2.9297081714503288</v>
      </c>
      <c r="F36" s="36">
        <f>(Résultats!X$214+Résultats!X$215)/1000000</f>
        <v>10.513576917</v>
      </c>
      <c r="G36" s="36">
        <v>0</v>
      </c>
      <c r="H36" s="163">
        <f t="shared" ref="H36:H41" si="3">SUM(C36:G36)</f>
        <v>20.793025762950329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12.06197732489999</v>
      </c>
      <c r="D37" s="36">
        <f>D38+D39</f>
        <v>51.17987259168487</v>
      </c>
      <c r="E37" s="36">
        <f>E38+E39</f>
        <v>2.8313039083875529</v>
      </c>
      <c r="F37" s="36">
        <f>F38+F39</f>
        <v>15.050732599703712</v>
      </c>
      <c r="G37" s="36">
        <f>G38+G39</f>
        <v>14.904406949999998</v>
      </c>
      <c r="H37" s="163">
        <f t="shared" si="3"/>
        <v>96.02829337467611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12.06197732489999</v>
      </c>
      <c r="D38" s="16">
        <f>(Résultats!X$171+Résultats!X$173+Résultats!X$174+Résultats!X$175+Résultats!X$176+Résultats!X$177+Résultats!X$178+Résultats!X$179+Résultats!X$180+Résultats!X$181+Résultats!X$182)/1000000</f>
        <v>44.896572370684872</v>
      </c>
      <c r="E38" s="16">
        <f>'T energie usages'!J43/'T energie usages'!J$46*(Résultats!X$192+Résultats!X$193+Résultats!X$194)/1000000</f>
        <v>2.7631405592584435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14.646855244003712</v>
      </c>
      <c r="G38" s="16">
        <f>Résultats!X$133/1000000</f>
        <v>14.904406949999998</v>
      </c>
      <c r="H38" s="95">
        <f t="shared" si="3"/>
        <v>89.272952448847022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6.2833002210000002</v>
      </c>
      <c r="E39" s="16">
        <f>'T energie usages'!J45/'T energie usages'!J$46*(Résultats!X$192+Résultats!X$193+Résultats!X$194)/1000000</f>
        <v>6.8163349129109388E-2</v>
      </c>
      <c r="F39" s="16">
        <f>(Résultats!X$196)/1000000</f>
        <v>0.4038773557</v>
      </c>
      <c r="G39" s="16">
        <v>0</v>
      </c>
      <c r="H39" s="95">
        <f t="shared" si="3"/>
        <v>6.7553409258291097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12.67163387019999</v>
      </c>
      <c r="D40" s="37">
        <f>SUM(D35:D37)+D32</f>
        <v>190.95159839958791</v>
      </c>
      <c r="E40" s="37">
        <f>SUM(E35:E37)+E32</f>
        <v>9.6650192955000005</v>
      </c>
      <c r="F40" s="37">
        <f>SUM(F35:F37)+F32</f>
        <v>41.970672500385312</v>
      </c>
      <c r="G40" s="37">
        <f>SUM(G35:G37)+G32</f>
        <v>14.904406949999998</v>
      </c>
      <c r="H40" s="167">
        <f t="shared" si="3"/>
        <v>270.16333101567324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12.67163387019999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191.00015024468487</v>
      </c>
      <c r="E41" s="165">
        <f>(Résultats!X$192+Résultats!X$193+Résultats!X$194)/1000000</f>
        <v>9.6650192955000005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42.081826270923713</v>
      </c>
      <c r="G41" s="165">
        <f>Résultats!X$133/1000000</f>
        <v>14.904406949999998</v>
      </c>
      <c r="H41" s="188">
        <f t="shared" si="3"/>
        <v>270.32303663130858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270.32303610000002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99.187498784059002</v>
      </c>
      <c r="E45" s="36">
        <f>E46+E47</f>
        <v>0.41812783552745086</v>
      </c>
      <c r="F45" s="36">
        <f>F46+F47</f>
        <v>0.72901680166466076</v>
      </c>
      <c r="G45" s="36">
        <f>G46+G47</f>
        <v>0</v>
      </c>
      <c r="H45" s="163">
        <f>SUM(C45:G45)</f>
        <v>100.33464342125112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52.451938170959004</v>
      </c>
      <c r="E46" s="16">
        <f>'T energie usages'!J51/'T energie usages'!J$59*(Résultats!AC$192+Résultats!AC$193+Résultats!AC$194)/1000000</f>
        <v>0.11682439525137001</v>
      </c>
      <c r="F46" s="16">
        <f>'T energie usages'!K51*2.394*Résultats!AC284</f>
        <v>4.0260754660753651E-5</v>
      </c>
      <c r="G46" s="16">
        <v>0</v>
      </c>
      <c r="H46" s="95">
        <f>SUM(C46:G46)</f>
        <v>52.568802826965033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46.735560613099999</v>
      </c>
      <c r="E47" s="16">
        <f>'T energie usages'!J52/'T energie usages'!J$59*(Résultats!AC$192+Résultats!AC$193+Résultats!AC$194)/1000000</f>
        <v>0.30130344027608086</v>
      </c>
      <c r="F47" s="16">
        <f>(Résultats!AC$209+Résultats!AC$210+Résultats!AC$211+Résultats!AC$212+Résultats!AC$213)/1000000</f>
        <v>0.72897654090999997</v>
      </c>
      <c r="G47" s="16">
        <v>0</v>
      </c>
      <c r="H47" s="95">
        <f>SUM(C47:G47)</f>
        <v>47.765840594286075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0.45297725569999997</v>
      </c>
      <c r="D48" s="36">
        <f>'T energie usages'!I53*3.2*Résultats!AC283</f>
        <v>12.914765894037428</v>
      </c>
      <c r="E48" s="36">
        <f>'T energie usages'!J53/'T energie usages'!J$59*(Résultats!AC$192+Résultats!AC$193+Résultats!AC$194)/1000000</f>
        <v>1.8187478227291538</v>
      </c>
      <c r="F48" s="36">
        <f>('T energie usages'!K53-8)*2.394*Résultats!AC284</f>
        <v>9.6144094955280845</v>
      </c>
      <c r="G48" s="36">
        <v>0</v>
      </c>
      <c r="H48" s="163">
        <f>SUM(C48:G48)</f>
        <v>24.800900467994666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4.7716594850000007</v>
      </c>
      <c r="E49" s="36">
        <f>'T energie usages'!J54/'T energie usages'!J$59*(Résultats!AC$192+Résultats!AC$193+Résultats!AC$194)/1000000</f>
        <v>1.4166827115943721</v>
      </c>
      <c r="F49" s="36">
        <f>(Résultats!AC$214+Résultats!AC$215)/1000000</f>
        <v>9.3744358010000006</v>
      </c>
      <c r="G49" s="36">
        <v>0</v>
      </c>
      <c r="H49" s="163">
        <f t="shared" ref="H49:H54" si="4">SUM(C49:G49)</f>
        <v>15.562777997594374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10.214437160299999</v>
      </c>
      <c r="D50" s="36">
        <f>D51+D52</f>
        <v>40.448207059853942</v>
      </c>
      <c r="E50" s="36">
        <f>E51+E52</f>
        <v>2.0744531525490237</v>
      </c>
      <c r="F50" s="36">
        <f>F51+F52</f>
        <v>7.4097393529141353</v>
      </c>
      <c r="G50" s="36">
        <f>G51+G52</f>
        <v>15.255227250000001</v>
      </c>
      <c r="H50" s="163">
        <f t="shared" si="4"/>
        <v>75.402063975617111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10.214437160299999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33.921955695853946</v>
      </c>
      <c r="E51" s="16">
        <f>'T energie usages'!J56/'T energie usages'!J$59*(Résultats!AC$192+Résultats!AC$193+Résultats!AC$194)/1000000</f>
        <v>2.0346533679756584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7.0964435323141357</v>
      </c>
      <c r="G51" s="16">
        <f>Résultats!AC$133/1000000</f>
        <v>15.255227250000001</v>
      </c>
      <c r="H51" s="95">
        <f t="shared" si="4"/>
        <v>68.522717006443742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6.5262513640000002</v>
      </c>
      <c r="E52" s="16">
        <f>'T energie usages'!J58/'T energie usages'!J$59*(Résultats!AC$192+Résultats!AC$193+Résultats!AC$194)/1000000</f>
        <v>3.9799784573365311E-2</v>
      </c>
      <c r="F52" s="16">
        <f>(Résultats!AC$196)/1000000</f>
        <v>0.3132958206</v>
      </c>
      <c r="G52" s="16">
        <v>0</v>
      </c>
      <c r="H52" s="95">
        <f t="shared" si="4"/>
        <v>6.8793469691733655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10.667414416</v>
      </c>
      <c r="D53" s="37">
        <f>SUM(D48:D50)+D45</f>
        <v>157.32213122295036</v>
      </c>
      <c r="E53" s="37">
        <f>SUM(E48:E50)+E45</f>
        <v>5.7280115224000001</v>
      </c>
      <c r="F53" s="37">
        <f>SUM(F48:F50)+F45</f>
        <v>27.12760145110688</v>
      </c>
      <c r="G53" s="37">
        <f>SUM(G48:G50)+G45</f>
        <v>15.255227250000001</v>
      </c>
      <c r="H53" s="167">
        <f t="shared" si="4"/>
        <v>216.10038586245722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10.667414416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157.36163242795396</v>
      </c>
      <c r="E54" s="165">
        <f>(Résultats!AC$192+Résultats!AC$193+Résultats!AC$194)/1000000</f>
        <v>5.7280115224000001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27.195473214824137</v>
      </c>
      <c r="G54" s="165">
        <f>Résultats!AC$133/1000000</f>
        <v>15.255227250000001</v>
      </c>
      <c r="H54" s="188">
        <f t="shared" si="4"/>
        <v>216.2077588311781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216.20775850000001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68.993666679102049</v>
      </c>
      <c r="E58" s="36">
        <f>E59+E60</f>
        <v>0.34680898393848852</v>
      </c>
      <c r="F58" s="36">
        <f>F59+F60</f>
        <v>0.76106478908795838</v>
      </c>
      <c r="G58" s="36">
        <f>G59+G60</f>
        <v>0</v>
      </c>
      <c r="H58" s="163">
        <f t="shared" ref="H58:H67" si="5">SUM(C58:G58)</f>
        <v>70.101540452128489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34.459811185502048</v>
      </c>
      <c r="E59" s="16">
        <f>'T energie usages'!J64/'T energie usages'!J$72*(Résultats!AH$192+Résultats!AH$193+Résultats!AH$194)/1000000</f>
        <v>0.11794628800448198</v>
      </c>
      <c r="F59" s="16">
        <f>'T energie usages'!K64*2.394*Résultats!AH284</f>
        <v>2.333730795836623E-5</v>
      </c>
      <c r="G59" s="16">
        <v>0</v>
      </c>
      <c r="H59" s="95">
        <f t="shared" si="5"/>
        <v>34.577780810814488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34.533855493600001</v>
      </c>
      <c r="E60" s="16">
        <f>'T energie usages'!J65/'T energie usages'!J$72*(Résultats!AH$192+Résultats!AH$193+Résultats!AH$194)/1000000</f>
        <v>0.22886269593400654</v>
      </c>
      <c r="F60" s="16">
        <f>(Résultats!AH$209+Résultats!AH$210+Résultats!AH$211+Résultats!AH$212+Résultats!AH$213)/1000000</f>
        <v>0.76104145178000004</v>
      </c>
      <c r="G60" s="16">
        <v>0</v>
      </c>
      <c r="H60" s="95">
        <f t="shared" si="5"/>
        <v>35.523759641314008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0.35601029540000001</v>
      </c>
      <c r="D61" s="36">
        <f>'T energie usages'!I66*3.2*Résultats!AH283</f>
        <v>9.5712871435823406</v>
      </c>
      <c r="E61" s="36">
        <f>'T energie usages'!J66/'T energie usages'!J$72*(Résultats!AH$192+Résultats!AH$193+Résultats!AH$194)/1000000</f>
        <v>0.83453218552798669</v>
      </c>
      <c r="F61" s="36">
        <f>('T energie usages'!K66-8)*2.394*Résultats!AH284</f>
        <v>5.8835939012737724</v>
      </c>
      <c r="G61" s="36">
        <v>0</v>
      </c>
      <c r="H61" s="163">
        <f t="shared" si="5"/>
        <v>16.6454235257841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4.0999823560999999</v>
      </c>
      <c r="E62" s="36">
        <f>'T energie usages'!J67/'T energie usages'!J$72*(Résultats!AH$192+Résultats!AH$193+Résultats!AH$194)/1000000</f>
        <v>0.66040509291803395</v>
      </c>
      <c r="F62" s="36">
        <f>(Résultats!AH$214+Résultats!AH$215)/1000000</f>
        <v>6.1749012189999997</v>
      </c>
      <c r="G62" s="36">
        <v>0</v>
      </c>
      <c r="H62" s="163">
        <f t="shared" si="5"/>
        <v>10.935288668018034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10.6719051162</v>
      </c>
      <c r="D63" s="36">
        <f>D64+D65</f>
        <v>36.971999039227441</v>
      </c>
      <c r="E63" s="36">
        <f>E64+E65</f>
        <v>1.0404562420154906</v>
      </c>
      <c r="F63" s="36">
        <f>F64+F65</f>
        <v>5.5231393006342291</v>
      </c>
      <c r="G63" s="36">
        <f>G64+G65</f>
        <v>15.686148630000002</v>
      </c>
      <c r="H63" s="163">
        <f t="shared" si="5"/>
        <v>69.893648328077163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10.6719051162</v>
      </c>
      <c r="D64" s="16">
        <f>(Résultats!AH$171+Résultats!AH$173+Résultats!AH$174+Résultats!AH$175+Résultats!AH$176+Résultats!AH$177+Résultats!AH$178+Résultats!AH$179+Résultats!AH$180+Résultats!AH$181+Résultats!AH$182)/1000000</f>
        <v>30.662613866227439</v>
      </c>
      <c r="E64" s="16">
        <f>'T energie usages'!J69/'T energie usages'!J$72*(Résultats!AH$192+Résultats!AH$193+Résultats!AH$194)/1000000</f>
        <v>1.0199163380136833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5.2837265247342291</v>
      </c>
      <c r="G64" s="16">
        <f>Résultats!AH$133/1000000</f>
        <v>15.686148630000002</v>
      </c>
      <c r="H64" s="95">
        <f t="shared" si="5"/>
        <v>63.324310475175352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6.3093851730000008</v>
      </c>
      <c r="E65" s="16">
        <f>'T energie usages'!J71/'T energie usages'!J$72*(Résultats!AH$192+Résultats!AH$193+Résultats!AH$194)/1000000</f>
        <v>2.0539904001807281E-2</v>
      </c>
      <c r="F65" s="16">
        <f>(Résultats!AH$196)/1000000</f>
        <v>0.23941277590000001</v>
      </c>
      <c r="G65" s="16">
        <v>0</v>
      </c>
      <c r="H65" s="95">
        <f t="shared" si="5"/>
        <v>6.5693378529018078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11.0279154116</v>
      </c>
      <c r="D66" s="37">
        <f>SUM(D61:D63)+D58</f>
        <v>119.63693521801183</v>
      </c>
      <c r="E66" s="37">
        <f>SUM(E61:E63)+E58</f>
        <v>2.8822025043999999</v>
      </c>
      <c r="F66" s="37">
        <f>SUM(F61:F63)+F58</f>
        <v>18.34269920999596</v>
      </c>
      <c r="G66" s="37">
        <f>SUM(G61:G63)+G58</f>
        <v>15.686148630000002</v>
      </c>
      <c r="H66" s="167">
        <f t="shared" si="5"/>
        <v>167.57590097400779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11.0279154116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119.66354328892741</v>
      </c>
      <c r="E67" s="165">
        <f>(Résultats!AH$192+Résultats!AH$193+Résultats!AH$194)/1000000</f>
        <v>2.8822025043999999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18.384233722414226</v>
      </c>
      <c r="G67" s="165">
        <f>Résultats!AH$133/1000000</f>
        <v>15.686148630000002</v>
      </c>
      <c r="H67" s="188">
        <f t="shared" si="5"/>
        <v>167.64404355734163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167.64404340000002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5.9232282358077903E-6</v>
      </c>
      <c r="D71" s="36">
        <f>D72+D73</f>
        <v>14.048513755065894</v>
      </c>
      <c r="E71" s="36">
        <f>E72+E73</f>
        <v>3.116796251567179E-2</v>
      </c>
      <c r="F71" s="36">
        <f>F72+F73</f>
        <v>2.9785789460135638E-2</v>
      </c>
      <c r="G71" s="36">
        <f>G72+G73</f>
        <v>0</v>
      </c>
      <c r="H71" s="163">
        <f t="shared" ref="H71:H80" si="6">SUM(C71:G71)</f>
        <v>14.109473430269937</v>
      </c>
      <c r="I71" s="3"/>
    </row>
    <row r="72" spans="1:28" x14ac:dyDescent="0.25">
      <c r="A72" s="148" t="s">
        <v>19</v>
      </c>
      <c r="B72" s="35"/>
      <c r="C72" s="16">
        <f>Résultats!AF$118/1000000</f>
        <v>5.9232282358077903E-6</v>
      </c>
      <c r="D72" s="16">
        <f>'T energie usages'!I90*3.2*Résultats!AW283</f>
        <v>5.3354514507258957</v>
      </c>
      <c r="E72" s="16">
        <f>'T energie usages'!J90/'T energie usages'!J$98*(Résultats!AW$192+Résultats!AW$193+Résultats!AW$194)/1000000</f>
        <v>1.0030414302014078E-2</v>
      </c>
      <c r="F72" s="16">
        <f>'T energie usages'!K90*2.394*Résultats!AW284</f>
        <v>1.6537283563986186E-7</v>
      </c>
      <c r="G72" s="16">
        <v>0</v>
      </c>
      <c r="H72" s="95">
        <f t="shared" si="6"/>
        <v>5.3454879536289814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8.7130623043399993</v>
      </c>
      <c r="E73" s="16">
        <f>'T energie usages'!J91/'T energie usages'!J$98*(Résultats!AW$192+Résultats!AW$193+Résultats!AW$194)/1000000</f>
        <v>2.1137548213657712E-2</v>
      </c>
      <c r="F73" s="192">
        <f>(Résultats!AW$209+Résultats!AW$210+Résultats!AW$211+Résultats!AW$212+Résultats!AW$213)/1000000</f>
        <v>2.9785624087299997E-2</v>
      </c>
      <c r="G73" s="16">
        <v>0</v>
      </c>
      <c r="H73" s="95">
        <f t="shared" si="6"/>
        <v>8.763985476640956</v>
      </c>
      <c r="I73" s="3"/>
    </row>
    <row r="74" spans="1:28" x14ac:dyDescent="0.25">
      <c r="A74" s="162" t="s">
        <v>21</v>
      </c>
      <c r="B74" s="187"/>
      <c r="C74" s="36">
        <f>Résultats!AW$135/1000000</f>
        <v>0.20051477130000001</v>
      </c>
      <c r="D74" s="36">
        <f>'T energie usages'!I92*3.2*Résultats!AW283</f>
        <v>2.343870509867565</v>
      </c>
      <c r="E74" s="36">
        <f>'T energie usages'!J92/'T energie usages'!J$98*(Résultats!AW$192+Résultats!AW$193+Résultats!AW$194)/1000000</f>
        <v>3.1433060131778559E-2</v>
      </c>
      <c r="F74" s="36">
        <f>('T energie usages'!K92-8)*2.394*Résultats!AW284</f>
        <v>7.3969465433390183E-2</v>
      </c>
      <c r="G74" s="36">
        <v>0</v>
      </c>
      <c r="H74" s="163">
        <f t="shared" si="6"/>
        <v>2.6497878067327334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1.5879546753999998</v>
      </c>
      <c r="E75" s="36">
        <f>'T energie usages'!J93/'T energie usages'!J$98*(Résultats!AW$192+Résultats!AW$193+Résultats!AW$194)/1000000</f>
        <v>2.4975352896094236E-2</v>
      </c>
      <c r="F75" s="36">
        <f>(Résultats!AW$214+Résultats!AW$215)/1000000</f>
        <v>8.7117334609999986E-2</v>
      </c>
      <c r="G75" s="36">
        <v>0</v>
      </c>
      <c r="H75" s="163">
        <f t="shared" si="6"/>
        <v>1.7000473629060942</v>
      </c>
      <c r="I75" s="3"/>
    </row>
    <row r="76" spans="1:28" x14ac:dyDescent="0.25">
      <c r="A76" s="162" t="s">
        <v>23</v>
      </c>
      <c r="B76" s="187"/>
      <c r="C76" s="36">
        <f>C77+C78</f>
        <v>13.782054581000001</v>
      </c>
      <c r="D76" s="36">
        <f>D77+D78</f>
        <v>19.566137485596919</v>
      </c>
      <c r="E76" s="36">
        <f>E77+E78</f>
        <v>5.4323680903455428E-2</v>
      </c>
      <c r="F76" s="36">
        <f>F77+F78</f>
        <v>0.13704089705282546</v>
      </c>
      <c r="G76" s="36">
        <f>G77+G78</f>
        <v>17.874621940000001</v>
      </c>
      <c r="H76" s="163">
        <f t="shared" si="6"/>
        <v>51.414178584553213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13.782054581000001</v>
      </c>
      <c r="D77" s="16">
        <f>(Résultats!AW$171+Résultats!AW$173+Résultats!AW$174+Résultats!AW$175+Résultats!AW$176+Résultats!AW$177+Résultats!AW$178+Résultats!AW$179+Résultats!AW$180+Résultats!AW$181+Résultats!AW$182)/1000000</f>
        <v>16.320033094596919</v>
      </c>
      <c r="E77" s="16">
        <f>'T energie usages'!J95/'T energie usages'!J$98*(Résultats!AW$192+Résultats!AW$193+Résultats!AW$194)/1000000</f>
        <v>5.3181515632202699E-2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0.13149380303082547</v>
      </c>
      <c r="G77" s="16">
        <f>Résultats!AW$133/1000000</f>
        <v>17.874621940000001</v>
      </c>
      <c r="H77" s="95">
        <f t="shared" si="6"/>
        <v>48.161384934259949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3.2461043909999998</v>
      </c>
      <c r="E78" s="16">
        <f>'T energie usages'!J97/'T energie usages'!J$98*(Résultats!AW$192+Résultats!AW$193+Résultats!AW$194)/1000000</f>
        <v>1.1421652712527292E-3</v>
      </c>
      <c r="F78" s="16">
        <f>(Résultats!AW$196)/1000000</f>
        <v>5.5470940220000006E-3</v>
      </c>
      <c r="G78" s="16">
        <v>0</v>
      </c>
      <c r="H78" s="95">
        <f t="shared" si="6"/>
        <v>3.2527936502932526</v>
      </c>
      <c r="I78" s="3"/>
    </row>
    <row r="79" spans="1:28" x14ac:dyDescent="0.25">
      <c r="A79" s="48" t="s">
        <v>41</v>
      </c>
      <c r="B79" s="37"/>
      <c r="C79" s="37">
        <f>SUM(C74:C76)+C71</f>
        <v>13.982575275528236</v>
      </c>
      <c r="D79" s="37">
        <f>SUM(D74:D76)+D71</f>
        <v>37.546476425930379</v>
      </c>
      <c r="E79" s="37">
        <f>SUM(E74:E76)+E71</f>
        <v>0.14190005644699999</v>
      </c>
      <c r="F79" s="37">
        <f>SUM(F74:F76)+F71</f>
        <v>0.32791348655635127</v>
      </c>
      <c r="G79" s="37">
        <f>SUM(G74:G76)+G71</f>
        <v>17.874621940000001</v>
      </c>
      <c r="H79" s="167">
        <f t="shared" si="6"/>
        <v>69.873487184461965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13.982569352300001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37.551117051336924</v>
      </c>
      <c r="E80" s="165">
        <f>(Résultats!AW$192+Résultats!AW$193+Résultats!AW$194)/1000000</f>
        <v>0.14190005644700002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0.32843566403012547</v>
      </c>
      <c r="G80" s="165">
        <f>Résultats!AW133/1000000</f>
        <v>17.874621940000001</v>
      </c>
      <c r="H80" s="188">
        <f t="shared" si="6"/>
        <v>69.878644064114042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69.878644059999999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86503624.560000002</v>
      </c>
      <c r="G5" s="101">
        <f>VLOOKUP($D5,Résultats!$B$2:$AX$212,G$2,FALSE)/1000000</f>
        <v>136.4725732</v>
      </c>
      <c r="H5" s="25">
        <f>VLOOKUP($D5,Résultats!$B$2:$AX$212,H$2,FALSE)/1000000</f>
        <v>155.61889680000002</v>
      </c>
      <c r="I5" s="102">
        <f>VLOOKUP($D5,Résultats!$B$2:$AX$212,I$2,FALSE)/1000000</f>
        <v>177.68653940000002</v>
      </c>
      <c r="J5" s="101">
        <f>VLOOKUP($D5,Résultats!$B$2:$AX$212,J$2,FALSE)/1000000</f>
        <v>201.35347160000001</v>
      </c>
      <c r="K5" s="25">
        <f>VLOOKUP($D5,Résultats!$B$2:$AX$212,K$2,FALSE)/1000000</f>
        <v>229.15300540000001</v>
      </c>
      <c r="L5" s="25">
        <f>VLOOKUP($D5,Résultats!$B$2:$AX$212,L$2,FALSE)/1000000</f>
        <v>259.79612380000003</v>
      </c>
      <c r="M5" s="25">
        <f>VLOOKUP($D5,Résultats!$B$2:$AX$212,M$2,FALSE)/1000000</f>
        <v>295.72892880000001</v>
      </c>
      <c r="N5" s="102">
        <f>VLOOKUP($D5,Résultats!$B$2:$AX$212,N$2,FALSE)/1000000</f>
        <v>339.90514200000001</v>
      </c>
      <c r="O5" s="101">
        <f>VLOOKUP($D5,Résultats!$B$2:$AX$212,O$2,FALSE)/1000000</f>
        <v>390.31058619999999</v>
      </c>
      <c r="P5" s="25">
        <f>VLOOKUP($D5,Résultats!$B$2:$AX$212,P$2,FALSE)/1000000</f>
        <v>445.129165</v>
      </c>
      <c r="Q5" s="25">
        <f>VLOOKUP($D5,Résultats!$B$2:$AX$212,Q$2,FALSE)/1000000</f>
        <v>501.7129893</v>
      </c>
      <c r="R5" s="25">
        <f>VLOOKUP($D5,Résultats!$B$2:$AX$212,R$2,FALSE)/1000000</f>
        <v>559.10335659999998</v>
      </c>
      <c r="S5" s="102">
        <f>VLOOKUP($D5,Résultats!$B$2:$AX$212,S$2,FALSE)/1000000</f>
        <v>616.24625989999993</v>
      </c>
      <c r="T5" s="105">
        <f>VLOOKUP($D5,Résultats!$B$2:$AX$212,T$2,FALSE)/1000000</f>
        <v>900.77314590000003</v>
      </c>
      <c r="U5" s="105">
        <f>VLOOKUP($D5,Résultats!$B$2:$AX$212,U$2,FALSE)/1000000</f>
        <v>1187.7441349999999</v>
      </c>
      <c r="V5" s="25">
        <f>VLOOKUP($D5,Résultats!$B$2:$AX$212,V$2,FALSE)/1000000</f>
        <v>1464.5467490000001</v>
      </c>
      <c r="W5" s="105">
        <f>VLOOKUP($D5,Résultats!$B$2:$AX$212,W$2,FALSE)/1000000</f>
        <v>1709.205606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60244635.899999999</v>
      </c>
      <c r="G6" s="101">
        <f>VLOOKUP($D6,Résultats!$B$2:$AX$212,G$2,FALSE)/1000000</f>
        <v>66.292577620000003</v>
      </c>
      <c r="H6" s="25">
        <f>VLOOKUP($D6,Résultats!$B$2:$AX$212,H$2,FALSE)/1000000</f>
        <v>71.27570489</v>
      </c>
      <c r="I6" s="102">
        <f>VLOOKUP($D6,Résultats!$B$2:$AX$212,I$2,FALSE)/1000000</f>
        <v>76.114063349999995</v>
      </c>
      <c r="J6" s="101">
        <f>VLOOKUP($D6,Résultats!$B$2:$AX$212,J$2,FALSE)/1000000</f>
        <v>82.896842579999998</v>
      </c>
      <c r="K6" s="25">
        <f>VLOOKUP($D6,Résultats!$B$2:$AX$212,K$2,FALSE)/1000000</f>
        <v>90.78800588</v>
      </c>
      <c r="L6" s="25">
        <f>VLOOKUP($D6,Résultats!$B$2:$AX$212,L$2,FALSE)/1000000</f>
        <v>103.52725170000001</v>
      </c>
      <c r="M6" s="25">
        <f>VLOOKUP($D6,Résultats!$B$2:$AX$212,M$2,FALSE)/1000000</f>
        <v>120.50074359999999</v>
      </c>
      <c r="N6" s="102">
        <f>VLOOKUP($D6,Résultats!$B$2:$AX$212,N$2,FALSE)/1000000</f>
        <v>137.88678899999999</v>
      </c>
      <c r="O6" s="101">
        <f>VLOOKUP($D6,Résultats!$B$2:$AX$212,O$2,FALSE)/1000000</f>
        <v>152.60200639999999</v>
      </c>
      <c r="P6" s="25">
        <f>VLOOKUP($D6,Résultats!$B$2:$AX$212,P$2,FALSE)/1000000</f>
        <v>163.19596730000001</v>
      </c>
      <c r="Q6" s="25">
        <f>VLOOKUP($D6,Résultats!$B$2:$AX$212,Q$2,FALSE)/1000000</f>
        <v>170.37597119999998</v>
      </c>
      <c r="R6" s="25">
        <f>VLOOKUP($D6,Résultats!$B$2:$AX$212,R$2,FALSE)/1000000</f>
        <v>174.93782300000001</v>
      </c>
      <c r="S6" s="102">
        <f>VLOOKUP($D6,Résultats!$B$2:$AX$212,S$2,FALSE)/1000000</f>
        <v>177.9569784</v>
      </c>
      <c r="T6" s="105">
        <f>VLOOKUP($D6,Résultats!$B$2:$AX$212,T$2,FALSE)/1000000</f>
        <v>184.4977007</v>
      </c>
      <c r="U6" s="105">
        <f>VLOOKUP($D6,Résultats!$B$2:$AX$212,U$2,FALSE)/1000000</f>
        <v>187.5789647</v>
      </c>
      <c r="V6" s="25">
        <f>VLOOKUP($D6,Résultats!$B$2:$AX$212,V$2,FALSE)/1000000</f>
        <v>171.52558440000001</v>
      </c>
      <c r="W6" s="105">
        <f>VLOOKUP($D6,Résultats!$B$2:$AX$212,W$2,FALSE)/1000000</f>
        <v>150.49832080000002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515682291.69999999</v>
      </c>
      <c r="G7" s="101">
        <f>VLOOKUP($D7,Résultats!$B$2:$AX$212,G$2,FALSE)/1000000</f>
        <v>569.94652429999996</v>
      </c>
      <c r="H7" s="25">
        <f>VLOOKUP($D7,Résultats!$B$2:$AX$212,H$2,FALSE)/1000000</f>
        <v>592.03526410000006</v>
      </c>
      <c r="I7" s="102">
        <f>VLOOKUP($D7,Résultats!$B$2:$AX$212,I$2,FALSE)/1000000</f>
        <v>614.37958349999997</v>
      </c>
      <c r="J7" s="101">
        <f>VLOOKUP($D7,Résultats!$B$2:$AX$212,J$2,FALSE)/1000000</f>
        <v>639.21842400000003</v>
      </c>
      <c r="K7" s="25">
        <f>VLOOKUP($D7,Résultats!$B$2:$AX$212,K$2,FALSE)/1000000</f>
        <v>663.57384439999998</v>
      </c>
      <c r="L7" s="25">
        <f>VLOOKUP($D7,Résultats!$B$2:$AX$212,L$2,FALSE)/1000000</f>
        <v>691.65160849999995</v>
      </c>
      <c r="M7" s="25">
        <f>VLOOKUP($D7,Résultats!$B$2:$AX$212,M$2,FALSE)/1000000</f>
        <v>721.97062249999999</v>
      </c>
      <c r="N7" s="102">
        <f>VLOOKUP($D7,Résultats!$B$2:$AX$212,N$2,FALSE)/1000000</f>
        <v>751.83282070000007</v>
      </c>
      <c r="O7" s="101">
        <f>VLOOKUP($D7,Résultats!$B$2:$AX$212,O$2,FALSE)/1000000</f>
        <v>779.97795670000005</v>
      </c>
      <c r="P7" s="25">
        <f>VLOOKUP($D7,Résultats!$B$2:$AX$212,P$2,FALSE)/1000000</f>
        <v>803.3339929</v>
      </c>
      <c r="Q7" s="25">
        <f>VLOOKUP($D7,Résultats!$B$2:$AX$212,Q$2,FALSE)/1000000</f>
        <v>821.51026409999997</v>
      </c>
      <c r="R7" s="25">
        <f>VLOOKUP($D7,Résultats!$B$2:$AX$212,R$2,FALSE)/1000000</f>
        <v>834.27400320000004</v>
      </c>
      <c r="S7" s="102">
        <f>VLOOKUP($D7,Résultats!$B$2:$AX$212,S$2,FALSE)/1000000</f>
        <v>842.64666139999997</v>
      </c>
      <c r="T7" s="105">
        <f>VLOOKUP($D7,Résultats!$B$2:$AX$212,T$2,FALSE)/1000000</f>
        <v>844.41533720000007</v>
      </c>
      <c r="U7" s="105">
        <f>VLOOKUP($D7,Résultats!$B$2:$AX$212,U$2,FALSE)/1000000</f>
        <v>794.23073539999996</v>
      </c>
      <c r="V7" s="25">
        <f>VLOOKUP($D7,Résultats!$B$2:$AX$212,V$2,FALSE)/1000000</f>
        <v>724.61366020000003</v>
      </c>
      <c r="W7" s="105">
        <f>VLOOKUP($D7,Résultats!$B$2:$AX$212,W$2,FALSE)/1000000</f>
        <v>655.65595739999992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835197378.29999995</v>
      </c>
      <c r="G8" s="101">
        <f>VLOOKUP($D8,Résultats!$B$2:$AX$212,G$2,FALSE)/1000000</f>
        <v>873.83734160000006</v>
      </c>
      <c r="H8" s="25">
        <f>VLOOKUP($D8,Résultats!$B$2:$AX$212,H$2,FALSE)/1000000</f>
        <v>884.68187620000003</v>
      </c>
      <c r="I8" s="102">
        <f>VLOOKUP($D8,Résultats!$B$2:$AX$212,I$2,FALSE)/1000000</f>
        <v>894.45056950000003</v>
      </c>
      <c r="J8" s="101">
        <f>VLOOKUP($D8,Résultats!$B$2:$AX$212,J$2,FALSE)/1000000</f>
        <v>901.71581160000005</v>
      </c>
      <c r="K8" s="25">
        <f>VLOOKUP($D8,Résultats!$B$2:$AX$212,K$2,FALSE)/1000000</f>
        <v>905.2750863</v>
      </c>
      <c r="L8" s="25">
        <f>VLOOKUP($D8,Résultats!$B$2:$AX$212,L$2,FALSE)/1000000</f>
        <v>903.16783820000001</v>
      </c>
      <c r="M8" s="25">
        <f>VLOOKUP($D8,Résultats!$B$2:$AX$212,M$2,FALSE)/1000000</f>
        <v>892.31712989999994</v>
      </c>
      <c r="N8" s="102">
        <f>VLOOKUP($D8,Résultats!$B$2:$AX$212,N$2,FALSE)/1000000</f>
        <v>875.33940319999999</v>
      </c>
      <c r="O8" s="101">
        <f>VLOOKUP($D8,Résultats!$B$2:$AX$212,O$2,FALSE)/1000000</f>
        <v>855.98718899999994</v>
      </c>
      <c r="P8" s="25">
        <f>VLOOKUP($D8,Résultats!$B$2:$AX$212,P$2,FALSE)/1000000</f>
        <v>836.18064100000004</v>
      </c>
      <c r="Q8" s="25">
        <f>VLOOKUP($D8,Résultats!$B$2:$AX$212,Q$2,FALSE)/1000000</f>
        <v>816.54993260000003</v>
      </c>
      <c r="R8" s="25">
        <f>VLOOKUP($D8,Résultats!$B$2:$AX$212,R$2,FALSE)/1000000</f>
        <v>797.03495520000001</v>
      </c>
      <c r="S8" s="102">
        <f>VLOOKUP($D8,Résultats!$B$2:$AX$212,S$2,FALSE)/1000000</f>
        <v>777.42469310000001</v>
      </c>
      <c r="T8" s="105">
        <f>VLOOKUP($D8,Résultats!$B$2:$AX$212,T$2,FALSE)/1000000</f>
        <v>682.01093579999997</v>
      </c>
      <c r="U8" s="105">
        <f>VLOOKUP($D8,Résultats!$B$2:$AX$212,U$2,FALSE)/1000000</f>
        <v>574.45649729999991</v>
      </c>
      <c r="V8" s="25">
        <f>VLOOKUP($D8,Résultats!$B$2:$AX$212,V$2,FALSE)/1000000</f>
        <v>482.06979560000002</v>
      </c>
      <c r="W8" s="105">
        <f>VLOOKUP($D8,Résultats!$B$2:$AX$212,W$2,FALSE)/1000000</f>
        <v>409.64540719999997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667558382.60000002</v>
      </c>
      <c r="G9" s="101">
        <f>VLOOKUP($D9,Résultats!$B$2:$AX$212,G$2,FALSE)/1000000</f>
        <v>642.5750862000001</v>
      </c>
      <c r="H9" s="25">
        <f>VLOOKUP($D9,Résultats!$B$2:$AX$212,H$2,FALSE)/1000000</f>
        <v>629.123873</v>
      </c>
      <c r="I9" s="102">
        <f>VLOOKUP($D9,Résultats!$B$2:$AX$212,I$2,FALSE)/1000000</f>
        <v>614.37205740000002</v>
      </c>
      <c r="J9" s="101">
        <f>VLOOKUP($D9,Résultats!$B$2:$AX$212,J$2,FALSE)/1000000</f>
        <v>596.90756120000003</v>
      </c>
      <c r="K9" s="25">
        <f>VLOOKUP($D9,Résultats!$B$2:$AX$212,K$2,FALSE)/1000000</f>
        <v>578.49101159999998</v>
      </c>
      <c r="L9" s="25">
        <f>VLOOKUP($D9,Résultats!$B$2:$AX$212,L$2,FALSE)/1000000</f>
        <v>557.37506150000002</v>
      </c>
      <c r="M9" s="25">
        <f>VLOOKUP($D9,Résultats!$B$2:$AX$212,M$2,FALSE)/1000000</f>
        <v>533.45922960000007</v>
      </c>
      <c r="N9" s="102">
        <f>VLOOKUP($D9,Résultats!$B$2:$AX$212,N$2,FALSE)/1000000</f>
        <v>506.81949630000003</v>
      </c>
      <c r="O9" s="101">
        <f>VLOOKUP($D9,Résultats!$B$2:$AX$212,O$2,FALSE)/1000000</f>
        <v>479.14988549999998</v>
      </c>
      <c r="P9" s="25">
        <f>VLOOKUP($D9,Résultats!$B$2:$AX$212,P$2,FALSE)/1000000</f>
        <v>453.00676239999996</v>
      </c>
      <c r="Q9" s="25">
        <f>VLOOKUP($D9,Résultats!$B$2:$AX$212,Q$2,FALSE)/1000000</f>
        <v>429.46536410000004</v>
      </c>
      <c r="R9" s="25">
        <f>VLOOKUP($D9,Résultats!$B$2:$AX$212,R$2,FALSE)/1000000</f>
        <v>408.7497899</v>
      </c>
      <c r="S9" s="102">
        <f>VLOOKUP($D9,Résultats!$B$2:$AX$212,S$2,FALSE)/1000000</f>
        <v>390.32233070000001</v>
      </c>
      <c r="T9" s="105">
        <f>VLOOKUP($D9,Résultats!$B$2:$AX$212,T$2,FALSE)/1000000</f>
        <v>317.55569270000001</v>
      </c>
      <c r="U9" s="105">
        <f>VLOOKUP($D9,Résultats!$B$2:$AX$212,U$2,FALSE)/1000000</f>
        <v>268.18643969999999</v>
      </c>
      <c r="V9" s="25">
        <f>VLOOKUP($D9,Résultats!$B$2:$AX$212,V$2,FALSE)/1000000</f>
        <v>228.90408269999998</v>
      </c>
      <c r="W9" s="105">
        <f>VLOOKUP($D9,Résultats!$B$2:$AX$212,W$2,FALSE)/1000000</f>
        <v>195.33609530000001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342069762.60000002</v>
      </c>
      <c r="G10" s="101">
        <f>VLOOKUP($D10,Résultats!$B$2:$AX$212,G$2,FALSE)/1000000</f>
        <v>326.0250848</v>
      </c>
      <c r="H10" s="25">
        <f>VLOOKUP($D10,Résultats!$B$2:$AX$212,H$2,FALSE)/1000000</f>
        <v>317.91012439999997</v>
      </c>
      <c r="I10" s="102">
        <f>VLOOKUP($D10,Résultats!$B$2:$AX$212,I$2,FALSE)/1000000</f>
        <v>308.96783169999998</v>
      </c>
      <c r="J10" s="101">
        <f>VLOOKUP($D10,Résultats!$B$2:$AX$212,J$2,FALSE)/1000000</f>
        <v>298.75675719999998</v>
      </c>
      <c r="K10" s="25">
        <f>VLOOKUP($D10,Résultats!$B$2:$AX$212,K$2,FALSE)/1000000</f>
        <v>287.9773816</v>
      </c>
      <c r="L10" s="25">
        <f>VLOOKUP($D10,Résultats!$B$2:$AX$212,L$2,FALSE)/1000000</f>
        <v>276.08109210000003</v>
      </c>
      <c r="M10" s="25">
        <f>VLOOKUP($D10,Résultats!$B$2:$AX$212,M$2,FALSE)/1000000</f>
        <v>262.8181573</v>
      </c>
      <c r="N10" s="102">
        <f>VLOOKUP($D10,Résultats!$B$2:$AX$212,N$2,FALSE)/1000000</f>
        <v>248.16511399999999</v>
      </c>
      <c r="O10" s="101">
        <f>VLOOKUP($D10,Résultats!$B$2:$AX$212,O$2,FALSE)/1000000</f>
        <v>232.89588940000002</v>
      </c>
      <c r="P10" s="25">
        <f>VLOOKUP($D10,Résultats!$B$2:$AX$212,P$2,FALSE)/1000000</f>
        <v>218.38253880000002</v>
      </c>
      <c r="Q10" s="25">
        <f>VLOOKUP($D10,Résultats!$B$2:$AX$212,Q$2,FALSE)/1000000</f>
        <v>205.25374099999999</v>
      </c>
      <c r="R10" s="25">
        <f>VLOOKUP($D10,Résultats!$B$2:$AX$212,R$2,FALSE)/1000000</f>
        <v>193.5794009</v>
      </c>
      <c r="S10" s="102">
        <f>VLOOKUP($D10,Résultats!$B$2:$AX$212,S$2,FALSE)/1000000</f>
        <v>183.0908537</v>
      </c>
      <c r="T10" s="105">
        <f>VLOOKUP($D10,Résultats!$B$2:$AX$212,T$2,FALSE)/1000000</f>
        <v>141.55219460000001</v>
      </c>
      <c r="U10" s="105">
        <f>VLOOKUP($D10,Résultats!$B$2:$AX$212,U$2,FALSE)/1000000</f>
        <v>113.3673587</v>
      </c>
      <c r="V10" s="25">
        <f>VLOOKUP($D10,Résultats!$B$2:$AX$212,V$2,FALSE)/1000000</f>
        <v>92.014383580000001</v>
      </c>
      <c r="W10" s="105">
        <f>VLOOKUP($D10,Résultats!$B$2:$AX$212,W$2,FALSE)/1000000</f>
        <v>74.632680709999903</v>
      </c>
      <c r="X10" s="3"/>
      <c r="Y10">
        <f>(K10+K11-S10-S11)*10</f>
        <v>1444.848252999999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116412924.40000001</v>
      </c>
      <c r="G11" s="88">
        <f>VLOOKUP($D11,Résultats!$B$2:$AX$212,G$2,FALSE)/1000000</f>
        <v>100.53332490000001</v>
      </c>
      <c r="H11" s="17">
        <f>VLOOKUP($D11,Résultats!$B$2:$AX$212,H$2,FALSE)/1000000</f>
        <v>94.821386060000009</v>
      </c>
      <c r="I11" s="89">
        <f>VLOOKUP($D11,Résultats!$B$2:$AX$212,I$2,FALSE)/1000000</f>
        <v>89.18109462999999</v>
      </c>
      <c r="J11" s="88">
        <f>VLOOKUP($D11,Résultats!$B$2:$AX$212,J$2,FALSE)/1000000</f>
        <v>83.380703120000007</v>
      </c>
      <c r="K11" s="17">
        <f>VLOOKUP($D11,Résultats!$B$2:$AX$212,K$2,FALSE)/1000000</f>
        <v>77.799241819999907</v>
      </c>
      <c r="L11" s="17">
        <f>VLOOKUP($D11,Résultats!$B$2:$AX$212,L$2,FALSE)/1000000</f>
        <v>72.184213689999993</v>
      </c>
      <c r="M11" s="17">
        <f>VLOOKUP($D11,Résultats!$B$2:$AX$212,M$2,FALSE)/1000000</f>
        <v>66.499580069999993</v>
      </c>
      <c r="N11" s="89">
        <f>VLOOKUP($D11,Résultats!$B$2:$AX$212,N$2,FALSE)/1000000</f>
        <v>60.734730399999997</v>
      </c>
      <c r="O11" s="88">
        <f>VLOOKUP($D11,Résultats!$B$2:$AX$212,O$2,FALSE)/1000000</f>
        <v>55.092792250000002</v>
      </c>
      <c r="P11" s="17">
        <f>VLOOKUP($D11,Résultats!$B$2:$AX$212,P$2,FALSE)/1000000</f>
        <v>49.963244070000002</v>
      </c>
      <c r="Q11" s="17">
        <f>VLOOKUP($D11,Résultats!$B$2:$AX$212,Q$2,FALSE)/1000000</f>
        <v>45.465010659999997</v>
      </c>
      <c r="R11" s="17">
        <f>VLOOKUP($D11,Résultats!$B$2:$AX$212,R$2,FALSE)/1000000</f>
        <v>41.5819166</v>
      </c>
      <c r="S11" s="89">
        <f>VLOOKUP($D11,Résultats!$B$2:$AX$212,S$2,FALSE)/1000000</f>
        <v>38.200944419999999</v>
      </c>
      <c r="T11" s="97">
        <f>VLOOKUP($D11,Résultats!$B$2:$AX$212,T$2,FALSE)/1000000</f>
        <v>26.178715579999999</v>
      </c>
      <c r="U11" s="97">
        <f>VLOOKUP($D11,Résultats!$B$2:$AX$212,U$2,FALSE)/1000000</f>
        <v>19.711553969999997</v>
      </c>
      <c r="V11" s="17">
        <f>VLOOKUP($D11,Résultats!$B$2:$AX$212,V$2,FALSE)/1000000</f>
        <v>15.649875890000001</v>
      </c>
      <c r="W11" s="97">
        <f>VLOOKUP($D11,Résultats!$B$2:$AX$212,W$2,FALSE)/1000000</f>
        <v>12.658016199999999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3.2970479340191164E-2</v>
      </c>
      <c r="G16" s="108">
        <f>G5/G$4</f>
        <v>5.0253508113229137E-2</v>
      </c>
      <c r="H16" s="74">
        <f t="shared" ref="H16:W16" si="2">H5/H$4</f>
        <v>5.6682119914293276E-2</v>
      </c>
      <c r="I16" s="109">
        <f t="shared" si="2"/>
        <v>6.4027684266374577E-2</v>
      </c>
      <c r="J16" s="108">
        <f t="shared" si="2"/>
        <v>7.180349058518648E-2</v>
      </c>
      <c r="K16" s="74">
        <f t="shared" si="2"/>
        <v>8.0885403551401253E-2</v>
      </c>
      <c r="L16" s="74">
        <f t="shared" si="2"/>
        <v>9.0717804615201264E-2</v>
      </c>
      <c r="M16" s="74">
        <f t="shared" si="2"/>
        <v>0.10221183493034608</v>
      </c>
      <c r="N16" s="109">
        <f t="shared" si="2"/>
        <v>0.11637862933984956</v>
      </c>
      <c r="O16" s="108">
        <f t="shared" si="2"/>
        <v>0.13248758519685111</v>
      </c>
      <c r="P16" s="74">
        <f t="shared" si="2"/>
        <v>0.14991590923596462</v>
      </c>
      <c r="Q16" s="74">
        <f t="shared" si="2"/>
        <v>0.16777828539381001</v>
      </c>
      <c r="R16" s="74">
        <f t="shared" si="2"/>
        <v>0.18579422359191017</v>
      </c>
      <c r="S16" s="109">
        <f t="shared" si="2"/>
        <v>0.20365793871384802</v>
      </c>
      <c r="T16" s="74">
        <f t="shared" si="2"/>
        <v>0.29085498238211277</v>
      </c>
      <c r="U16" s="115">
        <f t="shared" si="2"/>
        <v>0.37762799002466452</v>
      </c>
      <c r="V16" s="74">
        <f t="shared" si="2"/>
        <v>0.46064719676087434</v>
      </c>
      <c r="W16" s="115">
        <f t="shared" si="2"/>
        <v>0.53295496328339464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2.2961980303155619E-2</v>
      </c>
      <c r="G17" s="110">
        <f t="shared" si="3"/>
        <v>2.4411019072611305E-2</v>
      </c>
      <c r="H17" s="68">
        <f t="shared" ref="H17:W17" si="4">H6/H$4</f>
        <v>2.5961230510090336E-2</v>
      </c>
      <c r="I17" s="111">
        <f t="shared" si="4"/>
        <v>2.742699155974801E-2</v>
      </c>
      <c r="J17" s="110">
        <f t="shared" si="4"/>
        <v>2.9561360966049097E-2</v>
      </c>
      <c r="K17" s="68">
        <f t="shared" si="4"/>
        <v>3.2045944500760142E-2</v>
      </c>
      <c r="L17" s="68">
        <f t="shared" si="4"/>
        <v>3.6150520087433899E-2</v>
      </c>
      <c r="M17" s="68">
        <f t="shared" si="4"/>
        <v>4.1648282986061241E-2</v>
      </c>
      <c r="N17" s="111">
        <f t="shared" si="4"/>
        <v>4.7210452344063229E-2</v>
      </c>
      <c r="O17" s="110">
        <f t="shared" si="4"/>
        <v>5.179944392738179E-2</v>
      </c>
      <c r="P17" s="68">
        <f t="shared" si="4"/>
        <v>5.4963084302558002E-2</v>
      </c>
      <c r="Q17" s="68">
        <f t="shared" si="4"/>
        <v>5.6975579524309421E-2</v>
      </c>
      <c r="R17" s="68">
        <f t="shared" si="4"/>
        <v>5.8133145897740095E-2</v>
      </c>
      <c r="S17" s="111">
        <f t="shared" si="4"/>
        <v>5.8811474825940409E-2</v>
      </c>
      <c r="T17" s="68">
        <f t="shared" si="4"/>
        <v>5.9573351771075277E-2</v>
      </c>
      <c r="U17" s="116">
        <f t="shared" si="4"/>
        <v>5.9638322196866503E-2</v>
      </c>
      <c r="V17" s="68">
        <f t="shared" si="4"/>
        <v>5.3950329465809875E-2</v>
      </c>
      <c r="W17" s="116">
        <f t="shared" si="4"/>
        <v>4.692754736739177E-2</v>
      </c>
      <c r="X17" s="3"/>
      <c r="Y17" s="136" t="s">
        <v>54</v>
      </c>
      <c r="Z17" s="137">
        <f>I16+I17</f>
        <v>9.1454675826122586E-2</v>
      </c>
      <c r="AA17" s="137">
        <f>S16+S17</f>
        <v>0.26246941353978842</v>
      </c>
      <c r="AB17" s="138">
        <f>W16+W17</f>
        <v>0.57988251065078644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0.19655005707655956</v>
      </c>
      <c r="G18" s="110">
        <f t="shared" si="3"/>
        <v>0.2098722960330083</v>
      </c>
      <c r="H18" s="68">
        <f t="shared" ref="H18:W18" si="5">H7/H$4</f>
        <v>0.21564099555553776</v>
      </c>
      <c r="I18" s="111">
        <f t="shared" si="5"/>
        <v>0.22138594248543686</v>
      </c>
      <c r="J18" s="110">
        <f t="shared" si="5"/>
        <v>0.22794796496352904</v>
      </c>
      <c r="K18" s="68">
        <f t="shared" si="5"/>
        <v>0.23422532947695188</v>
      </c>
      <c r="L18" s="68">
        <f t="shared" si="5"/>
        <v>0.24151674999583914</v>
      </c>
      <c r="M18" s="68">
        <f t="shared" si="5"/>
        <v>0.24953237544587895</v>
      </c>
      <c r="N18" s="111">
        <f t="shared" si="5"/>
        <v>0.25741673883173821</v>
      </c>
      <c r="O18" s="110">
        <f t="shared" si="5"/>
        <v>0.26475683633393876</v>
      </c>
      <c r="P18" s="68">
        <f t="shared" si="5"/>
        <v>0.27055640347844079</v>
      </c>
      <c r="Q18" s="68">
        <f t="shared" si="5"/>
        <v>0.27472197547928628</v>
      </c>
      <c r="R18" s="68">
        <f t="shared" si="5"/>
        <v>0.27723548581439295</v>
      </c>
      <c r="S18" s="111">
        <f t="shared" si="5"/>
        <v>0.27847906476978501</v>
      </c>
      <c r="T18" s="68">
        <f t="shared" si="5"/>
        <v>0.27265733791286623</v>
      </c>
      <c r="U18" s="116">
        <f t="shared" si="5"/>
        <v>0.25251545967424471</v>
      </c>
      <c r="V18" s="68">
        <f t="shared" si="5"/>
        <v>0.22791437114157065</v>
      </c>
      <c r="W18" s="116">
        <f t="shared" si="5"/>
        <v>0.20444298537051248</v>
      </c>
      <c r="X18" s="3"/>
      <c r="Y18" s="136" t="s">
        <v>55</v>
      </c>
      <c r="Z18" s="137">
        <f>I18+I19+I20</f>
        <v>0.76507607847057779</v>
      </c>
      <c r="AA18" s="137">
        <f>S18+S19+S20</f>
        <v>0.66439775877521512</v>
      </c>
      <c r="AB18" s="138">
        <f>W18+W19+W20</f>
        <v>0.39308494472295585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0.31833183922971992</v>
      </c>
      <c r="G19" s="110">
        <f t="shared" si="3"/>
        <v>0.32177448483647542</v>
      </c>
      <c r="H19" s="68">
        <f t="shared" ref="H19:W19" si="6">H8/H$4</f>
        <v>0.3222336440105798</v>
      </c>
      <c r="I19" s="111">
        <f t="shared" si="6"/>
        <v>0.32230690545951918</v>
      </c>
      <c r="J19" s="110">
        <f t="shared" si="6"/>
        <v>0.32155563186591907</v>
      </c>
      <c r="K19" s="68">
        <f t="shared" si="6"/>
        <v>0.31953995345855973</v>
      </c>
      <c r="L19" s="68">
        <f t="shared" si="6"/>
        <v>0.31537577344162554</v>
      </c>
      <c r="M19" s="68">
        <f t="shared" si="6"/>
        <v>0.3084086888521505</v>
      </c>
      <c r="N19" s="111">
        <f t="shared" si="6"/>
        <v>0.29970361540331719</v>
      </c>
      <c r="O19" s="110">
        <f t="shared" si="6"/>
        <v>0.29055751916485062</v>
      </c>
      <c r="P19" s="68">
        <f t="shared" si="6"/>
        <v>0.28161888938691926</v>
      </c>
      <c r="Q19" s="68">
        <f t="shared" si="6"/>
        <v>0.27306318662628881</v>
      </c>
      <c r="R19" s="68">
        <f t="shared" si="6"/>
        <v>0.26486067187563173</v>
      </c>
      <c r="S19" s="111">
        <f t="shared" si="6"/>
        <v>0.25692441610547767</v>
      </c>
      <c r="T19" s="68">
        <f t="shared" si="6"/>
        <v>0.22021779803206856</v>
      </c>
      <c r="U19" s="116">
        <f t="shared" si="6"/>
        <v>0.18264106387863419</v>
      </c>
      <c r="V19" s="68">
        <f t="shared" si="6"/>
        <v>0.15162650160389499</v>
      </c>
      <c r="W19" s="116">
        <f t="shared" si="6"/>
        <v>0.12773334710995982</v>
      </c>
      <c r="X19" s="3"/>
      <c r="Y19" s="139" t="s">
        <v>60</v>
      </c>
      <c r="Z19" s="140">
        <f>I21+I22</f>
        <v>0.14346924551592266</v>
      </c>
      <c r="AA19" s="140">
        <f>S21+S22</f>
        <v>7.3132827559413471E-2</v>
      </c>
      <c r="AB19" s="272">
        <f>W21+W22</f>
        <v>2.721849846697199E-2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0.25443696693447232</v>
      </c>
      <c r="G20" s="110">
        <f t="shared" si="3"/>
        <v>0.23661642446198572</v>
      </c>
      <c r="H20" s="68">
        <f t="shared" ref="H20:W20" si="7">H9/H$4</f>
        <v>0.22915002961472358</v>
      </c>
      <c r="I20" s="111">
        <f t="shared" si="7"/>
        <v>0.22138323052562167</v>
      </c>
      <c r="J20" s="110">
        <f t="shared" si="7"/>
        <v>0.212859734228942</v>
      </c>
      <c r="K20" s="68">
        <f t="shared" si="7"/>
        <v>0.20419317146832558</v>
      </c>
      <c r="L20" s="68">
        <f t="shared" si="7"/>
        <v>0.19462893128254899</v>
      </c>
      <c r="M20" s="68">
        <f t="shared" si="7"/>
        <v>0.18437779130772949</v>
      </c>
      <c r="N20" s="111">
        <f t="shared" si="7"/>
        <v>0.17352770233204345</v>
      </c>
      <c r="O20" s="110">
        <f t="shared" si="7"/>
        <v>0.1626433243722322</v>
      </c>
      <c r="P20" s="68">
        <f t="shared" si="7"/>
        <v>0.15256902044429416</v>
      </c>
      <c r="Q20" s="68">
        <f t="shared" si="7"/>
        <v>0.14361789302138431</v>
      </c>
      <c r="R20" s="68">
        <f t="shared" si="7"/>
        <v>0.13583060978143824</v>
      </c>
      <c r="S20" s="111">
        <f t="shared" si="7"/>
        <v>0.12899427789995246</v>
      </c>
      <c r="T20" s="68">
        <f t="shared" si="7"/>
        <v>0.10253708808483043</v>
      </c>
      <c r="U20" s="116">
        <f t="shared" si="7"/>
        <v>8.526643339373921E-2</v>
      </c>
      <c r="V20" s="68">
        <f t="shared" si="7"/>
        <v>7.1997718130112298E-2</v>
      </c>
      <c r="W20" s="116">
        <f t="shared" si="7"/>
        <v>6.090861224248359E-2</v>
      </c>
      <c r="X20" s="3"/>
      <c r="Y20" s="173" t="s">
        <v>92</v>
      </c>
      <c r="Z20" s="174">
        <f>SUM(Z17:Z19)</f>
        <v>0.999999999812623</v>
      </c>
      <c r="AA20" s="174">
        <f t="shared" ref="AA20:AB20" si="8">SUM(AA17:AA19)</f>
        <v>0.9999999998744169</v>
      </c>
      <c r="AB20" s="174">
        <f t="shared" si="8"/>
        <v>1.0001859538407143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0.13037839857085631</v>
      </c>
      <c r="G21" s="110">
        <f t="shared" si="3"/>
        <v>0.1200527245873973</v>
      </c>
      <c r="H21" s="68">
        <f t="shared" ref="H21:W21" si="9">H10/H$4</f>
        <v>0.11579454785859071</v>
      </c>
      <c r="I21" s="111">
        <f t="shared" si="9"/>
        <v>0.11133367132566235</v>
      </c>
      <c r="J21" s="110">
        <f t="shared" si="9"/>
        <v>0.10653790983791034</v>
      </c>
      <c r="K21" s="68">
        <f t="shared" si="9"/>
        <v>0.10164896892245547</v>
      </c>
      <c r="L21" s="68">
        <f t="shared" si="9"/>
        <v>9.6404327380804386E-2</v>
      </c>
      <c r="M21" s="68">
        <f t="shared" si="9"/>
        <v>9.0836991225882832E-2</v>
      </c>
      <c r="N21" s="111">
        <f t="shared" si="9"/>
        <v>8.4968163904056232E-2</v>
      </c>
      <c r="O21" s="110">
        <f t="shared" si="9"/>
        <v>7.9054514737317449E-2</v>
      </c>
      <c r="P21" s="68">
        <f t="shared" si="9"/>
        <v>7.3549476061538957E-2</v>
      </c>
      <c r="Q21" s="68">
        <f t="shared" si="9"/>
        <v>6.8639085433471678E-2</v>
      </c>
      <c r="R21" s="68">
        <f t="shared" si="9"/>
        <v>6.4327881542900076E-2</v>
      </c>
      <c r="S21" s="111">
        <f t="shared" si="9"/>
        <v>6.0508125222458194E-2</v>
      </c>
      <c r="T21" s="68">
        <f t="shared" si="9"/>
        <v>4.5706470329326454E-2</v>
      </c>
      <c r="U21" s="116">
        <f t="shared" si="9"/>
        <v>3.6043695387547564E-2</v>
      </c>
      <c r="V21" s="68">
        <f t="shared" si="9"/>
        <v>2.894149188938374E-2</v>
      </c>
      <c r="W21" s="116">
        <f t="shared" si="9"/>
        <v>2.3271546423619276E-2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4.4370278567913868E-2</v>
      </c>
      <c r="G22" s="112">
        <f t="shared" si="3"/>
        <v>3.7019542755364794E-2</v>
      </c>
      <c r="H22" s="70">
        <f t="shared" ref="H22:W22" si="10">H11/H$4</f>
        <v>3.4537432700091068E-2</v>
      </c>
      <c r="I22" s="113">
        <f t="shared" si="10"/>
        <v>3.2135574190260315E-2</v>
      </c>
      <c r="J22" s="112">
        <f t="shared" si="10"/>
        <v>2.9733907659445336E-2</v>
      </c>
      <c r="K22" s="70">
        <f t="shared" si="10"/>
        <v>2.7461228621545909E-2</v>
      </c>
      <c r="L22" s="70">
        <f t="shared" si="10"/>
        <v>2.5205893367649064E-2</v>
      </c>
      <c r="M22" s="70">
        <f t="shared" si="10"/>
        <v>2.2984035172456795E-2</v>
      </c>
      <c r="N22" s="113">
        <f t="shared" si="10"/>
        <v>2.0794697707977872E-2</v>
      </c>
      <c r="O22" s="112">
        <f t="shared" si="10"/>
        <v>1.870077642017667E-2</v>
      </c>
      <c r="P22" s="70">
        <f t="shared" si="10"/>
        <v>1.6827217248576529E-2</v>
      </c>
      <c r="Q22" s="70">
        <f t="shared" si="10"/>
        <v>1.5203994508073013E-2</v>
      </c>
      <c r="R22" s="70">
        <f t="shared" si="10"/>
        <v>1.3817981628909721E-2</v>
      </c>
      <c r="S22" s="113">
        <f t="shared" si="10"/>
        <v>1.2624702336955271E-2</v>
      </c>
      <c r="T22" s="70">
        <f t="shared" si="10"/>
        <v>8.4529716427098472E-3</v>
      </c>
      <c r="U22" s="117">
        <f t="shared" si="10"/>
        <v>6.2670353711776448E-3</v>
      </c>
      <c r="V22" s="70">
        <f t="shared" si="10"/>
        <v>4.9223908101987757E-3</v>
      </c>
      <c r="W22" s="117">
        <f t="shared" si="10"/>
        <v>3.9469520433527139E-3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Y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37131.568359999997</v>
      </c>
      <c r="J4" s="59">
        <f t="shared" si="6"/>
        <v>36957.76122</v>
      </c>
      <c r="K4" s="59">
        <f t="shared" si="6"/>
        <v>36576.76827</v>
      </c>
      <c r="L4" s="59">
        <f t="shared" si="6"/>
        <v>36150.619630000001</v>
      </c>
      <c r="M4" s="59">
        <f t="shared" si="6"/>
        <v>36297.542399999998</v>
      </c>
      <c r="N4" s="59">
        <f t="shared" si="6"/>
        <v>36615.062989999999</v>
      </c>
      <c r="O4" s="59">
        <f t="shared" si="6"/>
        <v>36467.081989999999</v>
      </c>
      <c r="P4" s="59">
        <f t="shared" si="6"/>
        <v>36146.340109999997</v>
      </c>
      <c r="Q4" s="59">
        <f t="shared" si="6"/>
        <v>35753.798170000002</v>
      </c>
      <c r="R4" s="59">
        <f t="shared" si="6"/>
        <v>35319.950819999998</v>
      </c>
      <c r="S4" s="59">
        <f t="shared" si="6"/>
        <v>34864.81781</v>
      </c>
      <c r="T4" s="59">
        <f t="shared" si="6"/>
        <v>34390.201540000002</v>
      </c>
      <c r="U4" s="59">
        <f t="shared" si="6"/>
        <v>33918.063999999998</v>
      </c>
      <c r="V4" s="59">
        <f t="shared" si="6"/>
        <v>33453.897629999999</v>
      </c>
      <c r="W4" s="59">
        <f t="shared" si="6"/>
        <v>32998.258620000001</v>
      </c>
      <c r="X4" s="59">
        <f t="shared" si="6"/>
        <v>32549.672269999999</v>
      </c>
      <c r="Y4" s="59">
        <f t="shared" si="6"/>
        <v>32153.465359999998</v>
      </c>
      <c r="Z4" s="59">
        <f t="shared" si="6"/>
        <v>31786.619579999999</v>
      </c>
      <c r="AA4" s="59">
        <f t="shared" si="6"/>
        <v>31437.451249999998</v>
      </c>
      <c r="AB4" s="59">
        <f t="shared" si="6"/>
        <v>31099.880280000001</v>
      </c>
      <c r="AC4" s="59">
        <f t="shared" si="6"/>
        <v>30770.094089999999</v>
      </c>
      <c r="AD4" s="59">
        <f t="shared" si="6"/>
        <v>30445.17367</v>
      </c>
      <c r="AE4" s="59">
        <f t="shared" si="6"/>
        <v>30124.397349999999</v>
      </c>
      <c r="AF4" s="59">
        <f t="shared" si="6"/>
        <v>29809.22827</v>
      </c>
      <c r="AG4" s="59">
        <f t="shared" si="6"/>
        <v>29499.932369999999</v>
      </c>
      <c r="AH4" s="59">
        <f t="shared" si="6"/>
        <v>29127.085650000001</v>
      </c>
      <c r="AI4" s="59">
        <f t="shared" si="6"/>
        <v>28780.668860000002</v>
      </c>
      <c r="AJ4" s="59">
        <f t="shared" si="6"/>
        <v>28451.788390000002</v>
      </c>
      <c r="AK4" s="59">
        <f t="shared" si="6"/>
        <v>28135.813010000002</v>
      </c>
      <c r="AL4" s="59">
        <f t="shared" si="6"/>
        <v>27829.534080000001</v>
      </c>
      <c r="AM4" s="103">
        <f t="shared" si="6"/>
        <v>27506.83265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37.131568359999996</v>
      </c>
      <c r="J5" s="154">
        <f t="shared" si="7"/>
        <v>36.957761220000002</v>
      </c>
      <c r="K5" s="154">
        <f t="shared" si="7"/>
        <v>36.576768270000002</v>
      </c>
      <c r="L5" s="154">
        <f t="shared" si="7"/>
        <v>36.150619630000001</v>
      </c>
      <c r="M5" s="154">
        <f t="shared" si="7"/>
        <v>36.297542399999998</v>
      </c>
      <c r="N5" s="154">
        <f t="shared" si="7"/>
        <v>36.615062989999998</v>
      </c>
      <c r="O5" s="154">
        <f t="shared" si="7"/>
        <v>36.467081989999997</v>
      </c>
      <c r="P5" s="154">
        <f t="shared" si="7"/>
        <v>36.146340109999997</v>
      </c>
      <c r="Q5" s="154">
        <f t="shared" si="7"/>
        <v>35.753798170000003</v>
      </c>
      <c r="R5" s="154">
        <f t="shared" si="7"/>
        <v>35.319950819999995</v>
      </c>
      <c r="S5" s="154">
        <f t="shared" si="7"/>
        <v>34.864817809999998</v>
      </c>
      <c r="T5" s="154">
        <f t="shared" si="7"/>
        <v>34.39020154</v>
      </c>
      <c r="U5" s="154">
        <f t="shared" si="7"/>
        <v>33.918064000000001</v>
      </c>
      <c r="V5" s="154">
        <f t="shared" si="7"/>
        <v>33.45389763</v>
      </c>
      <c r="W5" s="154">
        <f t="shared" si="7"/>
        <v>32.998258620000001</v>
      </c>
      <c r="X5" s="154">
        <f t="shared" si="7"/>
        <v>32.549672270000002</v>
      </c>
      <c r="Y5" s="154">
        <f t="shared" si="7"/>
        <v>32.153465359999998</v>
      </c>
      <c r="Z5" s="154">
        <f t="shared" si="7"/>
        <v>31.78661958</v>
      </c>
      <c r="AA5" s="154">
        <f t="shared" si="7"/>
        <v>31.437451249999999</v>
      </c>
      <c r="AB5" s="154">
        <f t="shared" si="7"/>
        <v>31.099880280000001</v>
      </c>
      <c r="AC5" s="154">
        <f t="shared" si="7"/>
        <v>30.770094089999997</v>
      </c>
      <c r="AD5" s="154">
        <f t="shared" si="7"/>
        <v>30.445173669999999</v>
      </c>
      <c r="AE5" s="154">
        <f t="shared" si="7"/>
        <v>30.124397349999999</v>
      </c>
      <c r="AF5" s="154">
        <f t="shared" si="7"/>
        <v>29.809228269999998</v>
      </c>
      <c r="AG5" s="154">
        <f t="shared" si="7"/>
        <v>29.49993237</v>
      </c>
      <c r="AH5" s="154">
        <f t="shared" si="7"/>
        <v>29.127085650000001</v>
      </c>
      <c r="AI5" s="154">
        <f t="shared" si="7"/>
        <v>28.780668860000002</v>
      </c>
      <c r="AJ5" s="154">
        <f t="shared" si="7"/>
        <v>28.451788390000001</v>
      </c>
      <c r="AK5" s="154">
        <f t="shared" si="7"/>
        <v>28.135813010000003</v>
      </c>
      <c r="AL5" s="154">
        <f t="shared" si="7"/>
        <v>27.829534080000002</v>
      </c>
      <c r="AM5" s="176">
        <f t="shared" si="7"/>
        <v>27.50683265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1.023249826112403E-2</v>
      </c>
      <c r="H6" s="155">
        <f t="shared" ref="H6:AM6" si="8">H91</f>
        <v>1.3337112426613893E-2</v>
      </c>
      <c r="I6" s="155">
        <f t="shared" si="8"/>
        <v>1.6569756834262629E-2</v>
      </c>
      <c r="J6" s="155">
        <f t="shared" si="8"/>
        <v>2.0188972712887721E-2</v>
      </c>
      <c r="K6" s="155">
        <f t="shared" si="8"/>
        <v>2.4649616867313248E-2</v>
      </c>
      <c r="L6" s="155">
        <f t="shared" si="8"/>
        <v>3.0270837601131317E-2</v>
      </c>
      <c r="M6" s="155">
        <f t="shared" si="8"/>
        <v>3.9012286324927606E-2</v>
      </c>
      <c r="N6" s="155">
        <f t="shared" si="8"/>
        <v>4.9761215227121479E-2</v>
      </c>
      <c r="O6" s="155">
        <f t="shared" si="8"/>
        <v>6.053013206829385E-2</v>
      </c>
      <c r="P6" s="155">
        <f t="shared" si="8"/>
        <v>7.3702818926969921E-2</v>
      </c>
      <c r="Q6" s="155">
        <f t="shared" si="8"/>
        <v>9.1141499275292234E-2</v>
      </c>
      <c r="R6" s="155">
        <f t="shared" si="8"/>
        <v>0.1133078837339106</v>
      </c>
      <c r="S6" s="155">
        <f t="shared" si="8"/>
        <v>0.14011116810135427</v>
      </c>
      <c r="T6" s="155">
        <f t="shared" si="8"/>
        <v>0.17058551027031871</v>
      </c>
      <c r="U6" s="155">
        <f t="shared" si="8"/>
        <v>0.20371128113326281</v>
      </c>
      <c r="V6" s="155">
        <f t="shared" si="8"/>
        <v>0.23817245721631033</v>
      </c>
      <c r="W6" s="155">
        <f t="shared" si="8"/>
        <v>0.27284779568771073</v>
      </c>
      <c r="X6" s="155">
        <f t="shared" si="8"/>
        <v>0.30696750505254783</v>
      </c>
      <c r="Y6" s="155">
        <f t="shared" si="8"/>
        <v>0.34103447598035203</v>
      </c>
      <c r="Z6" s="155">
        <f t="shared" si="8"/>
        <v>0.37430674595816837</v>
      </c>
      <c r="AA6" s="155">
        <f t="shared" si="8"/>
        <v>0.40643386953959892</v>
      </c>
      <c r="AB6" s="155">
        <f t="shared" si="8"/>
        <v>0.43726682378084059</v>
      </c>
      <c r="AC6" s="155">
        <f t="shared" si="8"/>
        <v>0.46674850255552142</v>
      </c>
      <c r="AD6" s="155">
        <f t="shared" si="8"/>
        <v>0.49472394453251944</v>
      </c>
      <c r="AE6" s="155">
        <f t="shared" si="8"/>
        <v>0.52125087873334675</v>
      </c>
      <c r="AF6" s="155">
        <f t="shared" si="8"/>
        <v>0.54642294635962407</v>
      </c>
      <c r="AG6" s="155">
        <f t="shared" si="8"/>
        <v>0.57031096712307483</v>
      </c>
      <c r="AH6" s="155">
        <f t="shared" si="8"/>
        <v>0.59382214334237726</v>
      </c>
      <c r="AI6" s="155">
        <f t="shared" si="8"/>
        <v>0.61633708814368393</v>
      </c>
      <c r="AJ6" s="155">
        <f t="shared" si="8"/>
        <v>0.63777513987056611</v>
      </c>
      <c r="AK6" s="155">
        <f t="shared" si="8"/>
        <v>0.65812659664104012</v>
      </c>
      <c r="AL6" s="155">
        <f t="shared" si="8"/>
        <v>0.67740641815301272</v>
      </c>
      <c r="AM6" s="177">
        <f t="shared" si="8"/>
        <v>0.69538035997757819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0.98976750156997961</v>
      </c>
      <c r="H7" s="179">
        <f t="shared" ref="H7:AM7" si="9">H99</f>
        <v>0.98666288741980412</v>
      </c>
      <c r="I7" s="179">
        <f t="shared" si="9"/>
        <v>0.98343024339734619</v>
      </c>
      <c r="J7" s="179">
        <f t="shared" si="9"/>
        <v>0.9798110273628744</v>
      </c>
      <c r="K7" s="179">
        <f t="shared" si="9"/>
        <v>0.97535038324477974</v>
      </c>
      <c r="L7" s="179">
        <f t="shared" si="9"/>
        <v>0.96972916256484099</v>
      </c>
      <c r="M7" s="179">
        <f t="shared" si="9"/>
        <v>0.96098771359242219</v>
      </c>
      <c r="N7" s="179">
        <f t="shared" si="9"/>
        <v>0.9502387847728786</v>
      </c>
      <c r="O7" s="179">
        <f t="shared" si="9"/>
        <v>0.93946986790428422</v>
      </c>
      <c r="P7" s="179">
        <f t="shared" si="9"/>
        <v>0.92629718107303016</v>
      </c>
      <c r="Q7" s="179">
        <f t="shared" si="9"/>
        <v>0.90885850072470775</v>
      </c>
      <c r="R7" s="179">
        <f t="shared" si="9"/>
        <v>0.88669211629440203</v>
      </c>
      <c r="S7" s="179">
        <f t="shared" si="9"/>
        <v>0.85988883215678569</v>
      </c>
      <c r="T7" s="179">
        <f t="shared" si="9"/>
        <v>0.82941448967152509</v>
      </c>
      <c r="U7" s="179">
        <f t="shared" si="9"/>
        <v>0.79628871889621999</v>
      </c>
      <c r="V7" s="179">
        <f t="shared" si="9"/>
        <v>0.76182754284347354</v>
      </c>
      <c r="W7" s="179">
        <f t="shared" si="9"/>
        <v>0.72715220419107074</v>
      </c>
      <c r="X7" s="179">
        <f t="shared" si="9"/>
        <v>0.6930324948552854</v>
      </c>
      <c r="Y7" s="179">
        <f t="shared" si="9"/>
        <v>0.65896552370863959</v>
      </c>
      <c r="Z7" s="179">
        <f t="shared" si="9"/>
        <v>0.62569325404183163</v>
      </c>
      <c r="AA7" s="179">
        <f t="shared" si="9"/>
        <v>0.59356613046040108</v>
      </c>
      <c r="AB7" s="179">
        <f t="shared" si="9"/>
        <v>0.56273317621915941</v>
      </c>
      <c r="AC7" s="179">
        <f t="shared" si="9"/>
        <v>0.53325149744447853</v>
      </c>
      <c r="AD7" s="179">
        <f t="shared" si="9"/>
        <v>0.5052760551390213</v>
      </c>
      <c r="AE7" s="179">
        <f t="shared" si="9"/>
        <v>0.47874912126665331</v>
      </c>
      <c r="AF7" s="179">
        <f t="shared" si="9"/>
        <v>0.45357705364037587</v>
      </c>
      <c r="AG7" s="179">
        <f t="shared" si="9"/>
        <v>0.42968903287692517</v>
      </c>
      <c r="AH7" s="179">
        <f t="shared" si="9"/>
        <v>0.40617785665762274</v>
      </c>
      <c r="AI7" s="179">
        <f t="shared" si="9"/>
        <v>0.38366291185631607</v>
      </c>
      <c r="AJ7" s="179">
        <f t="shared" si="9"/>
        <v>0.36222486048090557</v>
      </c>
      <c r="AK7" s="179">
        <f t="shared" si="9"/>
        <v>0.34187340318125037</v>
      </c>
      <c r="AL7" s="179">
        <f t="shared" si="9"/>
        <v>0.32259358217038464</v>
      </c>
      <c r="AM7" s="180">
        <f t="shared" si="9"/>
        <v>0.30461964031325833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0.99999999983110366</v>
      </c>
      <c r="H8" s="231">
        <f t="shared" ref="H8:AM8" si="10">SUM(H6:H7)</f>
        <v>0.99999999984641796</v>
      </c>
      <c r="I8" s="231">
        <f t="shared" si="10"/>
        <v>1.0000000002316087</v>
      </c>
      <c r="J8" s="231">
        <f t="shared" si="10"/>
        <v>1.0000000000757621</v>
      </c>
      <c r="K8" s="231">
        <f t="shared" si="10"/>
        <v>1.000000000112093</v>
      </c>
      <c r="L8" s="231">
        <f t="shared" si="10"/>
        <v>1.0000000001659723</v>
      </c>
      <c r="M8" s="231">
        <f t="shared" si="10"/>
        <v>0.99999999991734978</v>
      </c>
      <c r="N8" s="231">
        <f t="shared" si="10"/>
        <v>1</v>
      </c>
      <c r="O8" s="231">
        <f t="shared" si="10"/>
        <v>0.99999999997257805</v>
      </c>
      <c r="P8" s="231">
        <f t="shared" si="10"/>
        <v>1</v>
      </c>
      <c r="Q8" s="231">
        <f t="shared" si="10"/>
        <v>1</v>
      </c>
      <c r="R8" s="231">
        <f t="shared" si="10"/>
        <v>1.0000000000283127</v>
      </c>
      <c r="S8" s="231">
        <f t="shared" si="10"/>
        <v>1.00000000025814</v>
      </c>
      <c r="T8" s="231">
        <f t="shared" si="10"/>
        <v>0.99999999994184385</v>
      </c>
      <c r="U8" s="231">
        <f t="shared" si="10"/>
        <v>1.0000000000294829</v>
      </c>
      <c r="V8" s="231">
        <f t="shared" si="10"/>
        <v>1.000000000059784</v>
      </c>
      <c r="W8" s="231">
        <f t="shared" si="10"/>
        <v>0.99999999987878141</v>
      </c>
      <c r="X8" s="231">
        <f t="shared" si="10"/>
        <v>0.99999999990783328</v>
      </c>
      <c r="Y8" s="231">
        <f t="shared" si="10"/>
        <v>0.99999999968899167</v>
      </c>
      <c r="Z8" s="231">
        <f t="shared" si="10"/>
        <v>1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0.99999999967154074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</v>
      </c>
      <c r="AI8" s="231">
        <f t="shared" si="10"/>
        <v>1</v>
      </c>
      <c r="AJ8" s="231">
        <f t="shared" si="10"/>
        <v>1.0000000003514717</v>
      </c>
      <c r="AK8" s="231">
        <f t="shared" si="10"/>
        <v>0.99999999982229049</v>
      </c>
      <c r="AL8" s="231">
        <f t="shared" si="10"/>
        <v>1.0000000003233973</v>
      </c>
      <c r="AM8" s="231">
        <f t="shared" si="10"/>
        <v>1.0000000002908365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1.6569756834262629E-2</v>
      </c>
      <c r="J13" s="182">
        <f>S91</f>
        <v>0.14011116810135427</v>
      </c>
      <c r="K13" s="182">
        <f>AM91</f>
        <v>0.69538035997757819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1.6569756834262629E-2</v>
      </c>
      <c r="J14" s="183">
        <f>S91</f>
        <v>0.14011116810135427</v>
      </c>
      <c r="K14" s="183">
        <f>AM91</f>
        <v>0.69538035997757819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0.98343024339734619</v>
      </c>
      <c r="J15" s="181">
        <f>S99</f>
        <v>0.85988883215678569</v>
      </c>
      <c r="K15" s="182">
        <f>AM99</f>
        <v>0.30461964031325833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0.14761566940179741</v>
      </c>
      <c r="J16" s="184">
        <f>S100+S101</f>
        <v>0.17127587009180473</v>
      </c>
      <c r="K16" s="184">
        <f>AM100+AM101</f>
        <v>6.2009441134255779E-2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0.71572737176997614</v>
      </c>
      <c r="J17" s="183">
        <f>S102+S103+S104</f>
        <v>0.61464478876047801</v>
      </c>
      <c r="K17" s="183">
        <f>AM102+AM103+AM104</f>
        <v>0.21713030169614966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0.12008720196703268</v>
      </c>
      <c r="J18" s="183">
        <f>S105+S106</f>
        <v>7.3968173189774084E-2</v>
      </c>
      <c r="K18" s="183">
        <f>AM105+AM106</f>
        <v>2.5479897468311384E-2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0.98343024313880623</v>
      </c>
      <c r="J19" s="185">
        <f>SUM(J16:J18)</f>
        <v>0.85988883204205679</v>
      </c>
      <c r="K19" s="185">
        <f>SUM(K16:K18)</f>
        <v>0.3046196402987168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1873.511708</v>
      </c>
      <c r="J26" s="51">
        <f>VLOOKUP($D26,Résultats!$B$2:$AZ$251,J$2,FALSE)</f>
        <v>1682.7712779999999</v>
      </c>
      <c r="K26" s="51">
        <f>VLOOKUP($D26,Résultats!$B$2:$AZ$251,K$2,FALSE)</f>
        <v>1672.2160040000001</v>
      </c>
      <c r="L26" s="51">
        <f>VLOOKUP($D26,Résultats!$B$2:$AZ$251,L$2,FALSE)</f>
        <v>1725.425968</v>
      </c>
      <c r="M26" s="51">
        <f>VLOOKUP($D26,Résultats!$B$2:$AZ$251,M$2,FALSE)</f>
        <v>2273.4298039999999</v>
      </c>
      <c r="N26" s="51">
        <f>VLOOKUP($D26,Résultats!$B$2:$AZ$251,N$2,FALSE)</f>
        <v>2452.6701400000002</v>
      </c>
      <c r="O26" s="51">
        <f>VLOOKUP($D26,Résultats!$B$2:$AZ$251,O$2,FALSE)</f>
        <v>2014.325869</v>
      </c>
      <c r="P26" s="51">
        <f>VLOOKUP($D26,Résultats!$B$2:$AZ$251,P$2,FALSE)</f>
        <v>1841.3380830000001</v>
      </c>
      <c r="Q26" s="51">
        <f>VLOOKUP($D26,Résultats!$B$2:$AZ$251,Q$2,FALSE)</f>
        <v>1759.0259229999999</v>
      </c>
      <c r="R26" s="51">
        <f>VLOOKUP($D26,Résultats!$B$2:$AZ$251,R$2,FALSE)</f>
        <v>1702.8338120000001</v>
      </c>
      <c r="S26" s="51">
        <f>VLOOKUP($D26,Résultats!$B$2:$AZ$251,S$2,FALSE)</f>
        <v>1664.064046</v>
      </c>
      <c r="T26" s="51">
        <f>VLOOKUP($D26,Résultats!$B$2:$AZ$251,T$2,FALSE)</f>
        <v>1625.6739580000001</v>
      </c>
      <c r="U26" s="51">
        <f>VLOOKUP($D26,Résultats!$B$2:$AZ$251,U$2,FALSE)</f>
        <v>1607.9149669999999</v>
      </c>
      <c r="V26" s="51">
        <f>VLOOKUP($D26,Résultats!$B$2:$AZ$251,V$2,FALSE)</f>
        <v>1595.635088</v>
      </c>
      <c r="W26" s="51">
        <f>VLOOKUP($D26,Résultats!$B$2:$AZ$251,W$2,FALSE)</f>
        <v>1584.2327929999999</v>
      </c>
      <c r="X26" s="51">
        <f>VLOOKUP($D26,Résultats!$B$2:$AZ$251,X$2,FALSE)</f>
        <v>1571.7152020000001</v>
      </c>
      <c r="Y26" s="51">
        <f>VLOOKUP($D26,Résultats!$B$2:$AZ$251,Y$2,FALSE)</f>
        <v>1604.7975289999999</v>
      </c>
      <c r="Z26" s="51">
        <f>VLOOKUP($D26,Résultats!$B$2:$AZ$251,Z$2,FALSE)</f>
        <v>1617.936033</v>
      </c>
      <c r="AA26" s="51">
        <f>VLOOKUP($D26,Résultats!$B$2:$AZ$251,AA$2,FALSE)</f>
        <v>1621.0766839999999</v>
      </c>
      <c r="AB26" s="51">
        <f>VLOOKUP($D26,Résultats!$B$2:$AZ$251,AB$2,FALSE)</f>
        <v>1619.116869</v>
      </c>
      <c r="AC26" s="51">
        <f>VLOOKUP($D26,Résultats!$B$2:$AZ$251,AC$2,FALSE)</f>
        <v>1613.956326</v>
      </c>
      <c r="AD26" s="51">
        <f>VLOOKUP($D26,Résultats!$B$2:$AZ$251,AD$2,FALSE)</f>
        <v>1598.2104609999999</v>
      </c>
      <c r="AE26" s="51">
        <f>VLOOKUP($D26,Résultats!$B$2:$AZ$251,AE$2,FALSE)</f>
        <v>1582.0470339999999</v>
      </c>
      <c r="AF26" s="51">
        <f>VLOOKUP($D26,Résultats!$B$2:$AZ$251,AF$2,FALSE)</f>
        <v>1567.6057559999999</v>
      </c>
      <c r="AG26" s="51">
        <f>VLOOKUP($D26,Résultats!$B$2:$AZ$251,AG$2,FALSE)</f>
        <v>1553.7808680000001</v>
      </c>
      <c r="AH26" s="51">
        <f>VLOOKUP($D26,Résultats!$B$2:$AZ$251,AH$2,FALSE)</f>
        <v>1593.815441</v>
      </c>
      <c r="AI26" s="51">
        <f>VLOOKUP($D26,Résultats!$B$2:$AZ$251,AI$2,FALSE)</f>
        <v>1595.3889160000001</v>
      </c>
      <c r="AJ26" s="51">
        <f>VLOOKUP($D26,Résultats!$B$2:$AZ$251,AJ$2,FALSE)</f>
        <v>1589.83079</v>
      </c>
      <c r="AK26" s="51">
        <f>VLOOKUP($D26,Résultats!$B$2:$AZ$251,AK$2,FALSE)</f>
        <v>1580.8105089999999</v>
      </c>
      <c r="AL26" s="51">
        <f>VLOOKUP($D26,Résultats!$B$2:$AZ$251,AL$2,FALSE)</f>
        <v>1569.4419419999999</v>
      </c>
      <c r="AM26" s="100">
        <f>VLOOKUP($D26,Résultats!$B$2:$AZ$251,AM$2,FALSE)</f>
        <v>1532.6008429999999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2.1814515330000002</v>
      </c>
      <c r="F27" s="53">
        <f>VLOOKUP($D27,Résultats!$B$2:$AZ$251,F$2,FALSE)</f>
        <v>44.357182160000001</v>
      </c>
      <c r="G27" s="53">
        <f>VLOOKUP($D27,Résultats!$B$2:$AZ$251,G$2,FALSE)</f>
        <v>107.2252111</v>
      </c>
      <c r="H27" s="53">
        <f>VLOOKUP($D27,Résultats!$B$2:$AZ$251,H$2,FALSE)</f>
        <v>138.14774120000001</v>
      </c>
      <c r="I27" s="53">
        <f>VLOOKUP($D27,Résultats!$B$2:$AZ$251,I$2,FALSE)</f>
        <v>145.02039300000001</v>
      </c>
      <c r="J27" s="53">
        <f>VLOOKUP($D27,Résultats!$B$2:$AZ$251,J$2,FALSE)</f>
        <v>161.64122710000001</v>
      </c>
      <c r="K27" s="53">
        <f>VLOOKUP($D27,Résultats!$B$2:$AZ$251,K$2,FALSE)</f>
        <v>196.9162709</v>
      </c>
      <c r="L27" s="53">
        <f>VLOOKUP($D27,Résultats!$B$2:$AZ$251,L$2,FALSE)</f>
        <v>245.74170129999999</v>
      </c>
      <c r="M27" s="53">
        <f>VLOOKUP($D27,Résultats!$B$2:$AZ$251,M$2,FALSE)</f>
        <v>386.11173029999998</v>
      </c>
      <c r="N27" s="53">
        <f>VLOOKUP($D27,Résultats!$B$2:$AZ$251,N$2,FALSE)</f>
        <v>489.25697919999999</v>
      </c>
      <c r="O27" s="53">
        <f>VLOOKUP($D27,Résultats!$B$2:$AZ$251,O$2,FALSE)</f>
        <v>492.94627559999998</v>
      </c>
      <c r="P27" s="53">
        <f>VLOOKUP($D27,Résultats!$B$2:$AZ$251,P$2,FALSE)</f>
        <v>587.60085670000001</v>
      </c>
      <c r="Q27" s="53">
        <f>VLOOKUP($D27,Résultats!$B$2:$AZ$251,Q$2,FALSE)</f>
        <v>753.14422739999998</v>
      </c>
      <c r="R27" s="53">
        <f>VLOOKUP($D27,Résultats!$B$2:$AZ$251,R$2,FALSE)</f>
        <v>938.11443550000001</v>
      </c>
      <c r="S27" s="53">
        <f>VLOOKUP($D27,Résultats!$B$2:$AZ$251,S$2,FALSE)</f>
        <v>1123.043201</v>
      </c>
      <c r="T27" s="53">
        <f>VLOOKUP($D27,Résultats!$B$2:$AZ$251,T$2,FALSE)</f>
        <v>1275.7938469999999</v>
      </c>
      <c r="U27" s="53">
        <f>VLOOKUP($D27,Résultats!$B$2:$AZ$251,U$2,FALSE)</f>
        <v>1397.8490119999999</v>
      </c>
      <c r="V27" s="53">
        <f>VLOOKUP($D27,Résultats!$B$2:$AZ$251,V$2,FALSE)</f>
        <v>1477.909525</v>
      </c>
      <c r="W27" s="53">
        <f>VLOOKUP($D27,Résultats!$B$2:$AZ$251,W$2,FALSE)</f>
        <v>1521.5464039999999</v>
      </c>
      <c r="X27" s="53">
        <f>VLOOKUP($D27,Résultats!$B$2:$AZ$251,X$2,FALSE)</f>
        <v>1539.424385</v>
      </c>
      <c r="Y27" s="53">
        <f>VLOOKUP($D27,Résultats!$B$2:$AZ$251,Y$2,FALSE)</f>
        <v>1587.9918680000001</v>
      </c>
      <c r="Z27" s="53">
        <f>VLOOKUP($D27,Résultats!$B$2:$AZ$251,Z$2,FALSE)</f>
        <v>1609.384947</v>
      </c>
      <c r="AA27" s="53">
        <f>VLOOKUP($D27,Résultats!$B$2:$AZ$251,AA$2,FALSE)</f>
        <v>1616.774821</v>
      </c>
      <c r="AB27" s="53">
        <f>VLOOKUP($D27,Résultats!$B$2:$AZ$251,AB$2,FALSE)</f>
        <v>1616.9651260000001</v>
      </c>
      <c r="AC27" s="53">
        <f>VLOOKUP($D27,Résultats!$B$2:$AZ$251,AC$2,FALSE)</f>
        <v>1612.8835859999999</v>
      </c>
      <c r="AD27" s="53">
        <f>VLOOKUP($D27,Résultats!$B$2:$AZ$251,AD$2,FALSE)</f>
        <v>1597.679533</v>
      </c>
      <c r="AE27" s="53">
        <f>VLOOKUP($D27,Résultats!$B$2:$AZ$251,AE$2,FALSE)</f>
        <v>1581.7844500000001</v>
      </c>
      <c r="AF27" s="53">
        <f>VLOOKUP($D27,Résultats!$B$2:$AZ$251,AF$2,FALSE)</f>
        <v>1567.4757830000001</v>
      </c>
      <c r="AG27" s="53">
        <f>VLOOKUP($D27,Résultats!$B$2:$AZ$251,AG$2,FALSE)</f>
        <v>1553.7165199999999</v>
      </c>
      <c r="AH27" s="53">
        <f>VLOOKUP($D27,Résultats!$B$2:$AZ$251,AH$2,FALSE)</f>
        <v>1593.782473</v>
      </c>
      <c r="AI27" s="53">
        <f>VLOOKUP($D27,Résultats!$B$2:$AZ$251,AI$2,FALSE)</f>
        <v>1595.372433</v>
      </c>
      <c r="AJ27" s="53">
        <f>VLOOKUP($D27,Résultats!$B$2:$AZ$251,AJ$2,FALSE)</f>
        <v>1589.8225870000001</v>
      </c>
      <c r="AK27" s="53">
        <f>VLOOKUP($D27,Résultats!$B$2:$AZ$251,AK$2,FALSE)</f>
        <v>1580.806435</v>
      </c>
      <c r="AL27" s="53">
        <f>VLOOKUP($D27,Résultats!$B$2:$AZ$251,AL$2,FALSE)</f>
        <v>1569.4399229999999</v>
      </c>
      <c r="AM27" s="213">
        <f>VLOOKUP($D27,Résultats!$B$2:$AZ$251,AM$2,FALSE)</f>
        <v>1532.599858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6.4968774199999999E-3</v>
      </c>
      <c r="F28" s="25">
        <f>VLOOKUP($D28,Résultats!$B$2:$AZ$251,F$2,FALSE)</f>
        <v>0.77700234800000001</v>
      </c>
      <c r="G28" s="25">
        <f>VLOOKUP($D28,Résultats!$B$2:$AZ$251,G$2,FALSE)</f>
        <v>1.476323399</v>
      </c>
      <c r="H28" s="25">
        <f>VLOOKUP($D28,Résultats!$B$2:$AZ$251,H$2,FALSE)</f>
        <v>2.1404573349999998</v>
      </c>
      <c r="I28" s="25">
        <f>VLOOKUP($D28,Résultats!$B$2:$AZ$251,I$2,FALSE)</f>
        <v>2.4959395849999999</v>
      </c>
      <c r="J28" s="25">
        <f>VLOOKUP($D28,Résultats!$B$2:$AZ$251,J$2,FALSE)</f>
        <v>3.0917951050000001</v>
      </c>
      <c r="K28" s="25">
        <f>VLOOKUP($D28,Résultats!$B$2:$AZ$251,K$2,FALSE)</f>
        <v>6.0983960250000004</v>
      </c>
      <c r="L28" s="25">
        <f>VLOOKUP($D28,Résultats!$B$2:$AZ$251,L$2,FALSE)</f>
        <v>9.5555471609999998</v>
      </c>
      <c r="M28" s="25">
        <f>VLOOKUP($D28,Résultats!$B$2:$AZ$251,M$2,FALSE)</f>
        <v>16.00619833</v>
      </c>
      <c r="N28" s="25">
        <f>VLOOKUP($D28,Résultats!$B$2:$AZ$251,N$2,FALSE)</f>
        <v>21.573763639999999</v>
      </c>
      <c r="O28" s="25">
        <f>VLOOKUP($D28,Résultats!$B$2:$AZ$251,O$2,FALSE)</f>
        <v>23.24661979</v>
      </c>
      <c r="P28" s="25">
        <f>VLOOKUP($D28,Résultats!$B$2:$AZ$251,P$2,FALSE)</f>
        <v>29.56967616</v>
      </c>
      <c r="Q28" s="25">
        <f>VLOOKUP($D28,Résultats!$B$2:$AZ$251,Q$2,FALSE)</f>
        <v>40.325827859999997</v>
      </c>
      <c r="R28" s="25">
        <f>VLOOKUP($D28,Résultats!$B$2:$AZ$251,R$2,FALSE)</f>
        <v>53.300826360000002</v>
      </c>
      <c r="S28" s="25">
        <f>VLOOKUP($D28,Résultats!$B$2:$AZ$251,S$2,FALSE)</f>
        <v>67.53904532</v>
      </c>
      <c r="T28" s="25">
        <f>VLOOKUP($D28,Résultats!$B$2:$AZ$251,T$2,FALSE)</f>
        <v>80.757850619999999</v>
      </c>
      <c r="U28" s="25">
        <f>VLOOKUP($D28,Résultats!$B$2:$AZ$251,U$2,FALSE)</f>
        <v>92.808600420000005</v>
      </c>
      <c r="V28" s="25">
        <f>VLOOKUP($D28,Résultats!$B$2:$AZ$251,V$2,FALSE)</f>
        <v>102.657494</v>
      </c>
      <c r="W28" s="25">
        <f>VLOOKUP($D28,Résultats!$B$2:$AZ$251,W$2,FALSE)</f>
        <v>110.3434049</v>
      </c>
      <c r="X28" s="25">
        <f>VLOOKUP($D28,Résultats!$B$2:$AZ$251,X$2,FALSE)</f>
        <v>116.342536</v>
      </c>
      <c r="Y28" s="25">
        <f>VLOOKUP($D28,Résultats!$B$2:$AZ$251,Y$2,FALSE)</f>
        <v>124.8664692</v>
      </c>
      <c r="Z28" s="25">
        <f>VLOOKUP($D28,Résultats!$B$2:$AZ$251,Z$2,FALSE)</f>
        <v>131.44731880000001</v>
      </c>
      <c r="AA28" s="25">
        <f>VLOOKUP($D28,Résultats!$B$2:$AZ$251,AA$2,FALSE)</f>
        <v>136.96874560000001</v>
      </c>
      <c r="AB28" s="25">
        <f>VLOOKUP($D28,Résultats!$B$2:$AZ$251,AB$2,FALSE)</f>
        <v>141.9138729</v>
      </c>
      <c r="AC28" s="25">
        <f>VLOOKUP($D28,Résultats!$B$2:$AZ$251,AC$2,FALSE)</f>
        <v>146.4983546</v>
      </c>
      <c r="AD28" s="25">
        <f>VLOOKUP($D28,Résultats!$B$2:$AZ$251,AD$2,FALSE)</f>
        <v>149.1876901</v>
      </c>
      <c r="AE28" s="25">
        <f>VLOOKUP($D28,Résultats!$B$2:$AZ$251,AE$2,FALSE)</f>
        <v>151.75478960000001</v>
      </c>
      <c r="AF28" s="25">
        <f>VLOOKUP($D28,Résultats!$B$2:$AZ$251,AF$2,FALSE)</f>
        <v>154.43059</v>
      </c>
      <c r="AG28" s="25">
        <f>VLOOKUP($D28,Résultats!$B$2:$AZ$251,AG$2,FALSE)</f>
        <v>157.1320997</v>
      </c>
      <c r="AH28" s="25">
        <f>VLOOKUP($D28,Résultats!$B$2:$AZ$251,AH$2,FALSE)</f>
        <v>179.81625750000001</v>
      </c>
      <c r="AI28" s="25">
        <f>VLOOKUP($D28,Résultats!$B$2:$AZ$251,AI$2,FALSE)</f>
        <v>184.4457228</v>
      </c>
      <c r="AJ28" s="25">
        <f>VLOOKUP($D28,Résultats!$B$2:$AZ$251,AJ$2,FALSE)</f>
        <v>188.29969009999999</v>
      </c>
      <c r="AK28" s="25">
        <f>VLOOKUP($D28,Résultats!$B$2:$AZ$251,AK$2,FALSE)</f>
        <v>191.766199</v>
      </c>
      <c r="AL28" s="25">
        <f>VLOOKUP($D28,Résultats!$B$2:$AZ$251,AL$2,FALSE)</f>
        <v>194.95689780000001</v>
      </c>
      <c r="AM28" s="102">
        <f>VLOOKUP($D28,Résultats!$B$2:$AZ$251,AM$2,FALSE)</f>
        <v>194.9430749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1.4892842099999999E-2</v>
      </c>
      <c r="F29" s="25">
        <f>VLOOKUP($D29,Résultats!$B$2:$AZ$251,F$2,FALSE)</f>
        <v>0.73297229620000004</v>
      </c>
      <c r="G29" s="25">
        <f>VLOOKUP($D29,Résultats!$B$2:$AZ$251,G$2,FALSE)</f>
        <v>1.5097505010000001</v>
      </c>
      <c r="H29" s="25">
        <f>VLOOKUP($D29,Résultats!$B$2:$AZ$251,H$2,FALSE)</f>
        <v>2.1012064050000001</v>
      </c>
      <c r="I29" s="25">
        <f>VLOOKUP($D29,Résultats!$B$2:$AZ$251,I$2,FALSE)</f>
        <v>2.3676302749999998</v>
      </c>
      <c r="J29" s="25">
        <f>VLOOKUP($D29,Résultats!$B$2:$AZ$251,J$2,FALSE)</f>
        <v>2.8389203890000001</v>
      </c>
      <c r="K29" s="25">
        <f>VLOOKUP($D29,Résultats!$B$2:$AZ$251,K$2,FALSE)</f>
        <v>4.9199763870000002</v>
      </c>
      <c r="L29" s="25">
        <f>VLOOKUP($D29,Résultats!$B$2:$AZ$251,L$2,FALSE)</f>
        <v>7.3052408949999998</v>
      </c>
      <c r="M29" s="25">
        <f>VLOOKUP($D29,Résultats!$B$2:$AZ$251,M$2,FALSE)</f>
        <v>12.057687550000001</v>
      </c>
      <c r="N29" s="25">
        <f>VLOOKUP($D29,Résultats!$B$2:$AZ$251,N$2,FALSE)</f>
        <v>16.02332874</v>
      </c>
      <c r="O29" s="25">
        <f>VLOOKUP($D29,Résultats!$B$2:$AZ$251,O$2,FALSE)</f>
        <v>17.00196643</v>
      </c>
      <c r="P29" s="25">
        <f>VLOOKUP($D29,Résultats!$B$2:$AZ$251,P$2,FALSE)</f>
        <v>21.305550199999999</v>
      </c>
      <c r="Q29" s="25">
        <f>VLOOKUP($D29,Résultats!$B$2:$AZ$251,Q$2,FALSE)</f>
        <v>28.640010060000002</v>
      </c>
      <c r="R29" s="25">
        <f>VLOOKUP($D29,Résultats!$B$2:$AZ$251,R$2,FALSE)</f>
        <v>37.330416640000003</v>
      </c>
      <c r="S29" s="25">
        <f>VLOOKUP($D29,Résultats!$B$2:$AZ$251,S$2,FALSE)</f>
        <v>46.664389319999998</v>
      </c>
      <c r="T29" s="25">
        <f>VLOOKUP($D29,Résultats!$B$2:$AZ$251,T$2,FALSE)</f>
        <v>55.106088630000002</v>
      </c>
      <c r="U29" s="25">
        <f>VLOOKUP($D29,Résultats!$B$2:$AZ$251,U$2,FALSE)</f>
        <v>62.582928610000003</v>
      </c>
      <c r="V29" s="25">
        <f>VLOOKUP($D29,Résultats!$B$2:$AZ$251,V$2,FALSE)</f>
        <v>68.435471359999994</v>
      </c>
      <c r="W29" s="25">
        <f>VLOOKUP($D29,Résultats!$B$2:$AZ$251,W$2,FALSE)</f>
        <v>72.740905780000006</v>
      </c>
      <c r="X29" s="25">
        <f>VLOOKUP($D29,Résultats!$B$2:$AZ$251,X$2,FALSE)</f>
        <v>75.859250209999999</v>
      </c>
      <c r="Y29" s="25">
        <f>VLOOKUP($D29,Résultats!$B$2:$AZ$251,Y$2,FALSE)</f>
        <v>80.542696359999894</v>
      </c>
      <c r="Z29" s="25">
        <f>VLOOKUP($D29,Résultats!$B$2:$AZ$251,Z$2,FALSE)</f>
        <v>83.892765209999894</v>
      </c>
      <c r="AA29" s="25">
        <f>VLOOKUP($D29,Résultats!$B$2:$AZ$251,AA$2,FALSE)</f>
        <v>86.505281080000003</v>
      </c>
      <c r="AB29" s="25">
        <f>VLOOKUP($D29,Résultats!$B$2:$AZ$251,AB$2,FALSE)</f>
        <v>88.701100299999894</v>
      </c>
      <c r="AC29" s="25">
        <f>VLOOKUP($D29,Résultats!$B$2:$AZ$251,AC$2,FALSE)</f>
        <v>90.62192297</v>
      </c>
      <c r="AD29" s="25">
        <f>VLOOKUP($D29,Résultats!$B$2:$AZ$251,AD$2,FALSE)</f>
        <v>91.498359489999999</v>
      </c>
      <c r="AE29" s="25">
        <f>VLOOKUP($D29,Résultats!$B$2:$AZ$251,AE$2,FALSE)</f>
        <v>92.278576749999999</v>
      </c>
      <c r="AF29" s="25">
        <f>VLOOKUP($D29,Résultats!$B$2:$AZ$251,AF$2,FALSE)</f>
        <v>93.100941559999995</v>
      </c>
      <c r="AG29" s="25">
        <f>VLOOKUP($D29,Résultats!$B$2:$AZ$251,AG$2,FALSE)</f>
        <v>93.911739830000002</v>
      </c>
      <c r="AH29" s="25">
        <f>VLOOKUP($D29,Résultats!$B$2:$AZ$251,AH$2,FALSE)</f>
        <v>103.400631</v>
      </c>
      <c r="AI29" s="25">
        <f>VLOOKUP($D29,Résultats!$B$2:$AZ$251,AI$2,FALSE)</f>
        <v>105.0933041</v>
      </c>
      <c r="AJ29" s="25">
        <f>VLOOKUP($D29,Résultats!$B$2:$AZ$251,AJ$2,FALSE)</f>
        <v>106.2952212</v>
      </c>
      <c r="AK29" s="25">
        <f>VLOOKUP($D29,Résultats!$B$2:$AZ$251,AK$2,FALSE)</f>
        <v>107.2344429</v>
      </c>
      <c r="AL29" s="25">
        <f>VLOOKUP($D29,Résultats!$B$2:$AZ$251,AL$2,FALSE)</f>
        <v>107.97768859999999</v>
      </c>
      <c r="AM29" s="102">
        <f>VLOOKUP($D29,Résultats!$B$2:$AZ$251,AM$2,FALSE)</f>
        <v>106.9148253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6.0970695800000002E-2</v>
      </c>
      <c r="F30" s="25">
        <f>VLOOKUP($D30,Résultats!$B$2:$AZ$251,F$2,FALSE)</f>
        <v>1.3966499729999999</v>
      </c>
      <c r="G30" s="25">
        <f>VLOOKUP($D30,Résultats!$B$2:$AZ$251,G$2,FALSE)</f>
        <v>3.290990045</v>
      </c>
      <c r="H30" s="25">
        <f>VLOOKUP($D30,Résultats!$B$2:$AZ$251,H$2,FALSE)</f>
        <v>4.2916947179999996</v>
      </c>
      <c r="I30" s="25">
        <f>VLOOKUP($D30,Résultats!$B$2:$AZ$251,I$2,FALSE)</f>
        <v>4.5571307980000002</v>
      </c>
      <c r="J30" s="25">
        <f>VLOOKUP($D30,Résultats!$B$2:$AZ$251,J$2,FALSE)</f>
        <v>5.141413225</v>
      </c>
      <c r="K30" s="25">
        <f>VLOOKUP($D30,Résultats!$B$2:$AZ$251,K$2,FALSE)</f>
        <v>6.6546788799999996</v>
      </c>
      <c r="L30" s="25">
        <f>VLOOKUP($D30,Résultats!$B$2:$AZ$251,L$2,FALSE)</f>
        <v>8.5401770280000004</v>
      </c>
      <c r="M30" s="25">
        <f>VLOOKUP($D30,Résultats!$B$2:$AZ$251,M$2,FALSE)</f>
        <v>13.51388506</v>
      </c>
      <c r="N30" s="25">
        <f>VLOOKUP($D30,Résultats!$B$2:$AZ$251,N$2,FALSE)</f>
        <v>17.232302140000002</v>
      </c>
      <c r="O30" s="25">
        <f>VLOOKUP($D30,Résultats!$B$2:$AZ$251,O$2,FALSE)</f>
        <v>17.468574029999999</v>
      </c>
      <c r="P30" s="25">
        <f>VLOOKUP($D30,Résultats!$B$2:$AZ$251,P$2,FALSE)</f>
        <v>20.926526389999999</v>
      </c>
      <c r="Q30" s="25">
        <f>VLOOKUP($D30,Résultats!$B$2:$AZ$251,Q$2,FALSE)</f>
        <v>26.92110027</v>
      </c>
      <c r="R30" s="25">
        <f>VLOOKUP($D30,Résultats!$B$2:$AZ$251,R$2,FALSE)</f>
        <v>33.611798069999999</v>
      </c>
      <c r="S30" s="25">
        <f>VLOOKUP($D30,Résultats!$B$2:$AZ$251,S$2,FALSE)</f>
        <v>40.27673806</v>
      </c>
      <c r="T30" s="25">
        <f>VLOOKUP($D30,Résultats!$B$2:$AZ$251,T$2,FALSE)</f>
        <v>45.737436199999998</v>
      </c>
      <c r="U30" s="25">
        <f>VLOOKUP($D30,Résultats!$B$2:$AZ$251,U$2,FALSE)</f>
        <v>50.03306328</v>
      </c>
      <c r="V30" s="25">
        <f>VLOOKUP($D30,Résultats!$B$2:$AZ$251,V$2,FALSE)</f>
        <v>52.752151959999999</v>
      </c>
      <c r="W30" s="25">
        <f>VLOOKUP($D30,Résultats!$B$2:$AZ$251,W$2,FALSE)</f>
        <v>54.096151550000002</v>
      </c>
      <c r="X30" s="25">
        <f>VLOOKUP($D30,Résultats!$B$2:$AZ$251,X$2,FALSE)</f>
        <v>54.45319276</v>
      </c>
      <c r="Y30" s="25">
        <f>VLOOKUP($D30,Résultats!$B$2:$AZ$251,Y$2,FALSE)</f>
        <v>55.819722259999999</v>
      </c>
      <c r="Z30" s="25">
        <f>VLOOKUP($D30,Résultats!$B$2:$AZ$251,Z$2,FALSE)</f>
        <v>56.153595260000003</v>
      </c>
      <c r="AA30" s="25">
        <f>VLOOKUP($D30,Résultats!$B$2:$AZ$251,AA$2,FALSE)</f>
        <v>55.92917826</v>
      </c>
      <c r="AB30" s="25">
        <f>VLOOKUP($D30,Résultats!$B$2:$AZ$251,AB$2,FALSE)</f>
        <v>55.390776459999998</v>
      </c>
      <c r="AC30" s="25">
        <f>VLOOKUP($D30,Résultats!$B$2:$AZ$251,AC$2,FALSE)</f>
        <v>54.643536330000003</v>
      </c>
      <c r="AD30" s="25">
        <f>VLOOKUP($D30,Résultats!$B$2:$AZ$251,AD$2,FALSE)</f>
        <v>53.582976340000002</v>
      </c>
      <c r="AE30" s="25">
        <f>VLOOKUP($D30,Résultats!$B$2:$AZ$251,AE$2,FALSE)</f>
        <v>52.466699769999998</v>
      </c>
      <c r="AF30" s="25">
        <f>VLOOKUP($D30,Résultats!$B$2:$AZ$251,AF$2,FALSE)</f>
        <v>51.369475970000003</v>
      </c>
      <c r="AG30" s="25">
        <f>VLOOKUP($D30,Résultats!$B$2:$AZ$251,AG$2,FALSE)</f>
        <v>50.255048090000003</v>
      </c>
      <c r="AH30" s="25">
        <f>VLOOKUP($D30,Résultats!$B$2:$AZ$251,AH$2,FALSE)</f>
        <v>48.023654139999998</v>
      </c>
      <c r="AI30" s="25">
        <f>VLOOKUP($D30,Résultats!$B$2:$AZ$251,AI$2,FALSE)</f>
        <v>47.118038640000002</v>
      </c>
      <c r="AJ30" s="25">
        <f>VLOOKUP($D30,Résultats!$B$2:$AZ$251,AJ$2,FALSE)</f>
        <v>45.949348749999999</v>
      </c>
      <c r="AK30" s="25">
        <f>VLOOKUP($D30,Résultats!$B$2:$AZ$251,AK$2,FALSE)</f>
        <v>44.633881350000003</v>
      </c>
      <c r="AL30" s="25">
        <f>VLOOKUP($D30,Résultats!$B$2:$AZ$251,AL$2,FALSE)</f>
        <v>43.20856981</v>
      </c>
      <c r="AM30" s="102">
        <f>VLOOKUP($D30,Résultats!$B$2:$AZ$251,AM$2,FALSE)</f>
        <v>41.05070937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1.4323115909999999</v>
      </c>
      <c r="F31" s="25">
        <f>VLOOKUP($D31,Résultats!$B$2:$AZ$251,F$2,FALSE)</f>
        <v>28.894378629999999</v>
      </c>
      <c r="G31" s="25">
        <f>VLOOKUP($D31,Résultats!$B$2:$AZ$251,G$2,FALSE)</f>
        <v>70.058586210000001</v>
      </c>
      <c r="H31" s="25">
        <f>VLOOKUP($D31,Résultats!$B$2:$AZ$251,H$2,FALSE)</f>
        <v>90.137484990000004</v>
      </c>
      <c r="I31" s="25">
        <f>VLOOKUP($D31,Résultats!$B$2:$AZ$251,I$2,FALSE)</f>
        <v>94.490162620000007</v>
      </c>
      <c r="J31" s="25">
        <f>VLOOKUP($D31,Résultats!$B$2:$AZ$251,J$2,FALSE)</f>
        <v>105.15509900000001</v>
      </c>
      <c r="K31" s="25">
        <f>VLOOKUP($D31,Résultats!$B$2:$AZ$251,K$2,FALSE)</f>
        <v>126.8391525</v>
      </c>
      <c r="L31" s="25">
        <f>VLOOKUP($D31,Résultats!$B$2:$AZ$251,L$2,FALSE)</f>
        <v>157.20896250000001</v>
      </c>
      <c r="M31" s="25">
        <f>VLOOKUP($D31,Résultats!$B$2:$AZ$251,M$2,FALSE)</f>
        <v>246.45140799999999</v>
      </c>
      <c r="N31" s="25">
        <f>VLOOKUP($D31,Résultats!$B$2:$AZ$251,N$2,FALSE)</f>
        <v>311.55998290000002</v>
      </c>
      <c r="O31" s="25">
        <f>VLOOKUP($D31,Résultats!$B$2:$AZ$251,O$2,FALSE)</f>
        <v>313.0542605</v>
      </c>
      <c r="P31" s="25">
        <f>VLOOKUP($D31,Résultats!$B$2:$AZ$251,P$2,FALSE)</f>
        <v>372.10885400000001</v>
      </c>
      <c r="Q31" s="25">
        <f>VLOOKUP($D31,Résultats!$B$2:$AZ$251,Q$2,FALSE)</f>
        <v>475.55700100000001</v>
      </c>
      <c r="R31" s="25">
        <f>VLOOKUP($D31,Résultats!$B$2:$AZ$251,R$2,FALSE)</f>
        <v>590.59232659999998</v>
      </c>
      <c r="S31" s="25">
        <f>VLOOKUP($D31,Résultats!$B$2:$AZ$251,S$2,FALSE)</f>
        <v>704.86941009999998</v>
      </c>
      <c r="T31" s="25">
        <f>VLOOKUP($D31,Résultats!$B$2:$AZ$251,T$2,FALSE)</f>
        <v>798.41752039999994</v>
      </c>
      <c r="U31" s="25">
        <f>VLOOKUP($D31,Résultats!$B$2:$AZ$251,U$2,FALSE)</f>
        <v>872.30381729999999</v>
      </c>
      <c r="V31" s="25">
        <f>VLOOKUP($D31,Résultats!$B$2:$AZ$251,V$2,FALSE)</f>
        <v>919.6410449</v>
      </c>
      <c r="W31" s="25">
        <f>VLOOKUP($D31,Résultats!$B$2:$AZ$251,W$2,FALSE)</f>
        <v>944.09762939999996</v>
      </c>
      <c r="X31" s="25">
        <f>VLOOKUP($D31,Résultats!$B$2:$AZ$251,X$2,FALSE)</f>
        <v>952.46379109999998</v>
      </c>
      <c r="Y31" s="25">
        <f>VLOOKUP($D31,Résultats!$B$2:$AZ$251,Y$2,FALSE)</f>
        <v>979.69741069999998</v>
      </c>
      <c r="Z31" s="25">
        <f>VLOOKUP($D31,Résultats!$B$2:$AZ$251,Z$2,FALSE)</f>
        <v>990.05315859999996</v>
      </c>
      <c r="AA31" s="25">
        <f>VLOOKUP($D31,Résultats!$B$2:$AZ$251,AA$2,FALSE)</f>
        <v>991.74600120000002</v>
      </c>
      <c r="AB31" s="25">
        <f>VLOOKUP($D31,Résultats!$B$2:$AZ$251,AB$2,FALSE)</f>
        <v>989.00436530000002</v>
      </c>
      <c r="AC31" s="25">
        <f>VLOOKUP($D31,Résultats!$B$2:$AZ$251,AC$2,FALSE)</f>
        <v>983.64379570000006</v>
      </c>
      <c r="AD31" s="25">
        <f>VLOOKUP($D31,Résultats!$B$2:$AZ$251,AD$2,FALSE)</f>
        <v>972.01497959999995</v>
      </c>
      <c r="AE31" s="25">
        <f>VLOOKUP($D31,Résultats!$B$2:$AZ$251,AE$2,FALSE)</f>
        <v>960.00166669999999</v>
      </c>
      <c r="AF31" s="25">
        <f>VLOOKUP($D31,Résultats!$B$2:$AZ$251,AF$2,FALSE)</f>
        <v>948.97928449999995</v>
      </c>
      <c r="AG31" s="25">
        <f>VLOOKUP($D31,Résultats!$B$2:$AZ$251,AG$2,FALSE)</f>
        <v>938.30936380000003</v>
      </c>
      <c r="AH31" s="25">
        <f>VLOOKUP($D31,Résultats!$B$2:$AZ$251,AH$2,FALSE)</f>
        <v>951.81448109999997</v>
      </c>
      <c r="AI31" s="25">
        <f>VLOOKUP($D31,Résultats!$B$2:$AZ$251,AI$2,FALSE)</f>
        <v>950.22615310000003</v>
      </c>
      <c r="AJ31" s="25">
        <f>VLOOKUP($D31,Résultats!$B$2:$AZ$251,AJ$2,FALSE)</f>
        <v>944.3638029</v>
      </c>
      <c r="AK31" s="25">
        <f>VLOOKUP($D31,Résultats!$B$2:$AZ$251,AK$2,FALSE)</f>
        <v>936.43693819999999</v>
      </c>
      <c r="AL31" s="25">
        <f>VLOOKUP($D31,Résultats!$B$2:$AZ$251,AL$2,FALSE)</f>
        <v>927.12071189999995</v>
      </c>
      <c r="AM31" s="102">
        <f>VLOOKUP($D31,Résultats!$B$2:$AZ$251,AM$2,FALSE)</f>
        <v>902.78790590000006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0.56452867159999998</v>
      </c>
      <c r="F32" s="25">
        <f>VLOOKUP($D32,Résultats!$B$2:$AZ$251,F$2,FALSE)</f>
        <v>11.037901700000001</v>
      </c>
      <c r="G32" s="25">
        <f>VLOOKUP($D32,Résultats!$B$2:$AZ$251,G$2,FALSE)</f>
        <v>26.984386010000001</v>
      </c>
      <c r="H32" s="25">
        <f>VLOOKUP($D32,Résultats!$B$2:$AZ$251,H$2,FALSE)</f>
        <v>34.587213920000003</v>
      </c>
      <c r="I32" s="25">
        <f>VLOOKUP($D32,Résultats!$B$2:$AZ$251,I$2,FALSE)</f>
        <v>36.120489460000002</v>
      </c>
      <c r="J32" s="25">
        <f>VLOOKUP($D32,Résultats!$B$2:$AZ$251,J$2,FALSE)</f>
        <v>40.02687409</v>
      </c>
      <c r="K32" s="25">
        <f>VLOOKUP($D32,Résultats!$B$2:$AZ$251,K$2,FALSE)</f>
        <v>47.003787189999997</v>
      </c>
      <c r="L32" s="25">
        <f>VLOOKUP($D32,Résultats!$B$2:$AZ$251,L$2,FALSE)</f>
        <v>57.200145139999997</v>
      </c>
      <c r="M32" s="25">
        <f>VLOOKUP($D32,Résultats!$B$2:$AZ$251,M$2,FALSE)</f>
        <v>89.134373249999996</v>
      </c>
      <c r="N32" s="25">
        <f>VLOOKUP($D32,Résultats!$B$2:$AZ$251,N$2,FALSE)</f>
        <v>111.98794150000001</v>
      </c>
      <c r="O32" s="25">
        <f>VLOOKUP($D32,Résultats!$B$2:$AZ$251,O$2,FALSE)</f>
        <v>111.7190531</v>
      </c>
      <c r="P32" s="25">
        <f>VLOOKUP($D32,Résultats!$B$2:$AZ$251,P$2,FALSE)</f>
        <v>131.8099957</v>
      </c>
      <c r="Q32" s="25">
        <f>VLOOKUP($D32,Résultats!$B$2:$AZ$251,Q$2,FALSE)</f>
        <v>167.1832527</v>
      </c>
      <c r="R32" s="25">
        <f>VLOOKUP($D32,Résultats!$B$2:$AZ$251,R$2,FALSE)</f>
        <v>206.03366339999999</v>
      </c>
      <c r="S32" s="25">
        <f>VLOOKUP($D32,Résultats!$B$2:$AZ$251,S$2,FALSE)</f>
        <v>243.99246249999999</v>
      </c>
      <c r="T32" s="25">
        <f>VLOOKUP($D32,Résultats!$B$2:$AZ$251,T$2,FALSE)</f>
        <v>274.34051119999998</v>
      </c>
      <c r="U32" s="25">
        <f>VLOOKUP($D32,Résultats!$B$2:$AZ$251,U$2,FALSE)</f>
        <v>297.57819760000001</v>
      </c>
      <c r="V32" s="25">
        <f>VLOOKUP($D32,Résultats!$B$2:$AZ$251,V$2,FALSE)</f>
        <v>311.5073185</v>
      </c>
      <c r="W32" s="25">
        <f>VLOOKUP($D32,Résultats!$B$2:$AZ$251,W$2,FALSE)</f>
        <v>317.54937740000003</v>
      </c>
      <c r="X32" s="25">
        <f>VLOOKUP($D32,Résultats!$B$2:$AZ$251,X$2,FALSE)</f>
        <v>318.13738139999998</v>
      </c>
      <c r="Y32" s="25">
        <f>VLOOKUP($D32,Résultats!$B$2:$AZ$251,Y$2,FALSE)</f>
        <v>324.97855270000002</v>
      </c>
      <c r="Z32" s="25">
        <f>VLOOKUP($D32,Résultats!$B$2:$AZ$251,Z$2,FALSE)</f>
        <v>326.18143959999998</v>
      </c>
      <c r="AA32" s="25">
        <f>VLOOKUP($D32,Résultats!$B$2:$AZ$251,AA$2,FALSE)</f>
        <v>324.54381910000001</v>
      </c>
      <c r="AB32" s="25">
        <f>VLOOKUP($D32,Résultats!$B$2:$AZ$251,AB$2,FALSE)</f>
        <v>321.4935064</v>
      </c>
      <c r="AC32" s="25">
        <f>VLOOKUP($D32,Résultats!$B$2:$AZ$251,AC$2,FALSE)</f>
        <v>317.64063549999997</v>
      </c>
      <c r="AD32" s="25">
        <f>VLOOKUP($D32,Résultats!$B$2:$AZ$251,AD$2,FALSE)</f>
        <v>312.18484869999997</v>
      </c>
      <c r="AE32" s="25">
        <f>VLOOKUP($D32,Résultats!$B$2:$AZ$251,AE$2,FALSE)</f>
        <v>306.66864179999999</v>
      </c>
      <c r="AF32" s="25">
        <f>VLOOKUP($D32,Résultats!$B$2:$AZ$251,AF$2,FALSE)</f>
        <v>301.52641269999998</v>
      </c>
      <c r="AG32" s="25">
        <f>VLOOKUP($D32,Résultats!$B$2:$AZ$251,AG$2,FALSE)</f>
        <v>296.54802030000002</v>
      </c>
      <c r="AH32" s="25">
        <f>VLOOKUP($D32,Résultats!$B$2:$AZ$251,AH$2,FALSE)</f>
        <v>294.02283449999999</v>
      </c>
      <c r="AI32" s="25">
        <f>VLOOKUP($D32,Résultats!$B$2:$AZ$251,AI$2,FALSE)</f>
        <v>292.01775859999998</v>
      </c>
      <c r="AJ32" s="25">
        <f>VLOOKUP($D32,Résultats!$B$2:$AZ$251,AJ$2,FALSE)</f>
        <v>288.73172060000002</v>
      </c>
      <c r="AK32" s="25">
        <f>VLOOKUP($D32,Résultats!$B$2:$AZ$251,AK$2,FALSE)</f>
        <v>284.85738889999999</v>
      </c>
      <c r="AL32" s="25">
        <f>VLOOKUP($D32,Résultats!$B$2:$AZ$251,AL$2,FALSE)</f>
        <v>280.60893529999998</v>
      </c>
      <c r="AM32" s="102">
        <f>VLOOKUP($D32,Résultats!$B$2:$AZ$251,AM$2,FALSE)</f>
        <v>271.88002239999997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7.6963009400000002E-3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9.4554554400000004E-2</v>
      </c>
      <c r="F34" s="55">
        <f>VLOOKUP($D34,Résultats!$B$2:$AZ$251,F$2,FALSE)</f>
        <v>1.5182772090000001</v>
      </c>
      <c r="G34" s="55">
        <f>VLOOKUP($D34,Résultats!$B$2:$AZ$251,G$2,FALSE)</f>
        <v>3.9051749729999998</v>
      </c>
      <c r="H34" s="55">
        <f>VLOOKUP($D34,Résultats!$B$2:$AZ$251,H$2,FALSE)</f>
        <v>4.8896838689999997</v>
      </c>
      <c r="I34" s="55">
        <f>VLOOKUP($D34,Résultats!$B$2:$AZ$251,I$2,FALSE)</f>
        <v>4.9890402590000003</v>
      </c>
      <c r="J34" s="55">
        <f>VLOOKUP($D34,Résultats!$B$2:$AZ$251,J$2,FALSE)</f>
        <v>5.3871252829999996</v>
      </c>
      <c r="K34" s="55">
        <f>VLOOKUP($D34,Résultats!$B$2:$AZ$251,K$2,FALSE)</f>
        <v>5.4002799189999999</v>
      </c>
      <c r="L34" s="55">
        <f>VLOOKUP($D34,Résultats!$B$2:$AZ$251,L$2,FALSE)</f>
        <v>5.931628506</v>
      </c>
      <c r="M34" s="55">
        <f>VLOOKUP($D34,Résultats!$B$2:$AZ$251,M$2,FALSE)</f>
        <v>8.9481781599999994</v>
      </c>
      <c r="N34" s="55">
        <f>VLOOKUP($D34,Résultats!$B$2:$AZ$251,N$2,FALSE)</f>
        <v>10.87966035</v>
      </c>
      <c r="O34" s="55">
        <f>VLOOKUP($D34,Résultats!$B$2:$AZ$251,O$2,FALSE)</f>
        <v>10.455801839999999</v>
      </c>
      <c r="P34" s="55">
        <f>VLOOKUP($D34,Résultats!$B$2:$AZ$251,P$2,FALSE)</f>
        <v>11.88025431</v>
      </c>
      <c r="Q34" s="55">
        <f>VLOOKUP($D34,Résultats!$B$2:$AZ$251,Q$2,FALSE)</f>
        <v>14.517035419999999</v>
      </c>
      <c r="R34" s="55">
        <f>VLOOKUP($D34,Résultats!$B$2:$AZ$251,R$2,FALSE)</f>
        <v>17.245404480000001</v>
      </c>
      <c r="S34" s="55">
        <f>VLOOKUP($D34,Résultats!$B$2:$AZ$251,S$2,FALSE)</f>
        <v>19.70115526</v>
      </c>
      <c r="T34" s="55">
        <f>VLOOKUP($D34,Résultats!$B$2:$AZ$251,T$2,FALSE)</f>
        <v>21.4344398</v>
      </c>
      <c r="U34" s="55">
        <f>VLOOKUP($D34,Résultats!$B$2:$AZ$251,U$2,FALSE)</f>
        <v>22.5424048</v>
      </c>
      <c r="V34" s="55">
        <f>VLOOKUP($D34,Résultats!$B$2:$AZ$251,V$2,FALSE)</f>
        <v>22.91604396</v>
      </c>
      <c r="W34" s="55">
        <f>VLOOKUP($D34,Résultats!$B$2:$AZ$251,W$2,FALSE)</f>
        <v>22.718935330000001</v>
      </c>
      <c r="X34" s="55">
        <f>VLOOKUP($D34,Résultats!$B$2:$AZ$251,X$2,FALSE)</f>
        <v>22.16823342</v>
      </c>
      <c r="Y34" s="55">
        <f>VLOOKUP($D34,Résultats!$B$2:$AZ$251,Y$2,FALSE)</f>
        <v>22.08701688</v>
      </c>
      <c r="Z34" s="55">
        <f>VLOOKUP($D34,Résultats!$B$2:$AZ$251,Z$2,FALSE)</f>
        <v>21.65666993</v>
      </c>
      <c r="AA34" s="55">
        <f>VLOOKUP($D34,Résultats!$B$2:$AZ$251,AA$2,FALSE)</f>
        <v>21.081795320000001</v>
      </c>
      <c r="AB34" s="55">
        <f>VLOOKUP($D34,Résultats!$B$2:$AZ$251,AB$2,FALSE)</f>
        <v>20.4615042</v>
      </c>
      <c r="AC34" s="55">
        <f>VLOOKUP($D34,Résultats!$B$2:$AZ$251,AC$2,FALSE)</f>
        <v>19.83534045</v>
      </c>
      <c r="AD34" s="55">
        <f>VLOOKUP($D34,Résultats!$B$2:$AZ$251,AD$2,FALSE)</f>
        <v>19.210678390000002</v>
      </c>
      <c r="AE34" s="55">
        <f>VLOOKUP($D34,Résultats!$B$2:$AZ$251,AE$2,FALSE)</f>
        <v>18.614075580000002</v>
      </c>
      <c r="AF34" s="55">
        <f>VLOOKUP($D34,Résultats!$B$2:$AZ$251,AF$2,FALSE)</f>
        <v>18.069078189999999</v>
      </c>
      <c r="AG34" s="55">
        <f>VLOOKUP($D34,Résultats!$B$2:$AZ$251,AG$2,FALSE)</f>
        <v>17.560248770000001</v>
      </c>
      <c r="AH34" s="55">
        <f>VLOOKUP($D34,Résultats!$B$2:$AZ$251,AH$2,FALSE)</f>
        <v>16.704614230000001</v>
      </c>
      <c r="AI34" s="55">
        <f>VLOOKUP($D34,Résultats!$B$2:$AZ$251,AI$2,FALSE)</f>
        <v>16.471455800000001</v>
      </c>
      <c r="AJ34" s="55">
        <f>VLOOKUP($D34,Résultats!$B$2:$AZ$251,AJ$2,FALSE)</f>
        <v>16.182803</v>
      </c>
      <c r="AK34" s="55">
        <f>VLOOKUP($D34,Résultats!$B$2:$AZ$251,AK$2,FALSE)</f>
        <v>15.87758479</v>
      </c>
      <c r="AL34" s="55">
        <f>VLOOKUP($D34,Résultats!$B$2:$AZ$251,AL$2,FALSE)</f>
        <v>15.56711921</v>
      </c>
      <c r="AM34" s="214">
        <f>VLOOKUP($D34,Résultats!$B$2:$AZ$251,AM$2,FALSE)</f>
        <v>15.023320099999999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2370.8185480000002</v>
      </c>
      <c r="F35" s="53">
        <f>VLOOKUP($D35,Résultats!$B$2:$AZ$251,F$2,FALSE)</f>
        <v>1896.029818</v>
      </c>
      <c r="G35" s="53">
        <f>VLOOKUP($D35,Résultats!$B$2:$AZ$251,G$2,FALSE)</f>
        <v>2096.5167889999998</v>
      </c>
      <c r="H35" s="53">
        <f>VLOOKUP($D35,Résultats!$B$2:$AZ$251,H$2,FALSE)</f>
        <v>2102.1542589999999</v>
      </c>
      <c r="I35" s="53">
        <f>VLOOKUP($D35,Résultats!$B$2:$AZ$251,I$2,FALSE)</f>
        <v>1728.491315</v>
      </c>
      <c r="J35" s="53">
        <f>VLOOKUP($D35,Résultats!$B$2:$AZ$251,J$2,FALSE)</f>
        <v>1521.1300510000001</v>
      </c>
      <c r="K35" s="53">
        <f>VLOOKUP($D35,Résultats!$B$2:$AZ$251,K$2,FALSE)</f>
        <v>1475.2997330000001</v>
      </c>
      <c r="L35" s="53">
        <f>VLOOKUP($D35,Résultats!$B$2:$AZ$251,L$2,FALSE)</f>
        <v>1479.6842670000001</v>
      </c>
      <c r="M35" s="53">
        <f>VLOOKUP($D35,Résultats!$B$2:$AZ$251,M$2,FALSE)</f>
        <v>1887.318074</v>
      </c>
      <c r="N35" s="53">
        <f>VLOOKUP($D35,Résultats!$B$2:$AZ$251,N$2,FALSE)</f>
        <v>1963.4131609999999</v>
      </c>
      <c r="O35" s="53">
        <f>VLOOKUP($D35,Résultats!$B$2:$AZ$251,O$2,FALSE)</f>
        <v>1521.3795930000001</v>
      </c>
      <c r="P35" s="53">
        <f>VLOOKUP($D35,Résultats!$B$2:$AZ$251,P$2,FALSE)</f>
        <v>1253.737226</v>
      </c>
      <c r="Q35" s="53">
        <f>VLOOKUP($D35,Résultats!$B$2:$AZ$251,Q$2,FALSE)</f>
        <v>1005.881695</v>
      </c>
      <c r="R35" s="53">
        <f>VLOOKUP($D35,Résultats!$B$2:$AZ$251,R$2,FALSE)</f>
        <v>764.71937700000001</v>
      </c>
      <c r="S35" s="53">
        <f>VLOOKUP($D35,Résultats!$B$2:$AZ$251,S$2,FALSE)</f>
        <v>541.02084579999996</v>
      </c>
      <c r="T35" s="53">
        <f>VLOOKUP($D35,Résultats!$B$2:$AZ$251,T$2,FALSE)</f>
        <v>349.88011139999998</v>
      </c>
      <c r="U35" s="53">
        <f>VLOOKUP($D35,Résultats!$B$2:$AZ$251,U$2,FALSE)</f>
        <v>210.06595519999999</v>
      </c>
      <c r="V35" s="53">
        <f>VLOOKUP($D35,Résultats!$B$2:$AZ$251,V$2,FALSE)</f>
        <v>117.7255639</v>
      </c>
      <c r="W35" s="53">
        <f>VLOOKUP($D35,Résultats!$B$2:$AZ$251,W$2,FALSE)</f>
        <v>62.686388970000003</v>
      </c>
      <c r="X35" s="53">
        <f>VLOOKUP($D35,Résultats!$B$2:$AZ$251,X$2,FALSE)</f>
        <v>32.290817349999998</v>
      </c>
      <c r="Y35" s="53">
        <f>VLOOKUP($D35,Résultats!$B$2:$AZ$251,Y$2,FALSE)</f>
        <v>16.805661180000001</v>
      </c>
      <c r="Z35" s="53">
        <f>VLOOKUP($D35,Résultats!$B$2:$AZ$251,Z$2,FALSE)</f>
        <v>8.5510858939999999</v>
      </c>
      <c r="AA35" s="53">
        <f>VLOOKUP($D35,Résultats!$B$2:$AZ$251,AA$2,FALSE)</f>
        <v>4.3018638669999998</v>
      </c>
      <c r="AB35" s="53">
        <f>VLOOKUP($D35,Résultats!$B$2:$AZ$251,AB$2,FALSE)</f>
        <v>2.151743588</v>
      </c>
      <c r="AC35" s="53">
        <f>VLOOKUP($D35,Résultats!$B$2:$AZ$251,AC$2,FALSE)</f>
        <v>1.0727400389999999</v>
      </c>
      <c r="AD35" s="53">
        <f>VLOOKUP($D35,Résultats!$B$2:$AZ$251,AD$2,FALSE)</f>
        <v>0.5309279992</v>
      </c>
      <c r="AE35" s="53">
        <f>VLOOKUP($D35,Résultats!$B$2:$AZ$251,AE$2,FALSE)</f>
        <v>0.26258404629999998</v>
      </c>
      <c r="AF35" s="53">
        <f>VLOOKUP($D35,Résultats!$B$2:$AZ$251,AF$2,FALSE)</f>
        <v>0.12997335230000001</v>
      </c>
      <c r="AG35" s="53">
        <f>VLOOKUP($D35,Résultats!$B$2:$AZ$251,AG$2,FALSE)</f>
        <v>6.4347811399999996E-2</v>
      </c>
      <c r="AH35" s="53">
        <f>VLOOKUP($D35,Résultats!$B$2:$AZ$251,AH$2,FALSE)</f>
        <v>3.2968962300000001E-2</v>
      </c>
      <c r="AI35" s="53">
        <f>VLOOKUP($D35,Résultats!$B$2:$AZ$251,AI$2,FALSE)</f>
        <v>1.6482934300000002E-2</v>
      </c>
      <c r="AJ35" s="53">
        <f>VLOOKUP($D35,Résultats!$B$2:$AZ$251,AJ$2,FALSE)</f>
        <v>8.2035154999999995E-3</v>
      </c>
      <c r="AK35" s="53">
        <f>VLOOKUP($D35,Résultats!$B$2:$AZ$251,AK$2,FALSE)</f>
        <v>4.0737268699999997E-3</v>
      </c>
      <c r="AL35" s="53">
        <f>VLOOKUP($D35,Résultats!$B$2:$AZ$251,AL$2,FALSE)</f>
        <v>2.01977374E-3</v>
      </c>
      <c r="AM35" s="213">
        <f>VLOOKUP($D35,Résultats!$B$2:$AZ$251,AM$2,FALSE)</f>
        <v>9.8495058900000009E-4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1.1860022750000001</v>
      </c>
      <c r="F36" s="25">
        <f>VLOOKUP($D36,Résultats!$B$2:$AZ$251,F$2,FALSE)</f>
        <v>48.350584269999999</v>
      </c>
      <c r="G36" s="25">
        <f>VLOOKUP($D36,Résultats!$B$2:$AZ$251,G$2,FALSE)</f>
        <v>63.16542639</v>
      </c>
      <c r="H36" s="25">
        <f>VLOOKUP($D36,Résultats!$B$2:$AZ$251,H$2,FALSE)</f>
        <v>65.909576860000001</v>
      </c>
      <c r="I36" s="25">
        <f>VLOOKUP($D36,Résultats!$B$2:$AZ$251,I$2,FALSE)</f>
        <v>77.816087640000006</v>
      </c>
      <c r="J36" s="25">
        <f>VLOOKUP($D36,Résultats!$B$2:$AZ$251,J$2,FALSE)</f>
        <v>67.183105960000006</v>
      </c>
      <c r="K36" s="25">
        <f>VLOOKUP($D36,Résultats!$B$2:$AZ$251,K$2,FALSE)</f>
        <v>93.295612860000006</v>
      </c>
      <c r="L36" s="25">
        <f>VLOOKUP($D36,Résultats!$B$2:$AZ$251,L$2,FALSE)</f>
        <v>111.0143157</v>
      </c>
      <c r="M36" s="25">
        <f>VLOOKUP($D36,Résultats!$B$2:$AZ$251,M$2,FALSE)</f>
        <v>154.40312689999999</v>
      </c>
      <c r="N36" s="25">
        <f>VLOOKUP($D36,Résultats!$B$2:$AZ$251,N$2,FALSE)</f>
        <v>175.03669479999999</v>
      </c>
      <c r="O36" s="25">
        <f>VLOOKUP($D36,Résultats!$B$2:$AZ$251,O$2,FALSE)</f>
        <v>143.99639160000001</v>
      </c>
      <c r="P36" s="25">
        <f>VLOOKUP($D36,Résultats!$B$2:$AZ$251,P$2,FALSE)</f>
        <v>124.8917206</v>
      </c>
      <c r="Q36" s="25">
        <f>VLOOKUP($D36,Résultats!$B$2:$AZ$251,Q$2,FALSE)</f>
        <v>105.0258178</v>
      </c>
      <c r="R36" s="25">
        <f>VLOOKUP($D36,Résultats!$B$2:$AZ$251,R$2,FALSE)</f>
        <v>83.72969612</v>
      </c>
      <c r="S36" s="25">
        <f>VLOOKUP($D36,Résultats!$B$2:$AZ$251,S$2,FALSE)</f>
        <v>62.039422960000003</v>
      </c>
      <c r="T36" s="25">
        <f>VLOOKUP($D36,Résultats!$B$2:$AZ$251,T$2,FALSE)</f>
        <v>41.708075669999999</v>
      </c>
      <c r="U36" s="25">
        <f>VLOOKUP($D36,Résultats!$B$2:$AZ$251,U$2,FALSE)</f>
        <v>25.960324230000001</v>
      </c>
      <c r="V36" s="25">
        <f>VLOOKUP($D36,Résultats!$B$2:$AZ$251,V$2,FALSE)</f>
        <v>15.060821519999999</v>
      </c>
      <c r="W36" s="25">
        <f>VLOOKUP($D36,Résultats!$B$2:$AZ$251,W$2,FALSE)</f>
        <v>8.2902523860000006</v>
      </c>
      <c r="X36" s="25">
        <f>VLOOKUP($D36,Résultats!$B$2:$AZ$251,X$2,FALSE)</f>
        <v>4.4110843470000001</v>
      </c>
      <c r="Y36" s="25">
        <f>VLOOKUP($D36,Résultats!$B$2:$AZ$251,Y$2,FALSE)</f>
        <v>2.3645430040000002</v>
      </c>
      <c r="Z36" s="25">
        <f>VLOOKUP($D36,Résultats!$B$2:$AZ$251,Z$2,FALSE)</f>
        <v>1.2383037269999999</v>
      </c>
      <c r="AA36" s="25">
        <f>VLOOKUP($D36,Résultats!$B$2:$AZ$251,AA$2,FALSE)</f>
        <v>0.64019826000000002</v>
      </c>
      <c r="AB36" s="25">
        <f>VLOOKUP($D36,Résultats!$B$2:$AZ$251,AB$2,FALSE)</f>
        <v>0.32868717209999998</v>
      </c>
      <c r="AC36" s="25">
        <f>VLOOKUP($D36,Résultats!$B$2:$AZ$251,AC$2,FALSE)</f>
        <v>0.1680447041</v>
      </c>
      <c r="AD36" s="25">
        <f>VLOOKUP($D36,Résultats!$B$2:$AZ$251,AD$2,FALSE)</f>
        <v>8.5291333400000002E-2</v>
      </c>
      <c r="AE36" s="25">
        <f>VLOOKUP($D36,Résultats!$B$2:$AZ$251,AE$2,FALSE)</f>
        <v>4.3331189300000003E-2</v>
      </c>
      <c r="AF36" s="25">
        <f>VLOOKUP($D36,Résultats!$B$2:$AZ$251,AF$2,FALSE)</f>
        <v>2.20090077E-2</v>
      </c>
      <c r="AG36" s="25">
        <f>VLOOKUP($D36,Résultats!$B$2:$AZ$251,AG$2,FALSE)</f>
        <v>1.1171905100000001E-2</v>
      </c>
      <c r="AH36" s="25">
        <f>VLOOKUP($D36,Résultats!$B$2:$AZ$251,AH$2,FALSE)</f>
        <v>6.1786368399999996E-3</v>
      </c>
      <c r="AI36" s="25">
        <f>VLOOKUP($D36,Résultats!$B$2:$AZ$251,AI$2,FALSE)</f>
        <v>3.1748610100000001E-3</v>
      </c>
      <c r="AJ36" s="25">
        <f>VLOOKUP($D36,Résultats!$B$2:$AZ$251,AJ$2,FALSE)</f>
        <v>1.6242074799999999E-3</v>
      </c>
      <c r="AK36" s="25">
        <f>VLOOKUP($D36,Résultats!$B$2:$AZ$251,AK$2,FALSE)</f>
        <v>8.2892888299999998E-4</v>
      </c>
      <c r="AL36" s="25">
        <f>VLOOKUP($D36,Résultats!$B$2:$AZ$251,AL$2,FALSE)</f>
        <v>4.2229215E-4</v>
      </c>
      <c r="AM36" s="102">
        <f>VLOOKUP($D36,Résultats!$B$2:$AZ$251,AM$2,FALSE)</f>
        <v>2.115784E-4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426.96081909999998</v>
      </c>
      <c r="F37" s="25">
        <f>VLOOKUP($D37,Résultats!$B$2:$AZ$251,F$2,FALSE)</f>
        <v>367.07671549999998</v>
      </c>
      <c r="G37" s="25">
        <f>VLOOKUP($D37,Résultats!$B$2:$AZ$251,G$2,FALSE)</f>
        <v>408.35875900000002</v>
      </c>
      <c r="H37" s="25">
        <f>VLOOKUP($D37,Résultats!$B$2:$AZ$251,H$2,FALSE)</f>
        <v>411.61334119999998</v>
      </c>
      <c r="I37" s="25">
        <f>VLOOKUP($D37,Résultats!$B$2:$AZ$251,I$2,FALSE)</f>
        <v>351.39354300000002</v>
      </c>
      <c r="J37" s="25">
        <f>VLOOKUP($D37,Résultats!$B$2:$AZ$251,J$2,FALSE)</f>
        <v>303.50855819999998</v>
      </c>
      <c r="K37" s="25">
        <f>VLOOKUP($D37,Résultats!$B$2:$AZ$251,K$2,FALSE)</f>
        <v>307.22563480000002</v>
      </c>
      <c r="L37" s="25">
        <f>VLOOKUP($D37,Résultats!$B$2:$AZ$251,L$2,FALSE)</f>
        <v>313.02488099999999</v>
      </c>
      <c r="M37" s="25">
        <f>VLOOKUP($D37,Résultats!$B$2:$AZ$251,M$2,FALSE)</f>
        <v>400.96476680000001</v>
      </c>
      <c r="N37" s="25">
        <f>VLOOKUP($D37,Résultats!$B$2:$AZ$251,N$2,FALSE)</f>
        <v>418.79584920000002</v>
      </c>
      <c r="O37" s="25">
        <f>VLOOKUP($D37,Résultats!$B$2:$AZ$251,O$2,FALSE)</f>
        <v>326.26326369999998</v>
      </c>
      <c r="P37" s="25">
        <f>VLOOKUP($D37,Résultats!$B$2:$AZ$251,P$2,FALSE)</f>
        <v>270.21349809999998</v>
      </c>
      <c r="Q37" s="25">
        <f>VLOOKUP($D37,Résultats!$B$2:$AZ$251,Q$2,FALSE)</f>
        <v>217.82809119999999</v>
      </c>
      <c r="R37" s="25">
        <f>VLOOKUP($D37,Résultats!$B$2:$AZ$251,R$2,FALSE)</f>
        <v>166.27349820000001</v>
      </c>
      <c r="S37" s="25">
        <f>VLOOKUP($D37,Résultats!$B$2:$AZ$251,S$2,FALSE)</f>
        <v>118.04804179999999</v>
      </c>
      <c r="T37" s="25">
        <f>VLOOKUP($D37,Résultats!$B$2:$AZ$251,T$2,FALSE)</f>
        <v>76.589345260000002</v>
      </c>
      <c r="U37" s="25">
        <f>VLOOKUP($D37,Résultats!$B$2:$AZ$251,U$2,FALSE)</f>
        <v>46.116115479999998</v>
      </c>
      <c r="V37" s="25">
        <f>VLOOKUP($D37,Résultats!$B$2:$AZ$251,V$2,FALSE)</f>
        <v>25.909287280000001</v>
      </c>
      <c r="W37" s="25">
        <f>VLOOKUP($D37,Résultats!$B$2:$AZ$251,W$2,FALSE)</f>
        <v>13.827592559999999</v>
      </c>
      <c r="X37" s="25">
        <f>VLOOKUP($D37,Résultats!$B$2:$AZ$251,X$2,FALSE)</f>
        <v>7.1384805069999997</v>
      </c>
      <c r="Y37" s="25">
        <f>VLOOKUP($D37,Résultats!$B$2:$AZ$251,Y$2,FALSE)</f>
        <v>3.7237739790000002</v>
      </c>
      <c r="Z37" s="25">
        <f>VLOOKUP($D37,Résultats!$B$2:$AZ$251,Z$2,FALSE)</f>
        <v>1.898455054</v>
      </c>
      <c r="AA37" s="25">
        <f>VLOOKUP($D37,Résultats!$B$2:$AZ$251,AA$2,FALSE)</f>
        <v>0.95683729949999996</v>
      </c>
      <c r="AB37" s="25">
        <f>VLOOKUP($D37,Résultats!$B$2:$AZ$251,AB$2,FALSE)</f>
        <v>0.47944457940000001</v>
      </c>
      <c r="AC37" s="25">
        <f>VLOOKUP($D37,Résultats!$B$2:$AZ$251,AC$2,FALSE)</f>
        <v>0.239432112</v>
      </c>
      <c r="AD37" s="25">
        <f>VLOOKUP($D37,Résultats!$B$2:$AZ$251,AD$2,FALSE)</f>
        <v>0.1185405996</v>
      </c>
      <c r="AE37" s="25">
        <f>VLOOKUP($D37,Résultats!$B$2:$AZ$251,AE$2,FALSE)</f>
        <v>5.8618694399999997E-2</v>
      </c>
      <c r="AF37" s="25">
        <f>VLOOKUP($D37,Résultats!$B$2:$AZ$251,AF$2,FALSE)</f>
        <v>2.9010991900000001E-2</v>
      </c>
      <c r="AG37" s="25">
        <f>VLOOKUP($D37,Résultats!$B$2:$AZ$251,AG$2,FALSE)</f>
        <v>1.43615898E-2</v>
      </c>
      <c r="AH37" s="25">
        <f>VLOOKUP($D37,Résultats!$B$2:$AZ$251,AH$2,FALSE)</f>
        <v>7.4067800699999997E-3</v>
      </c>
      <c r="AI37" s="25">
        <f>VLOOKUP($D37,Résultats!$B$2:$AZ$251,AI$2,FALSE)</f>
        <v>3.6974599599999998E-3</v>
      </c>
      <c r="AJ37" s="25">
        <f>VLOOKUP($D37,Résultats!$B$2:$AZ$251,AJ$2,FALSE)</f>
        <v>1.8369069699999999E-3</v>
      </c>
      <c r="AK37" s="25">
        <f>VLOOKUP($D37,Résultats!$B$2:$AZ$251,AK$2,FALSE)</f>
        <v>9.1029791300000005E-4</v>
      </c>
      <c r="AL37" s="25">
        <f>VLOOKUP($D37,Résultats!$B$2:$AZ$251,AL$2,FALSE)</f>
        <v>4.50283054E-4</v>
      </c>
      <c r="AM37" s="102">
        <f>VLOOKUP($D37,Résultats!$B$2:$AZ$251,AM$2,FALSE)</f>
        <v>2.19014241E-4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673.64929240000004</v>
      </c>
      <c r="F38" s="25">
        <f>VLOOKUP($D38,Résultats!$B$2:$AZ$251,F$2,FALSE)</f>
        <v>550.2628191</v>
      </c>
      <c r="G38" s="25">
        <f>VLOOKUP($D38,Résultats!$B$2:$AZ$251,G$2,FALSE)</f>
        <v>609.56262300000003</v>
      </c>
      <c r="H38" s="25">
        <f>VLOOKUP($D38,Résultats!$B$2:$AZ$251,H$2,FALSE)</f>
        <v>613.04205690000003</v>
      </c>
      <c r="I38" s="25">
        <f>VLOOKUP($D38,Résultats!$B$2:$AZ$251,I$2,FALSE)</f>
        <v>509.7433757</v>
      </c>
      <c r="J38" s="25">
        <f>VLOOKUP($D38,Résultats!$B$2:$AZ$251,J$2,FALSE)</f>
        <v>446.30902370000001</v>
      </c>
      <c r="K38" s="25">
        <f>VLOOKUP($D38,Résultats!$B$2:$AZ$251,K$2,FALSE)</f>
        <v>434.80923439999998</v>
      </c>
      <c r="L38" s="25">
        <f>VLOOKUP($D38,Résultats!$B$2:$AZ$251,L$2,FALSE)</f>
        <v>434.16975780000001</v>
      </c>
      <c r="M38" s="25">
        <f>VLOOKUP($D38,Résultats!$B$2:$AZ$251,M$2,FALSE)</f>
        <v>551.58909630000005</v>
      </c>
      <c r="N38" s="25">
        <f>VLOOKUP($D38,Résultats!$B$2:$AZ$251,N$2,FALSE)</f>
        <v>571.18493230000001</v>
      </c>
      <c r="O38" s="25">
        <f>VLOOKUP($D38,Résultats!$B$2:$AZ$251,O$2,FALSE)</f>
        <v>441.19868509999998</v>
      </c>
      <c r="P38" s="25">
        <f>VLOOKUP($D38,Résultats!$B$2:$AZ$251,P$2,FALSE)</f>
        <v>362.50004990000002</v>
      </c>
      <c r="Q38" s="25">
        <f>VLOOKUP($D38,Résultats!$B$2:$AZ$251,Q$2,FALSE)</f>
        <v>289.95218249999999</v>
      </c>
      <c r="R38" s="25">
        <f>VLOOKUP($D38,Résultats!$B$2:$AZ$251,R$2,FALSE)</f>
        <v>219.6550001</v>
      </c>
      <c r="S38" s="25">
        <f>VLOOKUP($D38,Résultats!$B$2:$AZ$251,S$2,FALSE)</f>
        <v>154.80078019999999</v>
      </c>
      <c r="T38" s="25">
        <f>VLOOKUP($D38,Résultats!$B$2:$AZ$251,T$2,FALSE)</f>
        <v>99.760860190000002</v>
      </c>
      <c r="U38" s="25">
        <f>VLOOKUP($D38,Résultats!$B$2:$AZ$251,U$2,FALSE)</f>
        <v>59.685101029999998</v>
      </c>
      <c r="V38" s="25">
        <f>VLOOKUP($D38,Résultats!$B$2:$AZ$251,V$2,FALSE)</f>
        <v>33.326574600000001</v>
      </c>
      <c r="W38" s="25">
        <f>VLOOKUP($D38,Résultats!$B$2:$AZ$251,W$2,FALSE)</f>
        <v>17.678920420000001</v>
      </c>
      <c r="X38" s="25">
        <f>VLOOKUP($D38,Résultats!$B$2:$AZ$251,X$2,FALSE)</f>
        <v>9.0710216920000004</v>
      </c>
      <c r="Y38" s="25">
        <f>VLOOKUP($D38,Résultats!$B$2:$AZ$251,Y$2,FALSE)</f>
        <v>4.7031796830000001</v>
      </c>
      <c r="Z38" s="25">
        <f>VLOOKUP($D38,Résultats!$B$2:$AZ$251,Z$2,FALSE)</f>
        <v>2.3836858240000001</v>
      </c>
      <c r="AA38" s="25">
        <f>VLOOKUP($D38,Résultats!$B$2:$AZ$251,AA$2,FALSE)</f>
        <v>1.1944655900000001</v>
      </c>
      <c r="AB38" s="25">
        <f>VLOOKUP($D38,Résultats!$B$2:$AZ$251,AB$2,FALSE)</f>
        <v>0.59508883810000002</v>
      </c>
      <c r="AC38" s="25">
        <f>VLOOKUP($D38,Résultats!$B$2:$AZ$251,AC$2,FALSE)</f>
        <v>0.29548292440000001</v>
      </c>
      <c r="AD38" s="25">
        <f>VLOOKUP($D38,Résultats!$B$2:$AZ$251,AD$2,FALSE)</f>
        <v>0.14561653499999999</v>
      </c>
      <c r="AE38" s="25">
        <f>VLOOKUP($D38,Résultats!$B$2:$AZ$251,AE$2,FALSE)</f>
        <v>7.1673496099999998E-2</v>
      </c>
      <c r="AF38" s="25">
        <f>VLOOKUP($D38,Résultats!$B$2:$AZ$251,AF$2,FALSE)</f>
        <v>3.5305858900000001E-2</v>
      </c>
      <c r="AG38" s="25">
        <f>VLOOKUP($D38,Résultats!$B$2:$AZ$251,AG$2,FALSE)</f>
        <v>1.7394203899999999E-2</v>
      </c>
      <c r="AH38" s="25">
        <f>VLOOKUP($D38,Résultats!$B$2:$AZ$251,AH$2,FALSE)</f>
        <v>8.7651315099999995E-3</v>
      </c>
      <c r="AI38" s="25">
        <f>VLOOKUP($D38,Résultats!$B$2:$AZ$251,AI$2,FALSE)</f>
        <v>4.35381903E-3</v>
      </c>
      <c r="AJ38" s="25">
        <f>VLOOKUP($D38,Résultats!$B$2:$AZ$251,AJ$2,FALSE)</f>
        <v>2.1521624499999999E-3</v>
      </c>
      <c r="AK38" s="25">
        <f>VLOOKUP($D38,Résultats!$B$2:$AZ$251,AK$2,FALSE)</f>
        <v>1.0611712200000001E-3</v>
      </c>
      <c r="AL38" s="25">
        <f>VLOOKUP($D38,Résultats!$B$2:$AZ$251,AL$2,FALSE)</f>
        <v>5.2227462099999999E-4</v>
      </c>
      <c r="AM38" s="102">
        <f>VLOOKUP($D38,Résultats!$B$2:$AZ$251,AM$2,FALSE)</f>
        <v>2.5274143899999999E-4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664.16127419999998</v>
      </c>
      <c r="F39" s="25">
        <f>VLOOKUP($D39,Résultats!$B$2:$AZ$251,F$2,FALSE)</f>
        <v>524.87307080000005</v>
      </c>
      <c r="G39" s="25">
        <f>VLOOKUP($D39,Résultats!$B$2:$AZ$251,G$2,FALSE)</f>
        <v>577.19383649999997</v>
      </c>
      <c r="H39" s="25">
        <f>VLOOKUP($D39,Résultats!$B$2:$AZ$251,H$2,FALSE)</f>
        <v>582.53502249999997</v>
      </c>
      <c r="I39" s="25">
        <f>VLOOKUP($D39,Résultats!$B$2:$AZ$251,I$2,FALSE)</f>
        <v>473.15781920000001</v>
      </c>
      <c r="J39" s="25">
        <f>VLOOKUP($D39,Résultats!$B$2:$AZ$251,J$2,FALSE)</f>
        <v>425.78890269999999</v>
      </c>
      <c r="K39" s="25">
        <f>VLOOKUP($D39,Résultats!$B$2:$AZ$251,K$2,FALSE)</f>
        <v>406.37875220000001</v>
      </c>
      <c r="L39" s="25">
        <f>VLOOKUP($D39,Résultats!$B$2:$AZ$251,L$2,FALSE)</f>
        <v>401.34759700000001</v>
      </c>
      <c r="M39" s="25">
        <f>VLOOKUP($D39,Résultats!$B$2:$AZ$251,M$2,FALSE)</f>
        <v>507.33563029999999</v>
      </c>
      <c r="N39" s="25">
        <f>VLOOKUP($D39,Résultats!$B$2:$AZ$251,N$2,FALSE)</f>
        <v>522.56731520000005</v>
      </c>
      <c r="O39" s="25">
        <f>VLOOKUP($D39,Résultats!$B$2:$AZ$251,O$2,FALSE)</f>
        <v>401.6855688</v>
      </c>
      <c r="P39" s="25">
        <f>VLOOKUP($D39,Résultats!$B$2:$AZ$251,P$2,FALSE)</f>
        <v>328.5472772</v>
      </c>
      <c r="Q39" s="25">
        <f>VLOOKUP($D39,Résultats!$B$2:$AZ$251,Q$2,FALSE)</f>
        <v>261.63755029999999</v>
      </c>
      <c r="R39" s="25">
        <f>VLOOKUP($D39,Résultats!$B$2:$AZ$251,R$2,FALSE)</f>
        <v>197.3367049</v>
      </c>
      <c r="S39" s="25">
        <f>VLOOKUP($D39,Résultats!$B$2:$AZ$251,S$2,FALSE)</f>
        <v>138.47214270000001</v>
      </c>
      <c r="T39" s="25">
        <f>VLOOKUP($D39,Résultats!$B$2:$AZ$251,T$2,FALSE)</f>
        <v>88.891116280000006</v>
      </c>
      <c r="U39" s="25">
        <f>VLOOKUP($D39,Résultats!$B$2:$AZ$251,U$2,FALSE)</f>
        <v>52.98506562</v>
      </c>
      <c r="V39" s="25">
        <f>VLOOKUP($D39,Résultats!$B$2:$AZ$251,V$2,FALSE)</f>
        <v>29.479313999999999</v>
      </c>
      <c r="W39" s="25">
        <f>VLOOKUP($D39,Résultats!$B$2:$AZ$251,W$2,FALSE)</f>
        <v>15.58304455</v>
      </c>
      <c r="X39" s="25">
        <f>VLOOKUP($D39,Résultats!$B$2:$AZ$251,X$2,FALSE)</f>
        <v>7.9673108570000002</v>
      </c>
      <c r="Y39" s="25">
        <f>VLOOKUP($D39,Résultats!$B$2:$AZ$251,Y$2,FALSE)</f>
        <v>4.1166562850000004</v>
      </c>
      <c r="Z39" s="25">
        <f>VLOOKUP($D39,Résultats!$B$2:$AZ$251,Z$2,FALSE)</f>
        <v>2.0794129510000001</v>
      </c>
      <c r="AA39" s="25">
        <f>VLOOKUP($D39,Résultats!$B$2:$AZ$251,AA$2,FALSE)</f>
        <v>1.0385845220000001</v>
      </c>
      <c r="AB39" s="25">
        <f>VLOOKUP($D39,Résultats!$B$2:$AZ$251,AB$2,FALSE)</f>
        <v>0.51576353519999996</v>
      </c>
      <c r="AC39" s="25">
        <f>VLOOKUP($D39,Résultats!$B$2:$AZ$251,AC$2,FALSE)</f>
        <v>0.25527852350000002</v>
      </c>
      <c r="AD39" s="25">
        <f>VLOOKUP($D39,Résultats!$B$2:$AZ$251,AD$2,FALSE)</f>
        <v>0.12546221499999999</v>
      </c>
      <c r="AE39" s="25">
        <f>VLOOKUP($D39,Résultats!$B$2:$AZ$251,AE$2,FALSE)</f>
        <v>6.1582127700000003E-2</v>
      </c>
      <c r="AF39" s="25">
        <f>VLOOKUP($D39,Résultats!$B$2:$AZ$251,AF$2,FALSE)</f>
        <v>3.0251445200000001E-2</v>
      </c>
      <c r="AG39" s="25">
        <f>VLOOKUP($D39,Résultats!$B$2:$AZ$251,AG$2,FALSE)</f>
        <v>1.4862921100000001E-2</v>
      </c>
      <c r="AH39" s="25">
        <f>VLOOKUP($D39,Résultats!$B$2:$AZ$251,AH$2,FALSE)</f>
        <v>7.4014862900000002E-3</v>
      </c>
      <c r="AI39" s="25">
        <f>VLOOKUP($D39,Résultats!$B$2:$AZ$251,AI$2,FALSE)</f>
        <v>3.6661533200000001E-3</v>
      </c>
      <c r="AJ39" s="25">
        <f>VLOOKUP($D39,Résultats!$B$2:$AZ$251,AJ$2,FALSE)</f>
        <v>1.80717763E-3</v>
      </c>
      <c r="AK39" s="25">
        <f>VLOOKUP($D39,Résultats!$B$2:$AZ$251,AK$2,FALSE)</f>
        <v>8.8861226800000001E-4</v>
      </c>
      <c r="AL39" s="25">
        <f>VLOOKUP($D39,Résultats!$B$2:$AZ$251,AL$2,FALSE)</f>
        <v>4.3616150200000001E-4</v>
      </c>
      <c r="AM39" s="102">
        <f>VLOOKUP($D39,Résultats!$B$2:$AZ$251,AM$2,FALSE)</f>
        <v>2.1050430199999999E-4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426.96081909999998</v>
      </c>
      <c r="F40" s="25">
        <f>VLOOKUP($D40,Résultats!$B$2:$AZ$251,F$2,FALSE)</f>
        <v>314.26744150000002</v>
      </c>
      <c r="G40" s="25">
        <f>VLOOKUP($D40,Résultats!$B$2:$AZ$251,G$2,FALSE)</f>
        <v>336.87461660000002</v>
      </c>
      <c r="H40" s="25">
        <f>VLOOKUP($D40,Résultats!$B$2:$AZ$251,H$2,FALSE)</f>
        <v>333.7617133</v>
      </c>
      <c r="I40" s="25">
        <f>VLOOKUP($D40,Résultats!$B$2:$AZ$251,I$2,FALSE)</f>
        <v>254.7385883</v>
      </c>
      <c r="J40" s="25">
        <f>VLOOKUP($D40,Résultats!$B$2:$AZ$251,J$2,FALSE)</f>
        <v>240.89395440000001</v>
      </c>
      <c r="K40" s="25">
        <f>VLOOKUP($D40,Résultats!$B$2:$AZ$251,K$2,FALSE)</f>
        <v>208.97924330000001</v>
      </c>
      <c r="L40" s="25">
        <f>VLOOKUP($D40,Résultats!$B$2:$AZ$251,L$2,FALSE)</f>
        <v>199.78414789999999</v>
      </c>
      <c r="M40" s="25">
        <f>VLOOKUP($D40,Résultats!$B$2:$AZ$251,M$2,FALSE)</f>
        <v>249.18373</v>
      </c>
      <c r="N40" s="25">
        <f>VLOOKUP($D40,Résultats!$B$2:$AZ$251,N$2,FALSE)</f>
        <v>253.14239950000001</v>
      </c>
      <c r="O40" s="25">
        <f>VLOOKUP($D40,Résultats!$B$2:$AZ$251,O$2,FALSE)</f>
        <v>192.05092379999999</v>
      </c>
      <c r="P40" s="25">
        <f>VLOOKUP($D40,Résultats!$B$2:$AZ$251,P$2,FALSE)</f>
        <v>155.21873070000001</v>
      </c>
      <c r="Q40" s="25">
        <f>VLOOKUP($D40,Résultats!$B$2:$AZ$251,Q$2,FALSE)</f>
        <v>122.2105116</v>
      </c>
      <c r="R40" s="25">
        <f>VLOOKUP($D40,Résultats!$B$2:$AZ$251,R$2,FALSE)</f>
        <v>91.185206660000006</v>
      </c>
      <c r="S40" s="25">
        <f>VLOOKUP($D40,Résultats!$B$2:$AZ$251,S$2,FALSE)</f>
        <v>63.335442069999999</v>
      </c>
      <c r="T40" s="25">
        <f>VLOOKUP($D40,Résultats!$B$2:$AZ$251,T$2,FALSE)</f>
        <v>40.294374529999999</v>
      </c>
      <c r="U40" s="25">
        <f>VLOOKUP($D40,Résultats!$B$2:$AZ$251,U$2,FALSE)</f>
        <v>23.8208305</v>
      </c>
      <c r="V40" s="25">
        <f>VLOOKUP($D40,Résultats!$B$2:$AZ$251,V$2,FALSE)</f>
        <v>13.151875889999999</v>
      </c>
      <c r="W40" s="25">
        <f>VLOOKUP($D40,Résultats!$B$2:$AZ$251,W$2,FALSE)</f>
        <v>6.9020652570000003</v>
      </c>
      <c r="X40" s="25">
        <f>VLOOKUP($D40,Résultats!$B$2:$AZ$251,X$2,FALSE)</f>
        <v>3.5042070089999999</v>
      </c>
      <c r="Y40" s="25">
        <f>VLOOKUP($D40,Résultats!$B$2:$AZ$251,Y$2,FALSE)</f>
        <v>1.7985903590000001</v>
      </c>
      <c r="Z40" s="25">
        <f>VLOOKUP($D40,Résultats!$B$2:$AZ$251,Z$2,FALSE)</f>
        <v>0.90294487430000003</v>
      </c>
      <c r="AA40" s="25">
        <f>VLOOKUP($D40,Résultats!$B$2:$AZ$251,AA$2,FALSE)</f>
        <v>0.4484109141</v>
      </c>
      <c r="AB40" s="25">
        <f>VLOOKUP($D40,Résultats!$B$2:$AZ$251,AB$2,FALSE)</f>
        <v>0.22148882459999999</v>
      </c>
      <c r="AC40" s="25">
        <f>VLOOKUP($D40,Résultats!$B$2:$AZ$251,AC$2,FALSE)</f>
        <v>0.1090724014</v>
      </c>
      <c r="AD40" s="25">
        <f>VLOOKUP($D40,Résultats!$B$2:$AZ$251,AD$2,FALSE)</f>
        <v>5.3404748199999998E-2</v>
      </c>
      <c r="AE40" s="25">
        <f>VLOOKUP($D40,Résultats!$B$2:$AZ$251,AE$2,FALSE)</f>
        <v>2.6121683100000001E-2</v>
      </c>
      <c r="AF40" s="25">
        <f>VLOOKUP($D40,Résultats!$B$2:$AZ$251,AF$2,FALSE)</f>
        <v>1.2790000399999999E-2</v>
      </c>
      <c r="AG40" s="25">
        <f>VLOOKUP($D40,Résultats!$B$2:$AZ$251,AG$2,FALSE)</f>
        <v>6.2645284200000002E-3</v>
      </c>
      <c r="AH40" s="25">
        <f>VLOOKUP($D40,Résultats!$B$2:$AZ$251,AH$2,FALSE)</f>
        <v>3.07971961E-3</v>
      </c>
      <c r="AI40" s="25">
        <f>VLOOKUP($D40,Résultats!$B$2:$AZ$251,AI$2,FALSE)</f>
        <v>1.5233228699999999E-3</v>
      </c>
      <c r="AJ40" s="25">
        <f>VLOOKUP($D40,Résultats!$B$2:$AZ$251,AJ$2,FALSE)</f>
        <v>7.5014054900000003E-4</v>
      </c>
      <c r="AK40" s="25">
        <f>VLOOKUP($D40,Résultats!$B$2:$AZ$251,AK$2,FALSE)</f>
        <v>3.6863180999999998E-4</v>
      </c>
      <c r="AL40" s="25">
        <f>VLOOKUP($D40,Résultats!$B$2:$AZ$251,AL$2,FALSE)</f>
        <v>1.8090515400000001E-4</v>
      </c>
      <c r="AM40" s="102">
        <f>VLOOKUP($D40,Résultats!$B$2:$AZ$251,AM$2,FALSE)</f>
        <v>8.7332517500000002E-5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142.32027299999999</v>
      </c>
      <c r="F41" s="25">
        <f>VLOOKUP($D41,Résultats!$B$2:$AZ$251,F$2,FALSE)</f>
        <v>80.680120709999997</v>
      </c>
      <c r="G41" s="25">
        <f>VLOOKUP($D41,Résultats!$B$2:$AZ$251,G$2,FALSE)</f>
        <v>90.043851290000006</v>
      </c>
      <c r="H41" s="25">
        <f>VLOOKUP($D41,Résultats!$B$2:$AZ$251,H$2,FALSE)</f>
        <v>86.77779305</v>
      </c>
      <c r="I41" s="25">
        <f>VLOOKUP($D41,Résultats!$B$2:$AZ$251,I$2,FALSE)</f>
        <v>58.414458529999997</v>
      </c>
      <c r="J41" s="25">
        <f>VLOOKUP($D41,Résultats!$B$2:$AZ$251,J$2,FALSE)</f>
        <v>37.446505930000001</v>
      </c>
      <c r="K41" s="25">
        <f>VLOOKUP($D41,Résultats!$B$2:$AZ$251,K$2,FALSE)</f>
        <v>24.611255159999999</v>
      </c>
      <c r="L41" s="25">
        <f>VLOOKUP($D41,Résultats!$B$2:$AZ$251,L$2,FALSE)</f>
        <v>20.343567220000001</v>
      </c>
      <c r="M41" s="25">
        <f>VLOOKUP($D41,Résultats!$B$2:$AZ$251,M$2,FALSE)</f>
        <v>23.841723729999998</v>
      </c>
      <c r="N41" s="25">
        <f>VLOOKUP($D41,Résultats!$B$2:$AZ$251,N$2,FALSE)</f>
        <v>22.685969889999999</v>
      </c>
      <c r="O41" s="25">
        <f>VLOOKUP($D41,Résultats!$B$2:$AZ$251,O$2,FALSE)</f>
        <v>16.184760570000002</v>
      </c>
      <c r="P41" s="25">
        <f>VLOOKUP($D41,Résultats!$B$2:$AZ$251,P$2,FALSE)</f>
        <v>12.36594972</v>
      </c>
      <c r="Q41" s="25">
        <f>VLOOKUP($D41,Résultats!$B$2:$AZ$251,Q$2,FALSE)</f>
        <v>9.2275418709999997</v>
      </c>
      <c r="R41" s="25">
        <f>VLOOKUP($D41,Résultats!$B$2:$AZ$251,R$2,FALSE)</f>
        <v>6.5392709900000003</v>
      </c>
      <c r="S41" s="25">
        <f>VLOOKUP($D41,Résultats!$B$2:$AZ$251,S$2,FALSE)</f>
        <v>4.3250160989999999</v>
      </c>
      <c r="T41" s="25">
        <f>VLOOKUP($D41,Résultats!$B$2:$AZ$251,T$2,FALSE)</f>
        <v>2.6363394320000002</v>
      </c>
      <c r="U41" s="25">
        <f>VLOOKUP($D41,Résultats!$B$2:$AZ$251,U$2,FALSE)</f>
        <v>1.4985183150000001</v>
      </c>
      <c r="V41" s="25">
        <f>VLOOKUP($D41,Résultats!$B$2:$AZ$251,V$2,FALSE)</f>
        <v>0.79769055759999996</v>
      </c>
      <c r="W41" s="25">
        <f>VLOOKUP($D41,Résultats!$B$2:$AZ$251,W$2,FALSE)</f>
        <v>0.4045137935</v>
      </c>
      <c r="X41" s="25">
        <f>VLOOKUP($D41,Résultats!$B$2:$AZ$251,X$2,FALSE)</f>
        <v>0.19871294</v>
      </c>
      <c r="Y41" s="25">
        <f>VLOOKUP($D41,Résultats!$B$2:$AZ$251,Y$2,FALSE)</f>
        <v>9.8917867899999998E-2</v>
      </c>
      <c r="Z41" s="25">
        <f>VLOOKUP($D41,Résultats!$B$2:$AZ$251,Z$2,FALSE)</f>
        <v>4.8283464900000003E-2</v>
      </c>
      <c r="AA41" s="25">
        <f>VLOOKUP($D41,Résultats!$B$2:$AZ$251,AA$2,FALSE)</f>
        <v>2.3367281E-2</v>
      </c>
      <c r="AB41" s="25">
        <f>VLOOKUP($D41,Résultats!$B$2:$AZ$251,AB$2,FALSE)</f>
        <v>1.1270638499999999E-2</v>
      </c>
      <c r="AC41" s="25">
        <f>VLOOKUP($D41,Résultats!$B$2:$AZ$251,AC$2,FALSE)</f>
        <v>5.4293731199999999E-3</v>
      </c>
      <c r="AD41" s="25">
        <f>VLOOKUP($D41,Résultats!$B$2:$AZ$251,AD$2,FALSE)</f>
        <v>2.6125680399999998E-3</v>
      </c>
      <c r="AE41" s="25">
        <f>VLOOKUP($D41,Résultats!$B$2:$AZ$251,AE$2,FALSE)</f>
        <v>1.25685561E-3</v>
      </c>
      <c r="AF41" s="25">
        <f>VLOOKUP($D41,Résultats!$B$2:$AZ$251,AF$2,FALSE)</f>
        <v>6.06048132E-4</v>
      </c>
      <c r="AG41" s="25">
        <f>VLOOKUP($D41,Résultats!$B$2:$AZ$251,AG$2,FALSE)</f>
        <v>2.9266318699999998E-4</v>
      </c>
      <c r="AH41" s="25">
        <f>VLOOKUP($D41,Résultats!$B$2:$AZ$251,AH$2,FALSE)</f>
        <v>1.3720799E-4</v>
      </c>
      <c r="AI41" s="25">
        <f>VLOOKUP($D41,Résultats!$B$2:$AZ$251,AI$2,FALSE)</f>
        <v>6.7318089399999998E-5</v>
      </c>
      <c r="AJ41" s="25">
        <f>VLOOKUP($D41,Résultats!$B$2:$AZ$251,AJ$2,FALSE)</f>
        <v>3.2920423700000002E-5</v>
      </c>
      <c r="AK41" s="25">
        <f>VLOOKUP($D41,Résultats!$B$2:$AZ$251,AK$2,FALSE)</f>
        <v>1.6084770099999998E-5</v>
      </c>
      <c r="AL41" s="25">
        <f>VLOOKUP($D41,Résultats!$B$2:$AZ$251,AL$2,FALSE)</f>
        <v>7.8572616400000008E-6</v>
      </c>
      <c r="AM41" s="102">
        <f>VLOOKUP($D41,Résultats!$B$2:$AZ$251,AM$2,FALSE)</f>
        <v>3.7796895400000002E-6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35.580068259999997</v>
      </c>
      <c r="F42" s="57">
        <f>VLOOKUP($D42,Résultats!$B$2:$AZ$251,F$2,FALSE)</f>
        <v>10.519065919999999</v>
      </c>
      <c r="G42" s="57">
        <f>VLOOKUP($D42,Résultats!$B$2:$AZ$251,G$2,FALSE)</f>
        <v>11.317676049999999</v>
      </c>
      <c r="H42" s="57">
        <f>VLOOKUP($D42,Résultats!$B$2:$AZ$251,H$2,FALSE)</f>
        <v>8.5147549859999998</v>
      </c>
      <c r="I42" s="57">
        <f>VLOOKUP($D42,Résultats!$B$2:$AZ$251,I$2,FALSE)</f>
        <v>3.2274422889999999</v>
      </c>
      <c r="J42" s="57">
        <f>VLOOKUP($D42,Résultats!$B$2:$AZ$251,J$2,FALSE)</f>
        <v>0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37131.568359999997</v>
      </c>
      <c r="J43" s="99">
        <f>VLOOKUP($D48,Résultats!$B$2:$AZ$212,J$2,FALSE)</f>
        <v>36957.76122</v>
      </c>
      <c r="K43" s="99">
        <f>VLOOKUP($D48,Résultats!$B$2:$AZ$212,K$2,FALSE)</f>
        <v>36576.76827</v>
      </c>
      <c r="L43" s="99">
        <f>VLOOKUP($D48,Résultats!$B$2:$AZ$212,L$2,FALSE)</f>
        <v>36150.619630000001</v>
      </c>
      <c r="M43" s="99">
        <f>VLOOKUP($D48,Résultats!$B$2:$AZ$212,M$2,FALSE)</f>
        <v>36297.542399999998</v>
      </c>
      <c r="N43" s="99">
        <f>VLOOKUP($D48,Résultats!$B$2:$AZ$212,N$2,FALSE)</f>
        <v>36615.062989999999</v>
      </c>
      <c r="O43" s="99">
        <f>VLOOKUP($D48,Résultats!$B$2:$AZ$212,O$2,FALSE)</f>
        <v>36467.081989999999</v>
      </c>
      <c r="P43" s="99">
        <f>VLOOKUP($D48,Résultats!$B$2:$AZ$212,P$2,FALSE)</f>
        <v>36146.340109999997</v>
      </c>
      <c r="Q43" s="99">
        <f>VLOOKUP($D48,Résultats!$B$2:$AZ$212,Q$2,FALSE)</f>
        <v>35753.798170000002</v>
      </c>
      <c r="R43" s="99">
        <f>VLOOKUP($D48,Résultats!$B$2:$AZ$212,R$2,FALSE)</f>
        <v>35319.950819999998</v>
      </c>
      <c r="S43" s="99">
        <f>VLOOKUP($D48,Résultats!$B$2:$AZ$212,S$2,FALSE)</f>
        <v>34864.81781</v>
      </c>
      <c r="T43" s="99">
        <f>VLOOKUP($D48,Résultats!$B$2:$AZ$212,T$2,FALSE)</f>
        <v>34390.201540000002</v>
      </c>
      <c r="U43" s="99">
        <f>VLOOKUP($D48,Résultats!$B$2:$AZ$212,U$2,FALSE)</f>
        <v>33918.063999999998</v>
      </c>
      <c r="V43" s="99">
        <f>VLOOKUP($D48,Résultats!$B$2:$AZ$212,V$2,FALSE)</f>
        <v>33453.897629999999</v>
      </c>
      <c r="W43" s="99">
        <f>VLOOKUP($D48,Résultats!$B$2:$AZ$212,W$2,FALSE)</f>
        <v>32998.258620000001</v>
      </c>
      <c r="X43" s="99">
        <f>VLOOKUP($D48,Résultats!$B$2:$AZ$212,X$2,FALSE)</f>
        <v>32549.672269999999</v>
      </c>
      <c r="Y43" s="99">
        <f>VLOOKUP($D48,Résultats!$B$2:$AZ$212,Y$2,FALSE)</f>
        <v>32153.465359999998</v>
      </c>
      <c r="Z43" s="99">
        <f>VLOOKUP($D48,Résultats!$B$2:$AZ$212,Z$2,FALSE)</f>
        <v>31786.619579999999</v>
      </c>
      <c r="AA43" s="99">
        <f>VLOOKUP($D48,Résultats!$B$2:$AZ$212,AA$2,FALSE)</f>
        <v>31437.451249999998</v>
      </c>
      <c r="AB43" s="99">
        <f>VLOOKUP($D48,Résultats!$B$2:$AZ$212,AB$2,FALSE)</f>
        <v>31099.880280000001</v>
      </c>
      <c r="AC43" s="99">
        <f>VLOOKUP($D48,Résultats!$B$2:$AZ$212,AC$2,FALSE)</f>
        <v>30770.094089999999</v>
      </c>
      <c r="AD43" s="99">
        <f>VLOOKUP($D48,Résultats!$B$2:$AZ$212,AD$2,FALSE)</f>
        <v>30445.17367</v>
      </c>
      <c r="AE43" s="99">
        <f>VLOOKUP($D48,Résultats!$B$2:$AZ$212,AE$2,FALSE)</f>
        <v>30124.397349999999</v>
      </c>
      <c r="AF43" s="99">
        <f>VLOOKUP($D48,Résultats!$B$2:$AZ$212,AF$2,FALSE)</f>
        <v>29809.22827</v>
      </c>
      <c r="AG43" s="99">
        <f>VLOOKUP($D48,Résultats!$B$2:$AZ$212,AG$2,FALSE)</f>
        <v>29499.932369999999</v>
      </c>
      <c r="AH43" s="99">
        <f>VLOOKUP($D48,Résultats!$B$2:$AZ$212,AH$2,FALSE)</f>
        <v>29127.085650000001</v>
      </c>
      <c r="AI43" s="99">
        <f>VLOOKUP($D48,Résultats!$B$2:$AZ$212,AI$2,FALSE)</f>
        <v>28780.668860000002</v>
      </c>
      <c r="AJ43" s="99">
        <f>VLOOKUP($D48,Résultats!$B$2:$AZ$212,AJ$2,FALSE)</f>
        <v>28451.788390000002</v>
      </c>
      <c r="AK43" s="99">
        <f>VLOOKUP($D48,Résultats!$B$2:$AZ$212,AK$2,FALSE)</f>
        <v>28135.813010000002</v>
      </c>
      <c r="AL43" s="99">
        <f>VLOOKUP($D48,Résultats!$B$2:$AZ$212,AL$2,FALSE)</f>
        <v>27829.534080000001</v>
      </c>
      <c r="AM43" s="104">
        <f>VLOOKUP($D48,Résultats!$B$2:$AZ$212,AM$2,FALSE)</f>
        <v>27506.83265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35751.304250000001</v>
      </c>
      <c r="G45" s="25">
        <f>VLOOKUP($D45,Résultats!$B$2:$AZ$212,G$2,FALSE)</f>
        <v>36333.262540000003</v>
      </c>
      <c r="H45" s="25">
        <f>VLOOKUP($D45,Résultats!$B$2:$AZ$212,H$2,FALSE)</f>
        <v>36618.753669999998</v>
      </c>
      <c r="I45" s="25">
        <f>VLOOKUP($D45,Résultats!$B$2:$AZ$212,I$2,FALSE)</f>
        <v>36516.307309999997</v>
      </c>
      <c r="J45" s="25">
        <f>VLOOKUP($D45,Résultats!$B$2:$AZ$212,J$2,FALSE)</f>
        <v>36211.62199</v>
      </c>
      <c r="K45" s="25">
        <f>VLOOKUP($D45,Résultats!$B$2:$AZ$212,K$2,FALSE)</f>
        <v>35675.164949999998</v>
      </c>
      <c r="L45" s="25">
        <f>VLOOKUP($D45,Résultats!$B$2:$AZ$212,L$2,FALSE)</f>
        <v>35056.310100000002</v>
      </c>
      <c r="M45" s="25">
        <f>VLOOKUP($D45,Résultats!$B$2:$AZ$212,M$2,FALSE)</f>
        <v>34881.492279999999</v>
      </c>
      <c r="N45" s="25">
        <f>VLOOKUP($D45,Résultats!$B$2:$AZ$212,N$2,FALSE)</f>
        <v>34793.052960000001</v>
      </c>
      <c r="O45" s="25">
        <f>VLOOKUP($D45,Résultats!$B$2:$AZ$212,O$2,FALSE)</f>
        <v>34259.724699999999</v>
      </c>
      <c r="P45" s="25">
        <f>VLOOKUP($D45,Résultats!$B$2:$AZ$212,P$2,FALSE)</f>
        <v>33482.252950000002</v>
      </c>
      <c r="Q45" s="25">
        <f>VLOOKUP($D45,Résultats!$B$2:$AZ$212,Q$2,FALSE)</f>
        <v>32495.143400000001</v>
      </c>
      <c r="R45" s="25">
        <f>VLOOKUP($D45,Résultats!$B$2:$AZ$212,R$2,FALSE)</f>
        <v>31317.92194</v>
      </c>
      <c r="S45" s="25">
        <f>VLOOKUP($D45,Résultats!$B$2:$AZ$212,S$2,FALSE)</f>
        <v>29979.867470000001</v>
      </c>
      <c r="T45" s="25">
        <f>VLOOKUP($D45,Résultats!$B$2:$AZ$212,T$2,FALSE)</f>
        <v>28523.731459999999</v>
      </c>
      <c r="U45" s="25">
        <f>VLOOKUP($D45,Résultats!$B$2:$AZ$212,U$2,FALSE)</f>
        <v>27008.57173</v>
      </c>
      <c r="V45" s="25">
        <f>VLOOKUP($D45,Résultats!$B$2:$AZ$212,V$2,FALSE)</f>
        <v>25486.100630000001</v>
      </c>
      <c r="W45" s="25">
        <f>VLOOKUP($D45,Résultats!$B$2:$AZ$212,W$2,FALSE)</f>
        <v>23994.75649</v>
      </c>
      <c r="X45" s="25">
        <f>VLOOKUP($D45,Résultats!$B$2:$AZ$212,X$2,FALSE)</f>
        <v>22557.980579999999</v>
      </c>
      <c r="Y45" s="25">
        <f>VLOOKUP($D45,Résultats!$B$2:$AZ$212,Y$2,FALSE)</f>
        <v>21188.025140000002</v>
      </c>
      <c r="Z45" s="25">
        <f>VLOOKUP($D45,Résultats!$B$2:$AZ$212,Z$2,FALSE)</f>
        <v>19888.673439999999</v>
      </c>
      <c r="AA45" s="25">
        <f>VLOOKUP($D45,Résultats!$B$2:$AZ$212,AA$2,FALSE)</f>
        <v>18660.206289999998</v>
      </c>
      <c r="AB45" s="25">
        <f>VLOOKUP($D45,Résultats!$B$2:$AZ$212,AB$2,FALSE)</f>
        <v>17500.934410000002</v>
      </c>
      <c r="AC45" s="25">
        <f>VLOOKUP($D45,Résultats!$B$2:$AZ$212,AC$2,FALSE)</f>
        <v>16408.19875</v>
      </c>
      <c r="AD45" s="25">
        <f>VLOOKUP($D45,Résultats!$B$2:$AZ$212,AD$2,FALSE)</f>
        <v>15383.21725</v>
      </c>
      <c r="AE45" s="25">
        <f>VLOOKUP($D45,Résultats!$B$2:$AZ$212,AE$2,FALSE)</f>
        <v>14422.028759999999</v>
      </c>
      <c r="AF45" s="25">
        <f>VLOOKUP($D45,Résultats!$B$2:$AZ$212,AF$2,FALSE)</f>
        <v>13520.781929999999</v>
      </c>
      <c r="AG45" s="25">
        <f>VLOOKUP($D45,Résultats!$B$2:$AZ$212,AG$2,FALSE)</f>
        <v>12675.797409999999</v>
      </c>
      <c r="AH45" s="25">
        <f>VLOOKUP($D45,Résultats!$B$2:$AZ$212,AH$2,FALSE)</f>
        <v>11830.77722</v>
      </c>
      <c r="AI45" s="25">
        <f>VLOOKUP($D45,Résultats!$B$2:$AZ$212,AI$2,FALSE)</f>
        <v>11042.075220000001</v>
      </c>
      <c r="AJ45" s="25">
        <f>VLOOKUP($D45,Résultats!$B$2:$AZ$212,AJ$2,FALSE)</f>
        <v>10305.94508</v>
      </c>
      <c r="AK45" s="25">
        <f>VLOOKUP($D45,Résultats!$B$2:$AZ$212,AK$2,FALSE)</f>
        <v>9618.8861450000004</v>
      </c>
      <c r="AL45" s="25">
        <f>VLOOKUP($D45,Résultats!$B$2:$AZ$212,AL$2,FALSE)</f>
        <v>8977.629089</v>
      </c>
      <c r="AM45" s="102">
        <f>VLOOKUP($D45,Résultats!$B$2:$AZ$212,AM$2,FALSE)</f>
        <v>8379.1214679999903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160.0030979</v>
      </c>
      <c r="G46" s="25">
        <f>VLOOKUP($D46,Résultats!$B$2:$AZ$212,G$2,FALSE)</f>
        <v>375.62361379999999</v>
      </c>
      <c r="H46" s="25">
        <f>VLOOKUP($D46,Résultats!$B$2:$AZ$212,H$2,FALSE)</f>
        <v>494.99017429999998</v>
      </c>
      <c r="I46" s="25">
        <f>VLOOKUP($D46,Résultats!$B$2:$AZ$212,I$2,FALSE)</f>
        <v>615.26105859999996</v>
      </c>
      <c r="J46" s="25">
        <f>VLOOKUP($D46,Résultats!$B$2:$AZ$212,J$2,FALSE)</f>
        <v>746.13923279999995</v>
      </c>
      <c r="K46" s="25">
        <f>VLOOKUP($D46,Résultats!$B$2:$AZ$212,K$2,FALSE)</f>
        <v>901.60332410000001</v>
      </c>
      <c r="L46" s="25">
        <f>VLOOKUP($D46,Résultats!$B$2:$AZ$212,L$2,FALSE)</f>
        <v>1094.309536</v>
      </c>
      <c r="M46" s="25">
        <f>VLOOKUP($D46,Résultats!$B$2:$AZ$212,M$2,FALSE)</f>
        <v>1416.050117</v>
      </c>
      <c r="N46" s="25">
        <f>VLOOKUP($D46,Résultats!$B$2:$AZ$212,N$2,FALSE)</f>
        <v>1822.0100299999999</v>
      </c>
      <c r="O46" s="25">
        <f>VLOOKUP($D46,Résultats!$B$2:$AZ$212,O$2,FALSE)</f>
        <v>2207.357289</v>
      </c>
      <c r="P46" s="25">
        <f>VLOOKUP($D46,Résultats!$B$2:$AZ$212,P$2,FALSE)</f>
        <v>2664.08716</v>
      </c>
      <c r="Q46" s="25">
        <f>VLOOKUP($D46,Résultats!$B$2:$AZ$212,Q$2,FALSE)</f>
        <v>3258.6547700000001</v>
      </c>
      <c r="R46" s="25">
        <f>VLOOKUP($D46,Résultats!$B$2:$AZ$212,R$2,FALSE)</f>
        <v>4002.0288810000002</v>
      </c>
      <c r="S46" s="25">
        <f>VLOOKUP($D46,Résultats!$B$2:$AZ$212,S$2,FALSE)</f>
        <v>4884.9503489999997</v>
      </c>
      <c r="T46" s="25">
        <f>VLOOKUP($D46,Résultats!$B$2:$AZ$212,T$2,FALSE)</f>
        <v>5866.4700780000003</v>
      </c>
      <c r="U46" s="25">
        <f>VLOOKUP($D46,Résultats!$B$2:$AZ$212,U$2,FALSE)</f>
        <v>6909.4922710000001</v>
      </c>
      <c r="V46" s="25">
        <f>VLOOKUP($D46,Résultats!$B$2:$AZ$212,V$2,FALSE)</f>
        <v>7967.7970020000002</v>
      </c>
      <c r="W46" s="25">
        <f>VLOOKUP($D46,Résultats!$B$2:$AZ$212,W$2,FALSE)</f>
        <v>9003.5021259999994</v>
      </c>
      <c r="X46" s="25">
        <f>VLOOKUP($D46,Résultats!$B$2:$AZ$212,X$2,FALSE)</f>
        <v>9991.6916870000005</v>
      </c>
      <c r="Y46" s="25">
        <f>VLOOKUP($D46,Résultats!$B$2:$AZ$212,Y$2,FALSE)</f>
        <v>10965.440210000001</v>
      </c>
      <c r="Z46" s="25">
        <f>VLOOKUP($D46,Résultats!$B$2:$AZ$212,Z$2,FALSE)</f>
        <v>11897.94614</v>
      </c>
      <c r="AA46" s="25">
        <f>VLOOKUP($D46,Résultats!$B$2:$AZ$212,AA$2,FALSE)</f>
        <v>12777.24496</v>
      </c>
      <c r="AB46" s="25">
        <f>VLOOKUP($D46,Résultats!$B$2:$AZ$212,AB$2,FALSE)</f>
        <v>13598.94587</v>
      </c>
      <c r="AC46" s="25">
        <f>VLOOKUP($D46,Résultats!$B$2:$AZ$212,AC$2,FALSE)</f>
        <v>14361.895339999999</v>
      </c>
      <c r="AD46" s="25">
        <f>VLOOKUP($D46,Résultats!$B$2:$AZ$212,AD$2,FALSE)</f>
        <v>15061.956410000001</v>
      </c>
      <c r="AE46" s="25">
        <f>VLOOKUP($D46,Résultats!$B$2:$AZ$212,AE$2,FALSE)</f>
        <v>15702.36859</v>
      </c>
      <c r="AF46" s="25">
        <f>VLOOKUP($D46,Résultats!$B$2:$AZ$212,AF$2,FALSE)</f>
        <v>16288.44634</v>
      </c>
      <c r="AG46" s="25">
        <f>VLOOKUP($D46,Résultats!$B$2:$AZ$212,AG$2,FALSE)</f>
        <v>16824.134959999999</v>
      </c>
      <c r="AH46" s="25">
        <f>VLOOKUP($D46,Résultats!$B$2:$AZ$212,AH$2,FALSE)</f>
        <v>17296.308430000001</v>
      </c>
      <c r="AI46" s="25">
        <f>VLOOKUP($D46,Résultats!$B$2:$AZ$212,AI$2,FALSE)</f>
        <v>17738.593639999999</v>
      </c>
      <c r="AJ46" s="25">
        <f>VLOOKUP($D46,Résultats!$B$2:$AZ$212,AJ$2,FALSE)</f>
        <v>18145.84332</v>
      </c>
      <c r="AK46" s="25">
        <f>VLOOKUP($D46,Résultats!$B$2:$AZ$212,AK$2,FALSE)</f>
        <v>18516.92686</v>
      </c>
      <c r="AL46" s="25">
        <f>VLOOKUP($D46,Résultats!$B$2:$AZ$212,AL$2,FALSE)</f>
        <v>18851.904999999999</v>
      </c>
      <c r="AM46" s="102">
        <f>VLOOKUP($D46,Résultats!$B$2:$AZ$212,AM$2,FALSE)</f>
        <v>19127.711190000002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0.43188859979999999</v>
      </c>
      <c r="G47" s="25">
        <f>VLOOKUP($D47,Résultats!$B$2:$AZ$212,G$2,FALSE)</f>
        <v>0.53400079190000005</v>
      </c>
      <c r="H47" s="25">
        <f>VLOOKUP($D47,Résultats!$B$2:$AZ$212,H$2,FALSE)</f>
        <v>0.58217645689999997</v>
      </c>
      <c r="I47" s="25">
        <f>VLOOKUP($D47,Résultats!$B$2:$AZ$212,I$2,FALSE)</f>
        <v>0.64133499569999997</v>
      </c>
      <c r="J47" s="25">
        <f>VLOOKUP($D47,Résultats!$B$2:$AZ$212,J$2,FALSE)</f>
        <v>0.68547466830000003</v>
      </c>
      <c r="K47" s="25">
        <f>VLOOKUP($D47,Résultats!$B$2:$AZ$212,K$2,FALSE)</f>
        <v>0.75310457470000003</v>
      </c>
      <c r="L47" s="25">
        <f>VLOOKUP($D47,Résultats!$B$2:$AZ$212,L$2,FALSE)</f>
        <v>0.83454038019999999</v>
      </c>
      <c r="M47" s="25">
        <f>VLOOKUP($D47,Résultats!$B$2:$AZ$212,M$2,FALSE)</f>
        <v>0.96029410179999997</v>
      </c>
      <c r="N47" s="25">
        <f>VLOOKUP($D47,Résultats!$B$2:$AZ$212,N$2,FALSE)</f>
        <v>1.1019800099999999</v>
      </c>
      <c r="O47" s="25">
        <f>VLOOKUP($D47,Résultats!$B$2:$AZ$212,O$2,FALSE)</f>
        <v>1.1999146380000001</v>
      </c>
      <c r="P47" s="25">
        <f>VLOOKUP($D47,Résultats!$B$2:$AZ$212,P$2,FALSE)</f>
        <v>1.270145294</v>
      </c>
      <c r="Q47" s="25">
        <f>VLOOKUP($D47,Résultats!$B$2:$AZ$212,Q$2,FALSE)</f>
        <v>1.31341653</v>
      </c>
      <c r="R47" s="25">
        <f>VLOOKUP($D47,Résultats!$B$2:$AZ$212,R$2,FALSE)</f>
        <v>1.3296888899999999</v>
      </c>
      <c r="S47" s="25">
        <f>VLOOKUP($D47,Résultats!$B$2:$AZ$212,S$2,FALSE)</f>
        <v>1.320117228</v>
      </c>
      <c r="T47" s="25">
        <f>VLOOKUP($D47,Résultats!$B$2:$AZ$212,T$2,FALSE)</f>
        <v>1.2877901199999999</v>
      </c>
      <c r="U47" s="25">
        <f>VLOOKUP($D47,Résultats!$B$2:$AZ$212,U$2,FALSE)</f>
        <v>1.239275463</v>
      </c>
      <c r="V47" s="25">
        <f>VLOOKUP($D47,Résultats!$B$2:$AZ$212,V$2,FALSE)</f>
        <v>1.181057319</v>
      </c>
      <c r="W47" s="25">
        <f>VLOOKUP($D47,Résultats!$B$2:$AZ$212,W$2,FALSE)</f>
        <v>1.118421715</v>
      </c>
      <c r="X47" s="25">
        <f>VLOOKUP($D47,Résultats!$B$2:$AZ$212,X$2,FALSE)</f>
        <v>1.0549376610000001</v>
      </c>
      <c r="Y47" s="25">
        <f>VLOOKUP($D47,Résultats!$B$2:$AZ$212,Y$2,FALSE)</f>
        <v>0.99276010049999996</v>
      </c>
      <c r="Z47" s="25">
        <f>VLOOKUP($D47,Résultats!$B$2:$AZ$212,Z$2,FALSE)</f>
        <v>0.9328795365</v>
      </c>
      <c r="AA47" s="25">
        <f>VLOOKUP($D47,Résultats!$B$2:$AZ$212,AA$2,FALSE)</f>
        <v>0.8757806722</v>
      </c>
      <c r="AB47" s="25">
        <f>VLOOKUP($D47,Résultats!$B$2:$AZ$212,AB$2,FALSE)</f>
        <v>0.82164332920000005</v>
      </c>
      <c r="AC47" s="25">
        <f>VLOOKUP($D47,Résultats!$B$2:$AZ$212,AC$2,FALSE)</f>
        <v>0.77048071610000002</v>
      </c>
      <c r="AD47" s="25">
        <f>VLOOKUP($D47,Résultats!$B$2:$AZ$212,AD$2,FALSE)</f>
        <v>0.72242215129999998</v>
      </c>
      <c r="AE47" s="25">
        <f>VLOOKUP($D47,Résultats!$B$2:$AZ$212,AE$2,FALSE)</f>
        <v>0.67731978069999998</v>
      </c>
      <c r="AF47" s="25">
        <f>VLOOKUP($D47,Résultats!$B$2:$AZ$212,AF$2,FALSE)</f>
        <v>0.635012189</v>
      </c>
      <c r="AG47" s="25">
        <f>VLOOKUP($D47,Résultats!$B$2:$AZ$212,AG$2,FALSE)</f>
        <v>0.59533656349999997</v>
      </c>
      <c r="AH47" s="25">
        <f>VLOOKUP($D47,Résultats!$B$2:$AZ$212,AH$2,FALSE)</f>
        <v>0.55565444720000001</v>
      </c>
      <c r="AI47" s="25">
        <f>VLOOKUP($D47,Résultats!$B$2:$AZ$212,AI$2,FALSE)</f>
        <v>0.51861440800000003</v>
      </c>
      <c r="AJ47" s="25">
        <f>VLOOKUP($D47,Résultats!$B$2:$AZ$212,AJ$2,FALSE)</f>
        <v>0.48404195100000003</v>
      </c>
      <c r="AK47" s="25">
        <f>VLOOKUP($D47,Résultats!$B$2:$AZ$212,AK$2,FALSE)</f>
        <v>0.45177342510000001</v>
      </c>
      <c r="AL47" s="25">
        <f>VLOOKUP($D47,Résultats!$B$2:$AZ$212,AL$2,FALSE)</f>
        <v>0.42165567430000001</v>
      </c>
      <c r="AM47" s="102">
        <f>VLOOKUP($D47,Résultats!$B$2:$AZ$212,AM$2,FALSE)</f>
        <v>0.39354553520000002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37131.568359999997</v>
      </c>
      <c r="J48" s="59">
        <f>VLOOKUP($D48,Résultats!$B$2:$AZ$212,J$2,FALSE)</f>
        <v>36957.76122</v>
      </c>
      <c r="K48" s="59">
        <f>VLOOKUP($D48,Résultats!$B$2:$AZ$212,K$2,FALSE)</f>
        <v>36576.76827</v>
      </c>
      <c r="L48" s="59">
        <f>VLOOKUP($D48,Résultats!$B$2:$AZ$212,L$2,FALSE)</f>
        <v>36150.619630000001</v>
      </c>
      <c r="M48" s="59">
        <f>VLOOKUP($D48,Résultats!$B$2:$AZ$212,M$2,FALSE)</f>
        <v>36297.542399999998</v>
      </c>
      <c r="N48" s="59">
        <f>VLOOKUP($D48,Résultats!$B$2:$AZ$212,N$2,FALSE)</f>
        <v>36615.062989999999</v>
      </c>
      <c r="O48" s="59">
        <f>VLOOKUP($D48,Résultats!$B$2:$AZ$212,O$2,FALSE)</f>
        <v>36467.081989999999</v>
      </c>
      <c r="P48" s="59">
        <f>VLOOKUP($D48,Résultats!$B$2:$AZ$212,P$2,FALSE)</f>
        <v>36146.340109999997</v>
      </c>
      <c r="Q48" s="59">
        <f>VLOOKUP($D48,Résultats!$B$2:$AZ$212,Q$2,FALSE)</f>
        <v>35753.798170000002</v>
      </c>
      <c r="R48" s="59">
        <f>VLOOKUP($D48,Résultats!$B$2:$AZ$212,R$2,FALSE)</f>
        <v>35319.950819999998</v>
      </c>
      <c r="S48" s="59">
        <f>VLOOKUP($D48,Résultats!$B$2:$AZ$212,S$2,FALSE)</f>
        <v>34864.81781</v>
      </c>
      <c r="T48" s="59">
        <f>VLOOKUP($D48,Résultats!$B$2:$AZ$212,T$2,FALSE)</f>
        <v>34390.201540000002</v>
      </c>
      <c r="U48" s="59">
        <f>VLOOKUP($D48,Résultats!$B$2:$AZ$212,U$2,FALSE)</f>
        <v>33918.063999999998</v>
      </c>
      <c r="V48" s="59">
        <f>VLOOKUP($D48,Résultats!$B$2:$AZ$212,V$2,FALSE)</f>
        <v>33453.897629999999</v>
      </c>
      <c r="W48" s="59">
        <f>VLOOKUP($D48,Résultats!$B$2:$AZ$212,W$2,FALSE)</f>
        <v>32998.258620000001</v>
      </c>
      <c r="X48" s="59">
        <f>VLOOKUP($D48,Résultats!$B$2:$AZ$212,X$2,FALSE)</f>
        <v>32549.672269999999</v>
      </c>
      <c r="Y48" s="59">
        <f>VLOOKUP($D48,Résultats!$B$2:$AZ$212,Y$2,FALSE)</f>
        <v>32153.465359999998</v>
      </c>
      <c r="Z48" s="59">
        <f>VLOOKUP($D48,Résultats!$B$2:$AZ$212,Z$2,FALSE)</f>
        <v>31786.619579999999</v>
      </c>
      <c r="AA48" s="59">
        <f>VLOOKUP($D48,Résultats!$B$2:$AZ$212,AA$2,FALSE)</f>
        <v>31437.451249999998</v>
      </c>
      <c r="AB48" s="59">
        <f>VLOOKUP($D48,Résultats!$B$2:$AZ$212,AB$2,FALSE)</f>
        <v>31099.880280000001</v>
      </c>
      <c r="AC48" s="59">
        <f>VLOOKUP($D48,Résultats!$B$2:$AZ$212,AC$2,FALSE)</f>
        <v>30770.094089999999</v>
      </c>
      <c r="AD48" s="59">
        <f>VLOOKUP($D48,Résultats!$B$2:$AZ$212,AD$2,FALSE)</f>
        <v>30445.17367</v>
      </c>
      <c r="AE48" s="59">
        <f>VLOOKUP($D48,Résultats!$B$2:$AZ$212,AE$2,FALSE)</f>
        <v>30124.397349999999</v>
      </c>
      <c r="AF48" s="59">
        <f>VLOOKUP($D48,Résultats!$B$2:$AZ$212,AF$2,FALSE)</f>
        <v>29809.22827</v>
      </c>
      <c r="AG48" s="59">
        <f>VLOOKUP($D48,Résultats!$B$2:$AZ$212,AG$2,FALSE)</f>
        <v>29499.932369999999</v>
      </c>
      <c r="AH48" s="59">
        <f>VLOOKUP($D48,Résultats!$B$2:$AZ$212,AH$2,FALSE)</f>
        <v>29127.085650000001</v>
      </c>
      <c r="AI48" s="59">
        <f>VLOOKUP($D48,Résultats!$B$2:$AZ$212,AI$2,FALSE)</f>
        <v>28780.668860000002</v>
      </c>
      <c r="AJ48" s="59">
        <f>VLOOKUP($D48,Résultats!$B$2:$AZ$212,AJ$2,FALSE)</f>
        <v>28451.788390000002</v>
      </c>
      <c r="AK48" s="59">
        <f>VLOOKUP($D48,Résultats!$B$2:$AZ$212,AK$2,FALSE)</f>
        <v>28135.813010000002</v>
      </c>
      <c r="AL48" s="59">
        <f>VLOOKUP($D48,Résultats!$B$2:$AZ$212,AL$2,FALSE)</f>
        <v>27829.534080000001</v>
      </c>
      <c r="AM48" s="103">
        <f>VLOOKUP($D48,Résultats!$B$2:$AZ$212,AM$2,FALSE)</f>
        <v>27506.83265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160.0030979</v>
      </c>
      <c r="G49" s="61">
        <f>VLOOKUP($D49,Résultats!$B$2:$AZ$212,G$2,FALSE)</f>
        <v>375.62361379999999</v>
      </c>
      <c r="H49" s="61">
        <f>VLOOKUP($D49,Résultats!$B$2:$AZ$212,H$2,FALSE)</f>
        <v>494.99017429999998</v>
      </c>
      <c r="I49" s="61">
        <f>VLOOKUP($D49,Résultats!$B$2:$AZ$212,I$2,FALSE)</f>
        <v>615.26105859999996</v>
      </c>
      <c r="J49" s="61">
        <f>VLOOKUP($D49,Résultats!$B$2:$AZ$212,J$2,FALSE)</f>
        <v>746.13923279999995</v>
      </c>
      <c r="K49" s="61">
        <f>VLOOKUP($D49,Résultats!$B$2:$AZ$212,K$2,FALSE)</f>
        <v>901.60332410000001</v>
      </c>
      <c r="L49" s="61">
        <f>VLOOKUP($D49,Résultats!$B$2:$AZ$212,L$2,FALSE)</f>
        <v>1094.309536</v>
      </c>
      <c r="M49" s="61">
        <f>VLOOKUP($D49,Résultats!$B$2:$AZ$212,M$2,FALSE)</f>
        <v>1416.050117</v>
      </c>
      <c r="N49" s="61">
        <f>VLOOKUP($D49,Résultats!$B$2:$AZ$212,N$2,FALSE)</f>
        <v>1822.0100299999999</v>
      </c>
      <c r="O49" s="61">
        <f>VLOOKUP($D49,Résultats!$B$2:$AZ$212,O$2,FALSE)</f>
        <v>2207.357289</v>
      </c>
      <c r="P49" s="61">
        <f>VLOOKUP($D49,Résultats!$B$2:$AZ$212,P$2,FALSE)</f>
        <v>2664.08716</v>
      </c>
      <c r="Q49" s="61">
        <f>VLOOKUP($D49,Résultats!$B$2:$AZ$212,Q$2,FALSE)</f>
        <v>3258.6547700000001</v>
      </c>
      <c r="R49" s="61">
        <f>VLOOKUP($D49,Résultats!$B$2:$AZ$212,R$2,FALSE)</f>
        <v>4002.0288810000002</v>
      </c>
      <c r="S49" s="61">
        <f>VLOOKUP($D49,Résultats!$B$2:$AZ$212,S$2,FALSE)</f>
        <v>4884.9503489999997</v>
      </c>
      <c r="T49" s="61">
        <f>VLOOKUP($D49,Résultats!$B$2:$AZ$212,T$2,FALSE)</f>
        <v>5866.4700780000003</v>
      </c>
      <c r="U49" s="61">
        <f>VLOOKUP($D49,Résultats!$B$2:$AZ$212,U$2,FALSE)</f>
        <v>6909.4922710000001</v>
      </c>
      <c r="V49" s="61">
        <f>VLOOKUP($D49,Résultats!$B$2:$AZ$212,V$2,FALSE)</f>
        <v>7967.7970020000002</v>
      </c>
      <c r="W49" s="61">
        <f>VLOOKUP($D49,Résultats!$B$2:$AZ$212,W$2,FALSE)</f>
        <v>9003.5021259999994</v>
      </c>
      <c r="X49" s="61">
        <f>VLOOKUP($D49,Résultats!$B$2:$AZ$212,X$2,FALSE)</f>
        <v>9991.6916870000005</v>
      </c>
      <c r="Y49" s="61">
        <f>VLOOKUP($D49,Résultats!$B$2:$AZ$212,Y$2,FALSE)</f>
        <v>10965.440210000001</v>
      </c>
      <c r="Z49" s="61">
        <f>VLOOKUP($D49,Résultats!$B$2:$AZ$212,Z$2,FALSE)</f>
        <v>11897.94614</v>
      </c>
      <c r="AA49" s="61">
        <f>VLOOKUP($D49,Résultats!$B$2:$AZ$212,AA$2,FALSE)</f>
        <v>12777.24496</v>
      </c>
      <c r="AB49" s="61">
        <f>VLOOKUP($D49,Résultats!$B$2:$AZ$212,AB$2,FALSE)</f>
        <v>13598.94587</v>
      </c>
      <c r="AC49" s="61">
        <f>VLOOKUP($D49,Résultats!$B$2:$AZ$212,AC$2,FALSE)</f>
        <v>14361.895339999999</v>
      </c>
      <c r="AD49" s="61">
        <f>VLOOKUP($D49,Résultats!$B$2:$AZ$212,AD$2,FALSE)</f>
        <v>15061.956410000001</v>
      </c>
      <c r="AE49" s="61">
        <f>VLOOKUP($D49,Résultats!$B$2:$AZ$212,AE$2,FALSE)</f>
        <v>15702.36859</v>
      </c>
      <c r="AF49" s="61">
        <f>VLOOKUP($D49,Résultats!$B$2:$AZ$212,AF$2,FALSE)</f>
        <v>16288.44634</v>
      </c>
      <c r="AG49" s="61">
        <f>VLOOKUP($D49,Résultats!$B$2:$AZ$212,AG$2,FALSE)</f>
        <v>16824.134959999999</v>
      </c>
      <c r="AH49" s="61">
        <f>VLOOKUP($D49,Résultats!$B$2:$AZ$212,AH$2,FALSE)</f>
        <v>17296.308430000001</v>
      </c>
      <c r="AI49" s="61">
        <f>VLOOKUP($D49,Résultats!$B$2:$AZ$212,AI$2,FALSE)</f>
        <v>17738.593639999999</v>
      </c>
      <c r="AJ49" s="61">
        <f>VLOOKUP($D49,Résultats!$B$2:$AZ$212,AJ$2,FALSE)</f>
        <v>18145.84332</v>
      </c>
      <c r="AK49" s="61">
        <f>VLOOKUP($D49,Résultats!$B$2:$AZ$212,AK$2,FALSE)</f>
        <v>18516.92686</v>
      </c>
      <c r="AL49" s="61">
        <f>VLOOKUP($D49,Résultats!$B$2:$AZ$212,AL$2,FALSE)</f>
        <v>18851.904999999999</v>
      </c>
      <c r="AM49" s="225">
        <f>VLOOKUP($D49,Résultats!$B$2:$AZ$212,AM$2,FALSE)</f>
        <v>19127.711190000002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2.2621376369999999</v>
      </c>
      <c r="G50" s="25">
        <f>VLOOKUP($D50,Résultats!$B$2:$AZ$212,G$2,FALSE)</f>
        <v>5.3886071790000001</v>
      </c>
      <c r="H50" s="25">
        <f>VLOOKUP($D50,Résultats!$B$2:$AZ$212,H$2,FALSE)</f>
        <v>7.2596341549999996</v>
      </c>
      <c r="I50" s="25">
        <f>VLOOKUP($D50,Résultats!$B$2:$AZ$212,I$2,FALSE)</f>
        <v>9.3925920319999996</v>
      </c>
      <c r="J50" s="25">
        <f>VLOOKUP($D50,Résultats!$B$2:$AZ$212,J$2,FALSE)</f>
        <v>12.01475754</v>
      </c>
      <c r="K50" s="25">
        <f>VLOOKUP($D50,Résultats!$B$2:$AZ$212,K$2,FALSE)</f>
        <v>17.445667029999999</v>
      </c>
      <c r="L50" s="25">
        <f>VLOOKUP($D50,Résultats!$B$2:$AZ$212,L$2,FALSE)</f>
        <v>25.97499848</v>
      </c>
      <c r="M50" s="25">
        <f>VLOOKUP($D50,Résultats!$B$2:$AZ$212,M$2,FALSE)</f>
        <v>40.453255730000002</v>
      </c>
      <c r="N50" s="25">
        <f>VLOOKUP($D50,Résultats!$B$2:$AZ$212,N$2,FALSE)</f>
        <v>59.64741609</v>
      </c>
      <c r="O50" s="25">
        <f>VLOOKUP($D50,Résultats!$B$2:$AZ$212,O$2,FALSE)</f>
        <v>79.371550670000005</v>
      </c>
      <c r="P50" s="25">
        <f>VLOOKUP($D50,Résultats!$B$2:$AZ$212,P$2,FALSE)</f>
        <v>104.23540370000001</v>
      </c>
      <c r="Q50" s="25">
        <f>VLOOKUP($D50,Résultats!$B$2:$AZ$212,Q$2,FALSE)</f>
        <v>138.35674320000001</v>
      </c>
      <c r="R50" s="25">
        <f>VLOOKUP($D50,Résultats!$B$2:$AZ$212,R$2,FALSE)</f>
        <v>183.38923829999999</v>
      </c>
      <c r="S50" s="25">
        <f>VLOOKUP($D50,Résultats!$B$2:$AZ$212,S$2,FALSE)</f>
        <v>239.9249293</v>
      </c>
      <c r="T50" s="25">
        <f>VLOOKUP($D50,Résultats!$B$2:$AZ$212,T$2,FALSE)</f>
        <v>306.22947099999999</v>
      </c>
      <c r="U50" s="25">
        <f>VLOOKUP($D50,Résultats!$B$2:$AZ$212,U$2,FALSE)</f>
        <v>380.5161276</v>
      </c>
      <c r="V50" s="25">
        <f>VLOOKUP($D50,Résultats!$B$2:$AZ$212,V$2,FALSE)</f>
        <v>460.0653547</v>
      </c>
      <c r="W50" s="25">
        <f>VLOOKUP($D50,Résultats!$B$2:$AZ$212,W$2,FALSE)</f>
        <v>542.35599409999998</v>
      </c>
      <c r="X50" s="25">
        <f>VLOOKUP($D50,Résultats!$B$2:$AZ$212,X$2,FALSE)</f>
        <v>625.49306109999998</v>
      </c>
      <c r="Y50" s="25">
        <f>VLOOKUP($D50,Résultats!$B$2:$AZ$212,Y$2,FALSE)</f>
        <v>711.90708810000001</v>
      </c>
      <c r="Z50" s="25">
        <f>VLOOKUP($D50,Résultats!$B$2:$AZ$212,Z$2,FALSE)</f>
        <v>799.40952489999995</v>
      </c>
      <c r="AA50" s="25">
        <f>VLOOKUP($D50,Résultats!$B$2:$AZ$212,AA$2,FALSE)</f>
        <v>886.82809339999994</v>
      </c>
      <c r="AB50" s="25">
        <f>VLOOKUP($D50,Résultats!$B$2:$AZ$212,AB$2,FALSE)</f>
        <v>973.54519700000003</v>
      </c>
      <c r="AC50" s="25">
        <f>VLOOKUP($D50,Résultats!$B$2:$AZ$212,AC$2,FALSE)</f>
        <v>1059.1969770000001</v>
      </c>
      <c r="AD50" s="25">
        <f>VLOOKUP($D50,Résultats!$B$2:$AZ$212,AD$2,FALSE)</f>
        <v>1142.1848560000001</v>
      </c>
      <c r="AE50" s="25">
        <f>VLOOKUP($D50,Résultats!$B$2:$AZ$212,AE$2,FALSE)</f>
        <v>1222.5530920000001</v>
      </c>
      <c r="AF50" s="25">
        <f>VLOOKUP($D50,Résultats!$B$2:$AZ$212,AF$2,FALSE)</f>
        <v>1300.574114</v>
      </c>
      <c r="AG50" s="25">
        <f>VLOOKUP($D50,Résultats!$B$2:$AZ$212,AG$2,FALSE)</f>
        <v>1376.420331</v>
      </c>
      <c r="AH50" s="25">
        <f>VLOOKUP($D50,Résultats!$B$2:$AZ$212,AH$2,FALSE)</f>
        <v>1464.4752329999999</v>
      </c>
      <c r="AI50" s="25">
        <f>VLOOKUP($D50,Résultats!$B$2:$AZ$212,AI$2,FALSE)</f>
        <v>1551.289274</v>
      </c>
      <c r="AJ50" s="25">
        <f>VLOOKUP($D50,Résultats!$B$2:$AZ$212,AJ$2,FALSE)</f>
        <v>1636.1696790000001</v>
      </c>
      <c r="AK50" s="25">
        <f>VLOOKUP($D50,Résultats!$B$2:$AZ$212,AK$2,FALSE)</f>
        <v>1718.8579</v>
      </c>
      <c r="AL50" s="25">
        <f>VLOOKUP($D50,Résultats!$B$2:$AZ$212,AL$2,FALSE)</f>
        <v>1799.224271</v>
      </c>
      <c r="AM50" s="102">
        <f>VLOOKUP($D50,Résultats!$B$2:$AZ$212,AM$2,FALSE)</f>
        <v>1874.219061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2.2893892839999999</v>
      </c>
      <c r="G51" s="25">
        <f>VLOOKUP($D51,Résultats!$B$2:$AZ$212,G$2,FALSE)</f>
        <v>5.4271984460000002</v>
      </c>
      <c r="H51" s="25">
        <f>VLOOKUP($D51,Résultats!$B$2:$AZ$212,H$2,FALSE)</f>
        <v>7.2570449290000001</v>
      </c>
      <c r="I51" s="25">
        <f>VLOOKUP($D51,Résultats!$B$2:$AZ$212,I$2,FALSE)</f>
        <v>9.2618229569999997</v>
      </c>
      <c r="J51" s="25">
        <f>VLOOKUP($D51,Résultats!$B$2:$AZ$212,J$2,FALSE)</f>
        <v>11.6376522</v>
      </c>
      <c r="K51" s="25">
        <f>VLOOKUP($D51,Résultats!$B$2:$AZ$212,K$2,FALSE)</f>
        <v>15.911092350000001</v>
      </c>
      <c r="L51" s="25">
        <f>VLOOKUP($D51,Résultats!$B$2:$AZ$212,L$2,FALSE)</f>
        <v>22.28038664</v>
      </c>
      <c r="M51" s="25">
        <f>VLOOKUP($D51,Résultats!$B$2:$AZ$212,M$2,FALSE)</f>
        <v>33.027463210000001</v>
      </c>
      <c r="N51" s="25">
        <f>VLOOKUP($D51,Résultats!$B$2:$AZ$212,N$2,FALSE)</f>
        <v>47.107999999999997</v>
      </c>
      <c r="O51" s="25">
        <f>VLOOKUP($D51,Résultats!$B$2:$AZ$212,O$2,FALSE)</f>
        <v>61.327997920000001</v>
      </c>
      <c r="P51" s="25">
        <f>VLOOKUP($D51,Résultats!$B$2:$AZ$212,P$2,FALSE)</f>
        <v>78.997500810000005</v>
      </c>
      <c r="Q51" s="25">
        <f>VLOOKUP($D51,Résultats!$B$2:$AZ$212,Q$2,FALSE)</f>
        <v>102.9352787</v>
      </c>
      <c r="R51" s="25">
        <f>VLOOKUP($D51,Résultats!$B$2:$AZ$212,R$2,FALSE)</f>
        <v>134.11418459999999</v>
      </c>
      <c r="S51" s="25">
        <f>VLOOKUP($D51,Résultats!$B$2:$AZ$212,S$2,FALSE)</f>
        <v>172.73172289999999</v>
      </c>
      <c r="T51" s="25">
        <f>VLOOKUP($D51,Résultats!$B$2:$AZ$212,T$2,FALSE)</f>
        <v>217.432286</v>
      </c>
      <c r="U51" s="25">
        <f>VLOOKUP($D51,Résultats!$B$2:$AZ$212,U$2,FALSE)</f>
        <v>266.86406829999999</v>
      </c>
      <c r="V51" s="25">
        <f>VLOOKUP($D51,Résultats!$B$2:$AZ$212,V$2,FALSE)</f>
        <v>319.09321970000002</v>
      </c>
      <c r="W51" s="25">
        <f>VLOOKUP($D51,Résultats!$B$2:$AZ$212,W$2,FALSE)</f>
        <v>372.3772219</v>
      </c>
      <c r="X51" s="25">
        <f>VLOOKUP($D51,Résultats!$B$2:$AZ$212,X$2,FALSE)</f>
        <v>425.43786669999997</v>
      </c>
      <c r="Y51" s="25">
        <f>VLOOKUP($D51,Résultats!$B$2:$AZ$212,Y$2,FALSE)</f>
        <v>479.82659580000001</v>
      </c>
      <c r="Z51" s="25">
        <f>VLOOKUP($D51,Résultats!$B$2:$AZ$212,Z$2,FALSE)</f>
        <v>534.10043540000004</v>
      </c>
      <c r="AA51" s="25">
        <f>VLOOKUP($D51,Résultats!$B$2:$AZ$212,AA$2,FALSE)</f>
        <v>587.50031750000005</v>
      </c>
      <c r="AB51" s="25">
        <f>VLOOKUP($D51,Résultats!$B$2:$AZ$212,AB$2,FALSE)</f>
        <v>639.63500799999997</v>
      </c>
      <c r="AC51" s="25">
        <f>VLOOKUP($D51,Résultats!$B$2:$AZ$212,AC$2,FALSE)</f>
        <v>690.27974300000005</v>
      </c>
      <c r="AD51" s="25">
        <f>VLOOKUP($D51,Résultats!$B$2:$AZ$212,AD$2,FALSE)</f>
        <v>738.63561860000004</v>
      </c>
      <c r="AE51" s="25">
        <f>VLOOKUP($D51,Résultats!$B$2:$AZ$212,AE$2,FALSE)</f>
        <v>784.74946920000002</v>
      </c>
      <c r="AF51" s="25">
        <f>VLOOKUP($D51,Résultats!$B$2:$AZ$212,AF$2,FALSE)</f>
        <v>828.80356889999996</v>
      </c>
      <c r="AG51" s="25">
        <f>VLOOKUP($D51,Résultats!$B$2:$AZ$212,AG$2,FALSE)</f>
        <v>870.91508569999996</v>
      </c>
      <c r="AH51" s="25">
        <f>VLOOKUP($D51,Résultats!$B$2:$AZ$212,AH$2,FALSE)</f>
        <v>916.25471089999996</v>
      </c>
      <c r="AI51" s="25">
        <f>VLOOKUP($D51,Résultats!$B$2:$AZ$212,AI$2,FALSE)</f>
        <v>960.26436769999998</v>
      </c>
      <c r="AJ51" s="25">
        <f>VLOOKUP($D51,Résultats!$B$2:$AZ$212,AJ$2,FALSE)</f>
        <v>1002.541964</v>
      </c>
      <c r="AK51" s="25">
        <f>VLOOKUP($D51,Résultats!$B$2:$AZ$212,AK$2,FALSE)</f>
        <v>1042.940276</v>
      </c>
      <c r="AL51" s="25">
        <f>VLOOKUP($D51,Résultats!$B$2:$AZ$212,AL$2,FALSE)</f>
        <v>1081.3886130000001</v>
      </c>
      <c r="AM51" s="102">
        <f>VLOOKUP($D51,Résultats!$B$2:$AZ$212,AM$2,FALSE)</f>
        <v>1116.2108639999999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4.9195040570000002</v>
      </c>
      <c r="G52" s="25">
        <f>VLOOKUP($D52,Résultats!$B$2:$AZ$212,G$2,FALSE)</f>
        <v>11.56907069</v>
      </c>
      <c r="H52" s="25">
        <f>VLOOKUP($D52,Résultats!$B$2:$AZ$212,H$2,FALSE)</f>
        <v>15.282311869999999</v>
      </c>
      <c r="I52" s="25">
        <f>VLOOKUP($D52,Résultats!$B$2:$AZ$212,I$2,FALSE)</f>
        <v>19.075327080000001</v>
      </c>
      <c r="J52" s="25">
        <f>VLOOKUP($D52,Résultats!$B$2:$AZ$212,J$2,FALSE)</f>
        <v>23.262973949999999</v>
      </c>
      <c r="K52" s="25">
        <f>VLOOKUP($D52,Résultats!$B$2:$AZ$212,K$2,FALSE)</f>
        <v>28.625265389999999</v>
      </c>
      <c r="L52" s="25">
        <f>VLOOKUP($D52,Résultats!$B$2:$AZ$212,L$2,FALSE)</f>
        <v>35.481603270000001</v>
      </c>
      <c r="M52" s="25">
        <f>VLOOKUP($D52,Résultats!$B$2:$AZ$212,M$2,FALSE)</f>
        <v>46.908335200000003</v>
      </c>
      <c r="N52" s="25">
        <f>VLOOKUP($D52,Résultats!$B$2:$AZ$212,N$2,FALSE)</f>
        <v>61.381323510000001</v>
      </c>
      <c r="O52" s="25">
        <f>VLOOKUP($D52,Résultats!$B$2:$AZ$212,O$2,FALSE)</f>
        <v>75.225016229999994</v>
      </c>
      <c r="P52" s="25">
        <f>VLOOKUP($D52,Résultats!$B$2:$AZ$212,P$2,FALSE)</f>
        <v>91.691561410000006</v>
      </c>
      <c r="Q52" s="25">
        <f>VLOOKUP($D52,Résultats!$B$2:$AZ$212,Q$2,FALSE)</f>
        <v>113.15483070000001</v>
      </c>
      <c r="R52" s="25">
        <f>VLOOKUP($D52,Résultats!$B$2:$AZ$212,R$2,FALSE)</f>
        <v>140.00438779999999</v>
      </c>
      <c r="S52" s="25">
        <f>VLOOKUP($D52,Résultats!$B$2:$AZ$212,S$2,FALSE)</f>
        <v>171.8808626</v>
      </c>
      <c r="T52" s="25">
        <f>VLOOKUP($D52,Résultats!$B$2:$AZ$212,T$2,FALSE)</f>
        <v>207.26402999999999</v>
      </c>
      <c r="U52" s="25">
        <f>VLOOKUP($D52,Résultats!$B$2:$AZ$212,U$2,FALSE)</f>
        <v>244.76096240000001</v>
      </c>
      <c r="V52" s="25">
        <f>VLOOKUP($D52,Résultats!$B$2:$AZ$212,V$2,FALSE)</f>
        <v>282.64908830000002</v>
      </c>
      <c r="W52" s="25">
        <f>VLOOKUP($D52,Résultats!$B$2:$AZ$212,W$2,FALSE)</f>
        <v>319.51053940000003</v>
      </c>
      <c r="X52" s="25">
        <f>VLOOKUP($D52,Résultats!$B$2:$AZ$212,X$2,FALSE)</f>
        <v>354.40186240000003</v>
      </c>
      <c r="Y52" s="25">
        <f>VLOOKUP($D52,Résultats!$B$2:$AZ$212,Y$2,FALSE)</f>
        <v>388.4345849</v>
      </c>
      <c r="Z52" s="25">
        <f>VLOOKUP($D52,Résultats!$B$2:$AZ$212,Z$2,FALSE)</f>
        <v>420.6107366</v>
      </c>
      <c r="AA52" s="25">
        <f>VLOOKUP($D52,Résultats!$B$2:$AZ$212,AA$2,FALSE)</f>
        <v>450.46900149999999</v>
      </c>
      <c r="AB52" s="25">
        <f>VLOOKUP($D52,Résultats!$B$2:$AZ$212,AB$2,FALSE)</f>
        <v>477.8222882</v>
      </c>
      <c r="AC52" s="25">
        <f>VLOOKUP($D52,Résultats!$B$2:$AZ$212,AC$2,FALSE)</f>
        <v>502.60193149999998</v>
      </c>
      <c r="AD52" s="25">
        <f>VLOOKUP($D52,Résultats!$B$2:$AZ$212,AD$2,FALSE)</f>
        <v>524.77228720000005</v>
      </c>
      <c r="AE52" s="25">
        <f>VLOOKUP($D52,Résultats!$B$2:$AZ$212,AE$2,FALSE)</f>
        <v>544.44071899999994</v>
      </c>
      <c r="AF52" s="25">
        <f>VLOOKUP($D52,Résultats!$B$2:$AZ$212,AF$2,FALSE)</f>
        <v>561.78264999999999</v>
      </c>
      <c r="AG52" s="25">
        <f>VLOOKUP($D52,Résultats!$B$2:$AZ$212,AG$2,FALSE)</f>
        <v>576.92628249999996</v>
      </c>
      <c r="AH52" s="25">
        <f>VLOOKUP($D52,Résultats!$B$2:$AZ$212,AH$2,FALSE)</f>
        <v>586.48818449999999</v>
      </c>
      <c r="AI52" s="25">
        <f>VLOOKUP($D52,Résultats!$B$2:$AZ$212,AI$2,FALSE)</f>
        <v>594.50701079999999</v>
      </c>
      <c r="AJ52" s="25">
        <f>VLOOKUP($D52,Résultats!$B$2:$AZ$212,AJ$2,FALSE)</f>
        <v>600.82255880000002</v>
      </c>
      <c r="AK52" s="25">
        <f>VLOOKUP($D52,Résultats!$B$2:$AZ$212,AK$2,FALSE)</f>
        <v>605.40160289999994</v>
      </c>
      <c r="AL52" s="25">
        <f>VLOOKUP($D52,Résultats!$B$2:$AZ$212,AL$2,FALSE)</f>
        <v>608.25006589999998</v>
      </c>
      <c r="AM52" s="102">
        <f>VLOOKUP($D52,Résultats!$B$2:$AZ$212,AM$2,FALSE)</f>
        <v>608.75077090000002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104.50189899999999</v>
      </c>
      <c r="G53" s="25">
        <f>VLOOKUP($D53,Résultats!$B$2:$AZ$212,G$2,FALSE)</f>
        <v>245.30097839999999</v>
      </c>
      <c r="H53" s="25">
        <f>VLOOKUP($D53,Résultats!$B$2:$AZ$212,H$2,FALSE)</f>
        <v>323.17341449999998</v>
      </c>
      <c r="I53" s="25">
        <f>VLOOKUP($D53,Résultats!$B$2:$AZ$212,I$2,FALSE)</f>
        <v>401.50490639999998</v>
      </c>
      <c r="J53" s="25">
        <f>VLOOKUP($D53,Résultats!$B$2:$AZ$212,J$2,FALSE)</f>
        <v>486.58476000000002</v>
      </c>
      <c r="K53" s="25">
        <f>VLOOKUP($D53,Résultats!$B$2:$AZ$212,K$2,FALSE)</f>
        <v>586.39142589999994</v>
      </c>
      <c r="L53" s="25">
        <f>VLOOKUP($D53,Résultats!$B$2:$AZ$212,L$2,FALSE)</f>
        <v>709.10677520000002</v>
      </c>
      <c r="M53" s="25">
        <f>VLOOKUP($D53,Résultats!$B$2:$AZ$212,M$2,FALSE)</f>
        <v>913.84601989999999</v>
      </c>
      <c r="N53" s="25">
        <f>VLOOKUP($D53,Résultats!$B$2:$AZ$212,N$2,FALSE)</f>
        <v>1171.650355</v>
      </c>
      <c r="O53" s="25">
        <f>VLOOKUP($D53,Résultats!$B$2:$AZ$212,O$2,FALSE)</f>
        <v>1415.512665</v>
      </c>
      <c r="P53" s="25">
        <f>VLOOKUP($D53,Résultats!$B$2:$AZ$212,P$2,FALSE)</f>
        <v>1703.6978429999999</v>
      </c>
      <c r="Q53" s="25">
        <f>VLOOKUP($D53,Résultats!$B$2:$AZ$212,Q$2,FALSE)</f>
        <v>2077.8442580000001</v>
      </c>
      <c r="R53" s="25">
        <f>VLOOKUP($D53,Résultats!$B$2:$AZ$212,R$2,FALSE)</f>
        <v>2544.2626249999998</v>
      </c>
      <c r="S53" s="25">
        <f>VLOOKUP($D53,Résultats!$B$2:$AZ$212,S$2,FALSE)</f>
        <v>3096.4762780000001</v>
      </c>
      <c r="T53" s="25">
        <f>VLOOKUP($D53,Résultats!$B$2:$AZ$212,T$2,FALSE)</f>
        <v>3708.3590829999998</v>
      </c>
      <c r="U53" s="25">
        <f>VLOOKUP($D53,Résultats!$B$2:$AZ$212,U$2,FALSE)</f>
        <v>4356.3669879999998</v>
      </c>
      <c r="V53" s="25">
        <f>VLOOKUP($D53,Résultats!$B$2:$AZ$212,V$2,FALSE)</f>
        <v>5011.451333</v>
      </c>
      <c r="W53" s="25">
        <f>VLOOKUP($D53,Résultats!$B$2:$AZ$212,W$2,FALSE)</f>
        <v>5649.9726620000001</v>
      </c>
      <c r="X53" s="25">
        <f>VLOOKUP($D53,Résultats!$B$2:$AZ$212,X$2,FALSE)</f>
        <v>6256.5197589999998</v>
      </c>
      <c r="Y53" s="25">
        <f>VLOOKUP($D53,Résultats!$B$2:$AZ$212,Y$2,FALSE)</f>
        <v>6851.595053</v>
      </c>
      <c r="Z53" s="25">
        <f>VLOOKUP($D53,Résultats!$B$2:$AZ$212,Z$2,FALSE)</f>
        <v>7418.7102459999996</v>
      </c>
      <c r="AA53" s="25">
        <f>VLOOKUP($D53,Résultats!$B$2:$AZ$212,AA$2,FALSE)</f>
        <v>7950.6188350000002</v>
      </c>
      <c r="AB53" s="25">
        <f>VLOOKUP($D53,Résultats!$B$2:$AZ$212,AB$2,FALSE)</f>
        <v>8444.7714059999998</v>
      </c>
      <c r="AC53" s="25">
        <f>VLOOKUP($D53,Résultats!$B$2:$AZ$212,AC$2,FALSE)</f>
        <v>8900.6169879999998</v>
      </c>
      <c r="AD53" s="25">
        <f>VLOOKUP($D53,Résultats!$B$2:$AZ$212,AD$2,FALSE)</f>
        <v>9316.343406</v>
      </c>
      <c r="AE53" s="25">
        <f>VLOOKUP($D53,Résultats!$B$2:$AZ$212,AE$2,FALSE)</f>
        <v>9694.0736099999995</v>
      </c>
      <c r="AF53" s="25">
        <f>VLOOKUP($D53,Résultats!$B$2:$AZ$212,AF$2,FALSE)</f>
        <v>10037.173290000001</v>
      </c>
      <c r="AG53" s="25">
        <f>VLOOKUP($D53,Résultats!$B$2:$AZ$212,AG$2,FALSE)</f>
        <v>10348.15933</v>
      </c>
      <c r="AH53" s="25">
        <f>VLOOKUP($D53,Résultats!$B$2:$AZ$212,AH$2,FALSE)</f>
        <v>10610.096519999999</v>
      </c>
      <c r="AI53" s="25">
        <f>VLOOKUP($D53,Résultats!$B$2:$AZ$212,AI$2,FALSE)</f>
        <v>10852.982900000001</v>
      </c>
      <c r="AJ53" s="25">
        <f>VLOOKUP($D53,Résultats!$B$2:$AZ$212,AJ$2,FALSE)</f>
        <v>11073.81451</v>
      </c>
      <c r="AK53" s="25">
        <f>VLOOKUP($D53,Résultats!$B$2:$AZ$212,AK$2,FALSE)</f>
        <v>11271.997149999999</v>
      </c>
      <c r="AL53" s="25">
        <f>VLOOKUP($D53,Résultats!$B$2:$AZ$212,AL$2,FALSE)</f>
        <v>11447.651390000001</v>
      </c>
      <c r="AM53" s="102">
        <f>VLOOKUP($D53,Résultats!$B$2:$AZ$212,AM$2,FALSE)</f>
        <v>11587.26253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40.218266749999998</v>
      </c>
      <c r="G54" s="25">
        <f>VLOOKUP($D54,Résultats!$B$2:$AZ$212,G$2,FALSE)</f>
        <v>94.363145250000002</v>
      </c>
      <c r="H54" s="25">
        <f>VLOOKUP($D54,Résultats!$B$2:$AZ$212,H$2,FALSE)</f>
        <v>124.23220190000001</v>
      </c>
      <c r="I54" s="25">
        <f>VLOOKUP($D54,Résultats!$B$2:$AZ$212,I$2,FALSE)</f>
        <v>154.1410813</v>
      </c>
      <c r="J54" s="25">
        <f>VLOOKUP($D54,Résultats!$B$2:$AZ$212,J$2,FALSE)</f>
        <v>186.46090129999999</v>
      </c>
      <c r="K54" s="25">
        <f>VLOOKUP($D54,Résultats!$B$2:$AZ$212,K$2,FALSE)</f>
        <v>223.1057495</v>
      </c>
      <c r="L54" s="25">
        <f>VLOOKUP($D54,Résultats!$B$2:$AZ$212,L$2,FALSE)</f>
        <v>267.18202710000003</v>
      </c>
      <c r="M54" s="25">
        <f>VLOOKUP($D54,Résultats!$B$2:$AZ$212,M$2,FALSE)</f>
        <v>340.59981049999999</v>
      </c>
      <c r="N54" s="25">
        <f>VLOOKUP($D54,Résultats!$B$2:$AZ$212,N$2,FALSE)</f>
        <v>432.55246899999997</v>
      </c>
      <c r="O54" s="25">
        <f>VLOOKUP($D54,Résultats!$B$2:$AZ$212,O$2,FALSE)</f>
        <v>518.72708490000002</v>
      </c>
      <c r="P54" s="25">
        <f>VLOOKUP($D54,Résultats!$B$2:$AZ$212,P$2,FALSE)</f>
        <v>619.78251030000001</v>
      </c>
      <c r="Q54" s="25">
        <f>VLOOKUP($D54,Résultats!$B$2:$AZ$212,Q$2,FALSE)</f>
        <v>750.07394699999998</v>
      </c>
      <c r="R54" s="25">
        <f>VLOOKUP($D54,Résultats!$B$2:$AZ$212,R$2,FALSE)</f>
        <v>911.28247409999994</v>
      </c>
      <c r="S54" s="25">
        <f>VLOOKUP($D54,Résultats!$B$2:$AZ$212,S$2,FALSE)</f>
        <v>1100.597988</v>
      </c>
      <c r="T54" s="25">
        <f>VLOOKUP($D54,Résultats!$B$2:$AZ$212,T$2,FALSE)</f>
        <v>1308.637416</v>
      </c>
      <c r="U54" s="25">
        <f>VLOOKUP($D54,Résultats!$B$2:$AZ$212,U$2,FALSE)</f>
        <v>1527.064157</v>
      </c>
      <c r="V54" s="25">
        <f>VLOOKUP($D54,Résultats!$B$2:$AZ$212,V$2,FALSE)</f>
        <v>1745.8347859999999</v>
      </c>
      <c r="W54" s="25">
        <f>VLOOKUP($D54,Résultats!$B$2:$AZ$212,W$2,FALSE)</f>
        <v>1956.930822</v>
      </c>
      <c r="X54" s="25">
        <f>VLOOKUP($D54,Résultats!$B$2:$AZ$212,X$2,FALSE)</f>
        <v>2155.2561129999999</v>
      </c>
      <c r="Y54" s="25">
        <f>VLOOKUP($D54,Résultats!$B$2:$AZ$212,Y$2,FALSE)</f>
        <v>2347.7394119999999</v>
      </c>
      <c r="Z54" s="25">
        <f>VLOOKUP($D54,Résultats!$B$2:$AZ$212,Z$2,FALSE)</f>
        <v>2528.998666</v>
      </c>
      <c r="AA54" s="25">
        <f>VLOOKUP($D54,Résultats!$B$2:$AZ$212,AA$2,FALSE)</f>
        <v>2696.7863699999998</v>
      </c>
      <c r="AB54" s="25">
        <f>VLOOKUP($D54,Résultats!$B$2:$AZ$212,AB$2,FALSE)</f>
        <v>2850.4301019999998</v>
      </c>
      <c r="AC54" s="25">
        <f>VLOOKUP($D54,Résultats!$B$2:$AZ$212,AC$2,FALSE)</f>
        <v>2989.9188559999998</v>
      </c>
      <c r="AD54" s="25">
        <f>VLOOKUP($D54,Résultats!$B$2:$AZ$212,AD$2,FALSE)</f>
        <v>3115.233776</v>
      </c>
      <c r="AE54" s="25">
        <f>VLOOKUP($D54,Résultats!$B$2:$AZ$212,AE$2,FALSE)</f>
        <v>3227.2003070000001</v>
      </c>
      <c r="AF54" s="25">
        <f>VLOOKUP($D54,Résultats!$B$2:$AZ$212,AF$2,FALSE)</f>
        <v>3327.0267009999998</v>
      </c>
      <c r="AG54" s="25">
        <f>VLOOKUP($D54,Résultats!$B$2:$AZ$212,AG$2,FALSE)</f>
        <v>3415.6355520000002</v>
      </c>
      <c r="AH54" s="25">
        <f>VLOOKUP($D54,Résultats!$B$2:$AZ$212,AH$2,FALSE)</f>
        <v>3481.9493499999999</v>
      </c>
      <c r="AI54" s="25">
        <f>VLOOKUP($D54,Résultats!$B$2:$AZ$212,AI$2,FALSE)</f>
        <v>3541.8371520000001</v>
      </c>
      <c r="AJ54" s="25">
        <f>VLOOKUP($D54,Résultats!$B$2:$AZ$212,AJ$2,FALSE)</f>
        <v>3594.4463959999998</v>
      </c>
      <c r="AK54" s="25">
        <f>VLOOKUP($D54,Résultats!$B$2:$AZ$212,AK$2,FALSE)</f>
        <v>3639.6740249999998</v>
      </c>
      <c r="AL54" s="25">
        <f>VLOOKUP($D54,Résultats!$B$2:$AZ$212,AL$2,FALSE)</f>
        <v>3677.6380250000002</v>
      </c>
      <c r="AM54" s="102">
        <f>VLOOKUP($D54,Résultats!$B$2:$AZ$212,AM$2,FALSE)</f>
        <v>3704.3421790000002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1.2114585299999999E-2</v>
      </c>
      <c r="G55" s="25">
        <f>VLOOKUP($D55,Résultats!$B$2:$AZ$212,G$2,FALSE)</f>
        <v>1.0332075499999999E-2</v>
      </c>
      <c r="H55" s="25">
        <f>VLOOKUP($D55,Résultats!$B$2:$AZ$212,H$2,FALSE)</f>
        <v>9.8154717399999997E-3</v>
      </c>
      <c r="I55" s="25">
        <f>VLOOKUP($D55,Résultats!$B$2:$AZ$212,I$2,FALSE)</f>
        <v>9.3246981499999996E-3</v>
      </c>
      <c r="J55" s="25">
        <f>VLOOKUP($D55,Résultats!$B$2:$AZ$212,J$2,FALSE)</f>
        <v>8.8584632500000003E-3</v>
      </c>
      <c r="K55" s="25">
        <f>VLOOKUP($D55,Résultats!$B$2:$AZ$212,K$2,FALSE)</f>
        <v>8.3663264000000005E-3</v>
      </c>
      <c r="L55" s="25">
        <f>VLOOKUP($D55,Résultats!$B$2:$AZ$212,L$2,FALSE)</f>
        <v>7.8741895500000006E-3</v>
      </c>
      <c r="M55" s="25">
        <f>VLOOKUP($D55,Résultats!$B$2:$AZ$212,M$2,FALSE)</f>
        <v>7.4110019300000001E-3</v>
      </c>
      <c r="N55" s="25">
        <f>VLOOKUP($D55,Résultats!$B$2:$AZ$212,N$2,FALSE)</f>
        <v>6.97506064E-3</v>
      </c>
      <c r="O55" s="25">
        <f>VLOOKUP($D55,Résultats!$B$2:$AZ$212,O$2,FALSE)</f>
        <v>6.5631476100000002E-3</v>
      </c>
      <c r="P55" s="25">
        <f>VLOOKUP($D55,Résultats!$B$2:$AZ$212,P$2,FALSE)</f>
        <v>6.1740281899999999E-3</v>
      </c>
      <c r="Q55" s="25">
        <f>VLOOKUP($D55,Résultats!$B$2:$AZ$212,Q$2,FALSE)</f>
        <v>5.8065265099999999E-3</v>
      </c>
      <c r="R55" s="25">
        <f>VLOOKUP($D55,Résultats!$B$2:$AZ$212,R$2,FALSE)</f>
        <v>5.4595229300000003E-3</v>
      </c>
      <c r="S55" s="25">
        <f>VLOOKUP($D55,Résultats!$B$2:$AZ$212,S$2,FALSE)</f>
        <v>5.1319515600000004E-3</v>
      </c>
      <c r="T55" s="25">
        <f>VLOOKUP($D55,Résultats!$B$2:$AZ$212,T$2,FALSE)</f>
        <v>4.8227978500000003E-3</v>
      </c>
      <c r="U55" s="25">
        <f>VLOOKUP($D55,Résultats!$B$2:$AZ$212,U$2,FALSE)</f>
        <v>4.5310963700000003E-3</v>
      </c>
      <c r="V55" s="25">
        <f>VLOOKUP($D55,Résultats!$B$2:$AZ$212,V$2,FALSE)</f>
        <v>4.2559285700000003E-3</v>
      </c>
      <c r="W55" s="25">
        <f>VLOOKUP($D55,Résultats!$B$2:$AZ$212,W$2,FALSE)</f>
        <v>3.9964207300000002E-3</v>
      </c>
      <c r="X55" s="25">
        <f>VLOOKUP($D55,Résultats!$B$2:$AZ$212,X$2,FALSE)</f>
        <v>3.7517419100000001E-3</v>
      </c>
      <c r="Y55" s="25">
        <f>VLOOKUP($D55,Résultats!$B$2:$AZ$212,Y$2,FALSE)</f>
        <v>3.5211020400000002E-3</v>
      </c>
      <c r="Z55" s="25">
        <f>VLOOKUP($D55,Résultats!$B$2:$AZ$212,Z$2,FALSE)</f>
        <v>3.30375006E-3</v>
      </c>
      <c r="AA55" s="25">
        <f>VLOOKUP($D55,Résultats!$B$2:$AZ$212,AA$2,FALSE)</f>
        <v>3.0989721699999999E-3</v>
      </c>
      <c r="AB55" s="25">
        <f>VLOOKUP($D55,Résultats!$B$2:$AZ$212,AB$2,FALSE)</f>
        <v>2.9060900800000002E-3</v>
      </c>
      <c r="AC55" s="25">
        <f>VLOOKUP($D55,Résultats!$B$2:$AZ$212,AC$2,FALSE)</f>
        <v>2.7244594500000002E-3</v>
      </c>
      <c r="AD55" s="25">
        <f>VLOOKUP($D55,Résultats!$B$2:$AZ$212,AD$2,FALSE)</f>
        <v>2.5541807300000002E-3</v>
      </c>
      <c r="AE55" s="25">
        <f>VLOOKUP($D55,Résultats!$B$2:$AZ$212,AE$2,FALSE)</f>
        <v>2.3945444400000002E-3</v>
      </c>
      <c r="AF55" s="25">
        <f>VLOOKUP($D55,Résultats!$B$2:$AZ$212,AF$2,FALSE)</f>
        <v>2.2448854099999999E-3</v>
      </c>
      <c r="AG55" s="25">
        <f>VLOOKUP($D55,Résultats!$B$2:$AZ$212,AG$2,FALSE)</f>
        <v>2.1045800700000001E-3</v>
      </c>
      <c r="AH55" s="25">
        <f>VLOOKUP($D55,Résultats!$B$2:$AZ$212,AH$2,FALSE)</f>
        <v>1.9642747299999999E-3</v>
      </c>
      <c r="AI55" s="25">
        <f>VLOOKUP($D55,Résultats!$B$2:$AZ$212,AI$2,FALSE)</f>
        <v>1.8333230900000001E-3</v>
      </c>
      <c r="AJ55" s="25">
        <f>VLOOKUP($D55,Résultats!$B$2:$AZ$212,AJ$2,FALSE)</f>
        <v>1.71110155E-3</v>
      </c>
      <c r="AK55" s="25">
        <f>VLOOKUP($D55,Résultats!$B$2:$AZ$212,AK$2,FALSE)</f>
        <v>1.5970281099999999E-3</v>
      </c>
      <c r="AL55" s="25">
        <f>VLOOKUP($D55,Résultats!$B$2:$AZ$212,AL$2,FALSE)</f>
        <v>1.4905595699999999E-3</v>
      </c>
      <c r="AM55" s="102">
        <f>VLOOKUP($D55,Résultats!$B$2:$AZ$212,AM$2,FALSE)</f>
        <v>1.39118893E-3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5.7997865720000004</v>
      </c>
      <c r="G56" s="25">
        <f>VLOOKUP($D56,Résultats!$B$2:$AZ$212,G$2,FALSE)</f>
        <v>13.56428174</v>
      </c>
      <c r="H56" s="25">
        <f>VLOOKUP($D56,Résultats!$B$2:$AZ$212,H$2,FALSE)</f>
        <v>17.77575152</v>
      </c>
      <c r="I56" s="25">
        <f>VLOOKUP($D56,Résultats!$B$2:$AZ$212,I$2,FALSE)</f>
        <v>21.876004200000001</v>
      </c>
      <c r="J56" s="25">
        <f>VLOOKUP($D56,Résultats!$B$2:$AZ$212,J$2,FALSE)</f>
        <v>26.169329279999999</v>
      </c>
      <c r="K56" s="25">
        <f>VLOOKUP($D56,Résultats!$B$2:$AZ$212,K$2,FALSE)</f>
        <v>30.11575757</v>
      </c>
      <c r="L56" s="25">
        <f>VLOOKUP($D56,Résultats!$B$2:$AZ$212,L$2,FALSE)</f>
        <v>34.275870920000003</v>
      </c>
      <c r="M56" s="25">
        <f>VLOOKUP($D56,Résultats!$B$2:$AZ$212,M$2,FALSE)</f>
        <v>41.207821379999999</v>
      </c>
      <c r="N56" s="25">
        <f>VLOOKUP($D56,Résultats!$B$2:$AZ$212,N$2,FALSE)</f>
        <v>49.663492239999997</v>
      </c>
      <c r="O56" s="25">
        <f>VLOOKUP($D56,Résultats!$B$2:$AZ$212,O$2,FALSE)</f>
        <v>57.186410680000002</v>
      </c>
      <c r="P56" s="25">
        <f>VLOOKUP($D56,Résultats!$B$2:$AZ$212,P$2,FALSE)</f>
        <v>65.676166330000001</v>
      </c>
      <c r="Q56" s="25">
        <f>VLOOKUP($D56,Résultats!$B$2:$AZ$212,Q$2,FALSE)</f>
        <v>76.283906139999999</v>
      </c>
      <c r="R56" s="25">
        <f>VLOOKUP($D56,Résultats!$B$2:$AZ$212,R$2,FALSE)</f>
        <v>88.970511439999996</v>
      </c>
      <c r="S56" s="25">
        <f>VLOOKUP($D56,Résultats!$B$2:$AZ$212,S$2,FALSE)</f>
        <v>103.33343600000001</v>
      </c>
      <c r="T56" s="25">
        <f>VLOOKUP($D56,Résultats!$B$2:$AZ$212,T$2,FALSE)</f>
        <v>118.54297</v>
      </c>
      <c r="U56" s="25">
        <f>VLOOKUP($D56,Résultats!$B$2:$AZ$212,U$2,FALSE)</f>
        <v>133.91543709999999</v>
      </c>
      <c r="V56" s="25">
        <f>VLOOKUP($D56,Résultats!$B$2:$AZ$212,V$2,FALSE)</f>
        <v>148.6989647</v>
      </c>
      <c r="W56" s="25">
        <f>VLOOKUP($D56,Résultats!$B$2:$AZ$212,W$2,FALSE)</f>
        <v>162.35088999999999</v>
      </c>
      <c r="X56" s="25">
        <f>VLOOKUP($D56,Résultats!$B$2:$AZ$212,X$2,FALSE)</f>
        <v>174.579273</v>
      </c>
      <c r="Y56" s="25">
        <f>VLOOKUP($D56,Résultats!$B$2:$AZ$212,Y$2,FALSE)</f>
        <v>185.93395749999999</v>
      </c>
      <c r="Z56" s="25">
        <f>VLOOKUP($D56,Résultats!$B$2:$AZ$212,Z$2,FALSE)</f>
        <v>196.1132226</v>
      </c>
      <c r="AA56" s="25">
        <f>VLOOKUP($D56,Résultats!$B$2:$AZ$212,AA$2,FALSE)</f>
        <v>205.0392397</v>
      </c>
      <c r="AB56" s="25">
        <f>VLOOKUP($D56,Résultats!$B$2:$AZ$212,AB$2,FALSE)</f>
        <v>212.73896550000001</v>
      </c>
      <c r="AC56" s="25">
        <f>VLOOKUP($D56,Résultats!$B$2:$AZ$212,AC$2,FALSE)</f>
        <v>219.27812059999999</v>
      </c>
      <c r="AD56" s="25">
        <f>VLOOKUP($D56,Résultats!$B$2:$AZ$212,AD$2,FALSE)</f>
        <v>224.78391640000001</v>
      </c>
      <c r="AE56" s="25">
        <f>VLOOKUP($D56,Résultats!$B$2:$AZ$212,AE$2,FALSE)</f>
        <v>229.34899720000001</v>
      </c>
      <c r="AF56" s="25">
        <f>VLOOKUP($D56,Résultats!$B$2:$AZ$212,AF$2,FALSE)</f>
        <v>233.0837631</v>
      </c>
      <c r="AG56" s="25">
        <f>VLOOKUP($D56,Résultats!$B$2:$AZ$212,AG$2,FALSE)</f>
        <v>236.07627669999999</v>
      </c>
      <c r="AH56" s="25">
        <f>VLOOKUP($D56,Résultats!$B$2:$AZ$212,AH$2,FALSE)</f>
        <v>237.0424725</v>
      </c>
      <c r="AI56" s="25">
        <f>VLOOKUP($D56,Résultats!$B$2:$AZ$212,AI$2,FALSE)</f>
        <v>237.71109680000001</v>
      </c>
      <c r="AJ56" s="25">
        <f>VLOOKUP($D56,Résultats!$B$2:$AZ$212,AJ$2,FALSE)</f>
        <v>238.04649330000001</v>
      </c>
      <c r="AK56" s="25">
        <f>VLOOKUP($D56,Résultats!$B$2:$AZ$212,AK$2,FALSE)</f>
        <v>238.05431189999999</v>
      </c>
      <c r="AL56" s="25">
        <f>VLOOKUP($D56,Résultats!$B$2:$AZ$212,AL$2,FALSE)</f>
        <v>237.75114360000001</v>
      </c>
      <c r="AM56" s="102">
        <f>VLOOKUP($D56,Résultats!$B$2:$AZ$212,AM$2,FALSE)</f>
        <v>236.92438749999999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35751.304250000001</v>
      </c>
      <c r="G57" s="61">
        <f>VLOOKUP($D57,Résultats!$B$2:$AZ$212,G$2,FALSE)</f>
        <v>36333.262540000003</v>
      </c>
      <c r="H57" s="61">
        <f>VLOOKUP($D57,Résultats!$B$2:$AZ$212,H$2,FALSE)</f>
        <v>36618.753669999998</v>
      </c>
      <c r="I57" s="61">
        <f>VLOOKUP($D57,Résultats!$B$2:$AZ$212,I$2,FALSE)</f>
        <v>36516.307309999997</v>
      </c>
      <c r="J57" s="61">
        <f>VLOOKUP($D57,Résultats!$B$2:$AZ$212,J$2,FALSE)</f>
        <v>36211.62199</v>
      </c>
      <c r="K57" s="61">
        <f>VLOOKUP($D57,Résultats!$B$2:$AZ$212,K$2,FALSE)</f>
        <v>35675.164949999998</v>
      </c>
      <c r="L57" s="61">
        <f>VLOOKUP($D57,Résultats!$B$2:$AZ$212,L$2,FALSE)</f>
        <v>35056.310100000002</v>
      </c>
      <c r="M57" s="61">
        <f>VLOOKUP($D57,Résultats!$B$2:$AZ$212,M$2,FALSE)</f>
        <v>34881.492279999999</v>
      </c>
      <c r="N57" s="61">
        <f>VLOOKUP($D57,Résultats!$B$2:$AZ$212,N$2,FALSE)</f>
        <v>34793.052960000001</v>
      </c>
      <c r="O57" s="61">
        <f>VLOOKUP($D57,Résultats!$B$2:$AZ$212,O$2,FALSE)</f>
        <v>34259.724699999999</v>
      </c>
      <c r="P57" s="61">
        <f>VLOOKUP($D57,Résultats!$B$2:$AZ$212,P$2,FALSE)</f>
        <v>33482.252950000002</v>
      </c>
      <c r="Q57" s="61">
        <f>VLOOKUP($D57,Résultats!$B$2:$AZ$212,Q$2,FALSE)</f>
        <v>32495.143400000001</v>
      </c>
      <c r="R57" s="61">
        <f>VLOOKUP($D57,Résultats!$B$2:$AZ$212,R$2,FALSE)</f>
        <v>31317.92194</v>
      </c>
      <c r="S57" s="61">
        <f>VLOOKUP($D57,Résultats!$B$2:$AZ$212,S$2,FALSE)</f>
        <v>29979.867470000001</v>
      </c>
      <c r="T57" s="61">
        <f>VLOOKUP($D57,Résultats!$B$2:$AZ$212,T$2,FALSE)</f>
        <v>28523.731459999999</v>
      </c>
      <c r="U57" s="61">
        <f>VLOOKUP($D57,Résultats!$B$2:$AZ$212,U$2,FALSE)</f>
        <v>27008.57173</v>
      </c>
      <c r="V57" s="61">
        <f>VLOOKUP($D57,Résultats!$B$2:$AZ$212,V$2,FALSE)</f>
        <v>25486.100630000001</v>
      </c>
      <c r="W57" s="61">
        <f>VLOOKUP($D57,Résultats!$B$2:$AZ$212,W$2,FALSE)</f>
        <v>23994.75649</v>
      </c>
      <c r="X57" s="61">
        <f>VLOOKUP($D57,Résultats!$B$2:$AZ$212,X$2,FALSE)</f>
        <v>22557.980579999999</v>
      </c>
      <c r="Y57" s="61">
        <f>VLOOKUP($D57,Résultats!$B$2:$AZ$212,Y$2,FALSE)</f>
        <v>21188.025140000002</v>
      </c>
      <c r="Z57" s="61">
        <f>VLOOKUP($D57,Résultats!$B$2:$AZ$212,Z$2,FALSE)</f>
        <v>19888.673439999999</v>
      </c>
      <c r="AA57" s="61">
        <f>VLOOKUP($D57,Résultats!$B$2:$AZ$212,AA$2,FALSE)</f>
        <v>18660.206289999998</v>
      </c>
      <c r="AB57" s="61">
        <f>VLOOKUP($D57,Résultats!$B$2:$AZ$212,AB$2,FALSE)</f>
        <v>17500.934410000002</v>
      </c>
      <c r="AC57" s="61">
        <f>VLOOKUP($D57,Résultats!$B$2:$AZ$212,AC$2,FALSE)</f>
        <v>16408.19875</v>
      </c>
      <c r="AD57" s="61">
        <f>VLOOKUP($D57,Résultats!$B$2:$AZ$212,AD$2,FALSE)</f>
        <v>15383.21725</v>
      </c>
      <c r="AE57" s="61">
        <f>VLOOKUP($D57,Résultats!$B$2:$AZ$212,AE$2,FALSE)</f>
        <v>14422.028759999999</v>
      </c>
      <c r="AF57" s="61">
        <f>VLOOKUP($D57,Résultats!$B$2:$AZ$212,AF$2,FALSE)</f>
        <v>13520.781929999999</v>
      </c>
      <c r="AG57" s="61">
        <f>VLOOKUP($D57,Résultats!$B$2:$AZ$212,AG$2,FALSE)</f>
        <v>12675.797409999999</v>
      </c>
      <c r="AH57" s="61">
        <f>VLOOKUP($D57,Résultats!$B$2:$AZ$212,AH$2,FALSE)</f>
        <v>11830.77722</v>
      </c>
      <c r="AI57" s="61">
        <f>VLOOKUP($D57,Résultats!$B$2:$AZ$212,AI$2,FALSE)</f>
        <v>11042.075220000001</v>
      </c>
      <c r="AJ57" s="61">
        <f>VLOOKUP($D57,Résultats!$B$2:$AZ$212,AJ$2,FALSE)</f>
        <v>10305.94508</v>
      </c>
      <c r="AK57" s="61">
        <f>VLOOKUP($D57,Résultats!$B$2:$AZ$212,AK$2,FALSE)</f>
        <v>9618.8861450000004</v>
      </c>
      <c r="AL57" s="61">
        <f>VLOOKUP($D57,Résultats!$B$2:$AZ$212,AL$2,FALSE)</f>
        <v>8977.629089</v>
      </c>
      <c r="AM57" s="225">
        <f>VLOOKUP($D57,Résultats!$B$2:$AZ$212,AM$2,FALSE)</f>
        <v>8379.1214679999903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378.64473459999999</v>
      </c>
      <c r="G58" s="65">
        <f>VLOOKUP($D58,Résultats!$B$2:$AZ$212,G$2,FALSE)</f>
        <v>468.55915429999999</v>
      </c>
      <c r="H58" s="65">
        <f>VLOOKUP($D58,Résultats!$B$2:$AZ$212,H$2,FALSE)</f>
        <v>511.04077339999998</v>
      </c>
      <c r="I58" s="65">
        <f>VLOOKUP($D58,Résultats!$B$2:$AZ$212,I$2,FALSE)</f>
        <v>563.30482240000003</v>
      </c>
      <c r="J58" s="65">
        <f>VLOOKUP($D58,Résultats!$B$2:$AZ$212,J$2,FALSE)</f>
        <v>602.32268720000002</v>
      </c>
      <c r="K58" s="65">
        <f>VLOOKUP($D58,Résultats!$B$2:$AZ$212,K$2,FALSE)</f>
        <v>662.15592860000004</v>
      </c>
      <c r="L58" s="65">
        <f>VLOOKUP($D58,Résultats!$B$2:$AZ$212,L$2,FALSE)</f>
        <v>734.21989550000001</v>
      </c>
      <c r="M58" s="65">
        <f>VLOOKUP($D58,Résultats!$B$2:$AZ$212,M$2,FALSE)</f>
        <v>845.43361679999998</v>
      </c>
      <c r="N58" s="65">
        <f>VLOOKUP($D58,Résultats!$B$2:$AZ$212,N$2,FALSE)</f>
        <v>970.73892239999998</v>
      </c>
      <c r="O58" s="65">
        <f>VLOOKUP($D58,Résultats!$B$2:$AZ$212,O$2,FALSE)</f>
        <v>1057.408212</v>
      </c>
      <c r="P58" s="65">
        <f>VLOOKUP($D58,Résultats!$B$2:$AZ$212,P$2,FALSE)</f>
        <v>1119.6077459999999</v>
      </c>
      <c r="Q58" s="65">
        <f>VLOOKUP($D58,Résultats!$B$2:$AZ$212,Q$2,FALSE)</f>
        <v>1157.9902460000001</v>
      </c>
      <c r="R58" s="65">
        <f>VLOOKUP($D58,Résultats!$B$2:$AZ$212,R$2,FALSE)</f>
        <v>1172.5173380000001</v>
      </c>
      <c r="S58" s="65">
        <f>VLOOKUP($D58,Résultats!$B$2:$AZ$212,S$2,FALSE)</f>
        <v>1164.2057199999999</v>
      </c>
      <c r="T58" s="65">
        <f>VLOOKUP($D58,Résultats!$B$2:$AZ$212,T$2,FALSE)</f>
        <v>1135.780921</v>
      </c>
      <c r="U58" s="65">
        <f>VLOOKUP($D58,Résultats!$B$2:$AZ$212,U$2,FALSE)</f>
        <v>1093.044819</v>
      </c>
      <c r="V58" s="65">
        <f>VLOOKUP($D58,Résultats!$B$2:$AZ$212,V$2,FALSE)</f>
        <v>1041.7264</v>
      </c>
      <c r="W58" s="65">
        <f>VLOOKUP($D58,Résultats!$B$2:$AZ$212,W$2,FALSE)</f>
        <v>986.49675030000003</v>
      </c>
      <c r="X58" s="65">
        <f>VLOOKUP($D58,Résultats!$B$2:$AZ$212,X$2,FALSE)</f>
        <v>930.51007440000001</v>
      </c>
      <c r="Y58" s="65">
        <f>VLOOKUP($D58,Résultats!$B$2:$AZ$212,Y$2,FALSE)</f>
        <v>875.67112929999996</v>
      </c>
      <c r="Z58" s="65">
        <f>VLOOKUP($D58,Résultats!$B$2:$AZ$212,Z$2,FALSE)</f>
        <v>822.85565959999997</v>
      </c>
      <c r="AA58" s="65">
        <f>VLOOKUP($D58,Résultats!$B$2:$AZ$212,AA$2,FALSE)</f>
        <v>772.49240789999999</v>
      </c>
      <c r="AB58" s="65">
        <f>VLOOKUP($D58,Résultats!$B$2:$AZ$212,AB$2,FALSE)</f>
        <v>724.74065470000005</v>
      </c>
      <c r="AC58" s="65">
        <f>VLOOKUP($D58,Résultats!$B$2:$AZ$212,AC$2,FALSE)</f>
        <v>679.61240850000002</v>
      </c>
      <c r="AD58" s="65">
        <f>VLOOKUP($D58,Résultats!$B$2:$AZ$212,AD$2,FALSE)</f>
        <v>637.22192429999996</v>
      </c>
      <c r="AE58" s="65">
        <f>VLOOKUP($D58,Résultats!$B$2:$AZ$212,AE$2,FALSE)</f>
        <v>597.43888519999996</v>
      </c>
      <c r="AF58" s="65">
        <f>VLOOKUP($D58,Résultats!$B$2:$AZ$212,AF$2,FALSE)</f>
        <v>560.12096389999999</v>
      </c>
      <c r="AG58" s="65">
        <f>VLOOKUP($D58,Résultats!$B$2:$AZ$212,AG$2,FALSE)</f>
        <v>525.12457559999996</v>
      </c>
      <c r="AH58" s="65">
        <f>VLOOKUP($D58,Résultats!$B$2:$AZ$212,AH$2,FALSE)</f>
        <v>490.12244920000001</v>
      </c>
      <c r="AI58" s="65">
        <f>VLOOKUP($D58,Résultats!$B$2:$AZ$212,AI$2,FALSE)</f>
        <v>457.4507941</v>
      </c>
      <c r="AJ58" s="65">
        <f>VLOOKUP($D58,Résultats!$B$2:$AZ$212,AJ$2,FALSE)</f>
        <v>426.95569870000003</v>
      </c>
      <c r="AK58" s="65">
        <f>VLOOKUP($D58,Résultats!$B$2:$AZ$212,AK$2,FALSE)</f>
        <v>398.49281439999999</v>
      </c>
      <c r="AL58" s="65">
        <f>VLOOKUP($D58,Résultats!$B$2:$AZ$212,AL$2,FALSE)</f>
        <v>371.92704900000001</v>
      </c>
      <c r="AM58" s="226">
        <f>VLOOKUP($D58,Résultats!$B$2:$AZ$212,AM$2,FALSE)</f>
        <v>347.13212399999998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4098.9306550000001</v>
      </c>
      <c r="G59" s="65">
        <f>VLOOKUP($D59,Résultats!$B$2:$AZ$212,G$2,FALSE)</f>
        <v>4626.5598669999999</v>
      </c>
      <c r="H59" s="65">
        <f>VLOOKUP($D59,Résultats!$B$2:$AZ$212,H$2,FALSE)</f>
        <v>4806.8452150000003</v>
      </c>
      <c r="I59" s="65">
        <f>VLOOKUP($D59,Résultats!$B$2:$AZ$212,I$2,FALSE)</f>
        <v>4917.8964969999997</v>
      </c>
      <c r="J59" s="65">
        <f>VLOOKUP($D59,Résultats!$B$2:$AZ$212,J$2,FALSE)</f>
        <v>4975.5102310000002</v>
      </c>
      <c r="K59" s="65">
        <f>VLOOKUP($D59,Résultats!$B$2:$AZ$212,K$2,FALSE)</f>
        <v>5006.3186299999998</v>
      </c>
      <c r="L59" s="65">
        <f>VLOOKUP($D59,Résultats!$B$2:$AZ$212,L$2,FALSE)</f>
        <v>5024.8541800000003</v>
      </c>
      <c r="M59" s="65">
        <f>VLOOKUP($D59,Résultats!$B$2:$AZ$212,M$2,FALSE)</f>
        <v>5130.2392890000001</v>
      </c>
      <c r="N59" s="65">
        <f>VLOOKUP($D59,Résultats!$B$2:$AZ$212,N$2,FALSE)</f>
        <v>5247.2563570000002</v>
      </c>
      <c r="O59" s="65">
        <f>VLOOKUP($D59,Résultats!$B$2:$AZ$212,O$2,FALSE)</f>
        <v>5263.6422769999999</v>
      </c>
      <c r="P59" s="65">
        <f>VLOOKUP($D59,Résultats!$B$2:$AZ$212,P$2,FALSE)</f>
        <v>5221.7821219999996</v>
      </c>
      <c r="Q59" s="65">
        <f>VLOOKUP($D59,Résultats!$B$2:$AZ$212,Q$2,FALSE)</f>
        <v>5128.7898489999998</v>
      </c>
      <c r="R59" s="65">
        <f>VLOOKUP($D59,Résultats!$B$2:$AZ$212,R$2,FALSE)</f>
        <v>4988.5619610000003</v>
      </c>
      <c r="S59" s="65">
        <f>VLOOKUP($D59,Résultats!$B$2:$AZ$212,S$2,FALSE)</f>
        <v>4807.2962859999998</v>
      </c>
      <c r="T59" s="65">
        <f>VLOOKUP($D59,Résultats!$B$2:$AZ$212,T$2,FALSE)</f>
        <v>4594.2894690000003</v>
      </c>
      <c r="U59" s="65">
        <f>VLOOKUP($D59,Résultats!$B$2:$AZ$212,U$2,FALSE)</f>
        <v>4362.525173</v>
      </c>
      <c r="V59" s="65">
        <f>VLOOKUP($D59,Résultats!$B$2:$AZ$212,V$2,FALSE)</f>
        <v>4123.5037819999998</v>
      </c>
      <c r="W59" s="65">
        <f>VLOOKUP($D59,Résultats!$B$2:$AZ$212,W$2,FALSE)</f>
        <v>3885.8982169999999</v>
      </c>
      <c r="X59" s="65">
        <f>VLOOKUP($D59,Résultats!$B$2:$AZ$212,X$2,FALSE)</f>
        <v>3655.124562</v>
      </c>
      <c r="Y59" s="65">
        <f>VLOOKUP($D59,Résultats!$B$2:$AZ$212,Y$2,FALSE)</f>
        <v>3434.1480550000001</v>
      </c>
      <c r="Z59" s="65">
        <f>VLOOKUP($D59,Résultats!$B$2:$AZ$212,Z$2,FALSE)</f>
        <v>3224.062062</v>
      </c>
      <c r="AA59" s="65">
        <f>VLOOKUP($D59,Résultats!$B$2:$AZ$212,AA$2,FALSE)</f>
        <v>3025.1803420000001</v>
      </c>
      <c r="AB59" s="65">
        <f>VLOOKUP($D59,Résultats!$B$2:$AZ$212,AB$2,FALSE)</f>
        <v>2837.3705540000001</v>
      </c>
      <c r="AC59" s="65">
        <f>VLOOKUP($D59,Résultats!$B$2:$AZ$212,AC$2,FALSE)</f>
        <v>2660.2743260000002</v>
      </c>
      <c r="AD59" s="65">
        <f>VLOOKUP($D59,Résultats!$B$2:$AZ$212,AD$2,FALSE)</f>
        <v>2494.1257220000002</v>
      </c>
      <c r="AE59" s="65">
        <f>VLOOKUP($D59,Résultats!$B$2:$AZ$212,AE$2,FALSE)</f>
        <v>2338.3014830000002</v>
      </c>
      <c r="AF59" s="65">
        <f>VLOOKUP($D59,Résultats!$B$2:$AZ$212,AF$2,FALSE)</f>
        <v>2192.186651</v>
      </c>
      <c r="AG59" s="65">
        <f>VLOOKUP($D59,Résultats!$B$2:$AZ$212,AG$2,FALSE)</f>
        <v>2055.189347</v>
      </c>
      <c r="AH59" s="65">
        <f>VLOOKUP($D59,Résultats!$B$2:$AZ$212,AH$2,FALSE)</f>
        <v>1918.184131</v>
      </c>
      <c r="AI59" s="65">
        <f>VLOOKUP($D59,Résultats!$B$2:$AZ$212,AI$2,FALSE)</f>
        <v>1790.308886</v>
      </c>
      <c r="AJ59" s="65">
        <f>VLOOKUP($D59,Résultats!$B$2:$AZ$212,AJ$2,FALSE)</f>
        <v>1670.9567970000001</v>
      </c>
      <c r="AK59" s="65">
        <f>VLOOKUP($D59,Résultats!$B$2:$AZ$212,AK$2,FALSE)</f>
        <v>1559.5605880000001</v>
      </c>
      <c r="AL59" s="65">
        <f>VLOOKUP($D59,Résultats!$B$2:$AZ$212,AL$2,FALSE)</f>
        <v>1455.590332</v>
      </c>
      <c r="AM59" s="226">
        <f>VLOOKUP($D59,Résultats!$B$2:$AZ$212,AM$2,FALSE)</f>
        <v>1358.5511959999999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7003.4231030000001</v>
      </c>
      <c r="G60" s="65">
        <f>VLOOKUP($D60,Résultats!$B$2:$AZ$212,G$2,FALSE)</f>
        <v>7671.321226</v>
      </c>
      <c r="H60" s="65">
        <f>VLOOKUP($D60,Résultats!$B$2:$AZ$212,H$2,FALSE)</f>
        <v>7900.7972220000001</v>
      </c>
      <c r="I60" s="65">
        <f>VLOOKUP($D60,Résultats!$B$2:$AZ$212,I$2,FALSE)</f>
        <v>8015.500736</v>
      </c>
      <c r="J60" s="65">
        <f>VLOOKUP($D60,Résultats!$B$2:$AZ$212,J$2,FALSE)</f>
        <v>8061.0347229999998</v>
      </c>
      <c r="K60" s="65">
        <f>VLOOKUP($D60,Résultats!$B$2:$AZ$212,K$2,FALSE)</f>
        <v>8048.0086950000004</v>
      </c>
      <c r="L60" s="65">
        <f>VLOOKUP($D60,Résultats!$B$2:$AZ$212,L$2,FALSE)</f>
        <v>8008.7661770000004</v>
      </c>
      <c r="M60" s="65">
        <f>VLOOKUP($D60,Résultats!$B$2:$AZ$212,M$2,FALSE)</f>
        <v>8089.2513799999997</v>
      </c>
      <c r="N60" s="65">
        <f>VLOOKUP($D60,Résultats!$B$2:$AZ$212,N$2,FALSE)</f>
        <v>8184.5979960000004</v>
      </c>
      <c r="O60" s="65">
        <f>VLOOKUP($D60,Résultats!$B$2:$AZ$212,O$2,FALSE)</f>
        <v>8142.4542799999999</v>
      </c>
      <c r="P60" s="65">
        <f>VLOOKUP($D60,Résultats!$B$2:$AZ$212,P$2,FALSE)</f>
        <v>8022.2001229999996</v>
      </c>
      <c r="Q60" s="65">
        <f>VLOOKUP($D60,Résultats!$B$2:$AZ$212,Q$2,FALSE)</f>
        <v>7834.640394</v>
      </c>
      <c r="R60" s="65">
        <f>VLOOKUP($D60,Résultats!$B$2:$AZ$212,R$2,FALSE)</f>
        <v>7586.0897930000001</v>
      </c>
      <c r="S60" s="65">
        <f>VLOOKUP($D60,Résultats!$B$2:$AZ$212,S$2,FALSE)</f>
        <v>7285.7251850000002</v>
      </c>
      <c r="T60" s="65">
        <f>VLOOKUP($D60,Résultats!$B$2:$AZ$212,T$2,FALSE)</f>
        <v>6946.5869380000004</v>
      </c>
      <c r="U60" s="65">
        <f>VLOOKUP($D60,Résultats!$B$2:$AZ$212,U$2,FALSE)</f>
        <v>6586.1155710000003</v>
      </c>
      <c r="V60" s="65">
        <f>VLOOKUP($D60,Résultats!$B$2:$AZ$212,V$2,FALSE)</f>
        <v>6219.4756129999996</v>
      </c>
      <c r="W60" s="65">
        <f>VLOOKUP($D60,Résultats!$B$2:$AZ$212,W$2,FALSE)</f>
        <v>5857.918216</v>
      </c>
      <c r="X60" s="65">
        <f>VLOOKUP($D60,Résultats!$B$2:$AZ$212,X$2,FALSE)</f>
        <v>5508.3411829999995</v>
      </c>
      <c r="Y60" s="65">
        <f>VLOOKUP($D60,Résultats!$B$2:$AZ$212,Y$2,FALSE)</f>
        <v>5174.4168309999995</v>
      </c>
      <c r="Z60" s="65">
        <f>VLOOKUP($D60,Résultats!$B$2:$AZ$212,Z$2,FALSE)</f>
        <v>4857.3920710000002</v>
      </c>
      <c r="AA60" s="65">
        <f>VLOOKUP($D60,Résultats!$B$2:$AZ$212,AA$2,FALSE)</f>
        <v>4557.5085150000004</v>
      </c>
      <c r="AB60" s="65">
        <f>VLOOKUP($D60,Résultats!$B$2:$AZ$212,AB$2,FALSE)</f>
        <v>4274.4412480000001</v>
      </c>
      <c r="AC60" s="65">
        <f>VLOOKUP($D60,Résultats!$B$2:$AZ$212,AC$2,FALSE)</f>
        <v>4007.5841529999998</v>
      </c>
      <c r="AD60" s="65">
        <f>VLOOKUP($D60,Résultats!$B$2:$AZ$212,AD$2,FALSE)</f>
        <v>3757.25576</v>
      </c>
      <c r="AE60" s="65">
        <f>VLOOKUP($D60,Résultats!$B$2:$AZ$212,AE$2,FALSE)</f>
        <v>3522.4989489999998</v>
      </c>
      <c r="AF60" s="65">
        <f>VLOOKUP($D60,Résultats!$B$2:$AZ$212,AF$2,FALSE)</f>
        <v>3302.3780700000002</v>
      </c>
      <c r="AG60" s="65">
        <f>VLOOKUP($D60,Résultats!$B$2:$AZ$212,AG$2,FALSE)</f>
        <v>3095.9968349999999</v>
      </c>
      <c r="AH60" s="65">
        <f>VLOOKUP($D60,Résultats!$B$2:$AZ$212,AH$2,FALSE)</f>
        <v>2889.6058109999999</v>
      </c>
      <c r="AI60" s="65">
        <f>VLOOKUP($D60,Résultats!$B$2:$AZ$212,AI$2,FALSE)</f>
        <v>2696.9697780000001</v>
      </c>
      <c r="AJ60" s="65">
        <f>VLOOKUP($D60,Résultats!$B$2:$AZ$212,AJ$2,FALSE)</f>
        <v>2517.173945</v>
      </c>
      <c r="AK60" s="65">
        <f>VLOOKUP($D60,Résultats!$B$2:$AZ$212,AK$2,FALSE)</f>
        <v>2349.363409</v>
      </c>
      <c r="AL60" s="65">
        <f>VLOOKUP($D60,Résultats!$B$2:$AZ$212,AL$2,FALSE)</f>
        <v>2192.7397040000001</v>
      </c>
      <c r="AM60" s="226">
        <f>VLOOKUP($D60,Résultats!$B$2:$AZ$212,AM$2,FALSE)</f>
        <v>2046.5573099999999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7802.8324780000003</v>
      </c>
      <c r="G61" s="65">
        <f>VLOOKUP($D61,Résultats!$B$2:$AZ$212,G$2,FALSE)</f>
        <v>8273.80068199999</v>
      </c>
      <c r="H61" s="65">
        <f>VLOOKUP($D61,Résultats!$B$2:$AZ$212,H$2,FALSE)</f>
        <v>8442.6456710000002</v>
      </c>
      <c r="I61" s="65">
        <f>VLOOKUP($D61,Résultats!$B$2:$AZ$212,I$2,FALSE)</f>
        <v>8493.6712060000009</v>
      </c>
      <c r="J61" s="65">
        <f>VLOOKUP($D61,Résultats!$B$2:$AZ$212,J$2,FALSE)</f>
        <v>8494.7765490000002</v>
      </c>
      <c r="K61" s="65">
        <f>VLOOKUP($D61,Résultats!$B$2:$AZ$212,K$2,FALSE)</f>
        <v>8429.2232700000004</v>
      </c>
      <c r="L61" s="65">
        <f>VLOOKUP($D61,Résultats!$B$2:$AZ$212,L$2,FALSE)</f>
        <v>8334.7342040000003</v>
      </c>
      <c r="M61" s="65">
        <f>VLOOKUP($D61,Résultats!$B$2:$AZ$212,M$2,FALSE)</f>
        <v>8351.7913520000002</v>
      </c>
      <c r="N61" s="65">
        <f>VLOOKUP($D61,Résultats!$B$2:$AZ$212,N$2,FALSE)</f>
        <v>8383.0768229999994</v>
      </c>
      <c r="O61" s="65">
        <f>VLOOKUP($D61,Résultats!$B$2:$AZ$212,O$2,FALSE)</f>
        <v>8289.6988000000001</v>
      </c>
      <c r="P61" s="65">
        <f>VLOOKUP($D61,Résultats!$B$2:$AZ$212,P$2,FALSE)</f>
        <v>8126.761958</v>
      </c>
      <c r="Q61" s="65">
        <f>VLOOKUP($D61,Résultats!$B$2:$AZ$212,Q$2,FALSE)</f>
        <v>7904.6636779999999</v>
      </c>
      <c r="R61" s="65">
        <f>VLOOKUP($D61,Résultats!$B$2:$AZ$212,R$2,FALSE)</f>
        <v>7629.6101230000004</v>
      </c>
      <c r="S61" s="65">
        <f>VLOOKUP($D61,Résultats!$B$2:$AZ$212,S$2,FALSE)</f>
        <v>7310.3056589999997</v>
      </c>
      <c r="T61" s="65">
        <f>VLOOKUP($D61,Résultats!$B$2:$AZ$212,T$2,FALSE)</f>
        <v>6958.8169159999998</v>
      </c>
      <c r="U61" s="65">
        <f>VLOOKUP($D61,Résultats!$B$2:$AZ$212,U$2,FALSE)</f>
        <v>6590.9057970000003</v>
      </c>
      <c r="V61" s="65">
        <f>VLOOKUP($D61,Résultats!$B$2:$AZ$212,V$2,FALSE)</f>
        <v>6220.1276740000003</v>
      </c>
      <c r="W61" s="65">
        <f>VLOOKUP($D61,Résultats!$B$2:$AZ$212,W$2,FALSE)</f>
        <v>5856.4346409999998</v>
      </c>
      <c r="X61" s="65">
        <f>VLOOKUP($D61,Résultats!$B$2:$AZ$212,X$2,FALSE)</f>
        <v>5505.8447290000004</v>
      </c>
      <c r="Y61" s="65">
        <f>VLOOKUP($D61,Résultats!$B$2:$AZ$212,Y$2,FALSE)</f>
        <v>5171.4873239999997</v>
      </c>
      <c r="Z61" s="65">
        <f>VLOOKUP($D61,Résultats!$B$2:$AZ$212,Z$2,FALSE)</f>
        <v>4854.3391240000001</v>
      </c>
      <c r="AA61" s="65">
        <f>VLOOKUP($D61,Résultats!$B$2:$AZ$212,AA$2,FALSE)</f>
        <v>4554.4889199999998</v>
      </c>
      <c r="AB61" s="65">
        <f>VLOOKUP($D61,Résultats!$B$2:$AZ$212,AB$2,FALSE)</f>
        <v>4271.5302689999999</v>
      </c>
      <c r="AC61" s="65">
        <f>VLOOKUP($D61,Résultats!$B$2:$AZ$212,AC$2,FALSE)</f>
        <v>4004.8149060000001</v>
      </c>
      <c r="AD61" s="65">
        <f>VLOOKUP($D61,Résultats!$B$2:$AZ$212,AD$2,FALSE)</f>
        <v>3754.6394369999998</v>
      </c>
      <c r="AE61" s="65">
        <f>VLOOKUP($D61,Résultats!$B$2:$AZ$212,AE$2,FALSE)</f>
        <v>3520.0360540000001</v>
      </c>
      <c r="AF61" s="65">
        <f>VLOOKUP($D61,Résultats!$B$2:$AZ$212,AF$2,FALSE)</f>
        <v>3300.0640520000002</v>
      </c>
      <c r="AG61" s="65">
        <f>VLOOKUP($D61,Résultats!$B$2:$AZ$212,AG$2,FALSE)</f>
        <v>3093.824912</v>
      </c>
      <c r="AH61" s="65">
        <f>VLOOKUP($D61,Résultats!$B$2:$AZ$212,AH$2,FALSE)</f>
        <v>2887.577319</v>
      </c>
      <c r="AI61" s="65">
        <f>VLOOKUP($D61,Résultats!$B$2:$AZ$212,AI$2,FALSE)</f>
        <v>2695.0758310000001</v>
      </c>
      <c r="AJ61" s="65">
        <f>VLOOKUP($D61,Résultats!$B$2:$AZ$212,AJ$2,FALSE)</f>
        <v>2515.4059160000002</v>
      </c>
      <c r="AK61" s="65">
        <f>VLOOKUP($D61,Résultats!$B$2:$AZ$212,AK$2,FALSE)</f>
        <v>2347.7130769999999</v>
      </c>
      <c r="AL61" s="65">
        <f>VLOOKUP($D61,Résultats!$B$2:$AZ$212,AL$2,FALSE)</f>
        <v>2191.1993080000002</v>
      </c>
      <c r="AM61" s="226">
        <f>VLOOKUP($D61,Résultats!$B$2:$AZ$212,AM$2,FALSE)</f>
        <v>2045.1195640000001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11211.763279999999</v>
      </c>
      <c r="G62" s="65">
        <f>VLOOKUP($D62,Résultats!$B$2:$AZ$212,G$2,FALSE)</f>
        <v>10520.88164</v>
      </c>
      <c r="H62" s="65">
        <f>VLOOKUP($D62,Résultats!$B$2:$AZ$212,H$2,FALSE)</f>
        <v>10328.599270000001</v>
      </c>
      <c r="I62" s="65">
        <f>VLOOKUP($D62,Résultats!$B$2:$AZ$212,I$2,FALSE)</f>
        <v>10066.90789</v>
      </c>
      <c r="J62" s="65">
        <f>VLOOKUP($D62,Résultats!$B$2:$AZ$212,J$2,FALSE)</f>
        <v>9804.4564539999901</v>
      </c>
      <c r="K62" s="65">
        <f>VLOOKUP($D62,Résultats!$B$2:$AZ$212,K$2,FALSE)</f>
        <v>9468.7436720000005</v>
      </c>
      <c r="L62" s="65">
        <f>VLOOKUP($D62,Résultats!$B$2:$AZ$212,L$2,FALSE)</f>
        <v>9111.5428979999997</v>
      </c>
      <c r="M62" s="65">
        <f>VLOOKUP($D62,Résultats!$B$2:$AZ$212,M$2,FALSE)</f>
        <v>8824.7535160000007</v>
      </c>
      <c r="N62" s="65">
        <f>VLOOKUP($D62,Résultats!$B$2:$AZ$212,N$2,FALSE)</f>
        <v>8558.7927679999902</v>
      </c>
      <c r="O62" s="65">
        <f>VLOOKUP($D62,Résultats!$B$2:$AZ$212,O$2,FALSE)</f>
        <v>8245.40317399999</v>
      </c>
      <c r="P62" s="65">
        <f>VLOOKUP($D62,Résultats!$B$2:$AZ$212,P$2,FALSE)</f>
        <v>7911.7640090000004</v>
      </c>
      <c r="Q62" s="65">
        <f>VLOOKUP($D62,Résultats!$B$2:$AZ$212,Q$2,FALSE)</f>
        <v>7563.0361869999997</v>
      </c>
      <c r="R62" s="65">
        <f>VLOOKUP($D62,Résultats!$B$2:$AZ$212,R$2,FALSE)</f>
        <v>7202.2471189999997</v>
      </c>
      <c r="S62" s="65">
        <f>VLOOKUP($D62,Résultats!$B$2:$AZ$212,S$2,FALSE)</f>
        <v>6833.4477340000003</v>
      </c>
      <c r="T62" s="65">
        <f>VLOOKUP($D62,Résultats!$B$2:$AZ$212,T$2,FALSE)</f>
        <v>6462.0886309999996</v>
      </c>
      <c r="U62" s="65">
        <f>VLOOKUP($D62,Résultats!$B$2:$AZ$212,U$2,FALSE)</f>
        <v>6095.0573260000001</v>
      </c>
      <c r="V62" s="65">
        <f>VLOOKUP($D62,Résultats!$B$2:$AZ$212,V$2,FALSE)</f>
        <v>5738.0640199999998</v>
      </c>
      <c r="W62" s="65">
        <f>VLOOKUP($D62,Résultats!$B$2:$AZ$212,W$2,FALSE)</f>
        <v>5395.0841330000003</v>
      </c>
      <c r="X62" s="65">
        <f>VLOOKUP($D62,Résultats!$B$2:$AZ$212,X$2,FALSE)</f>
        <v>5068.277067</v>
      </c>
      <c r="Y62" s="65">
        <f>VLOOKUP($D62,Résultats!$B$2:$AZ$212,Y$2,FALSE)</f>
        <v>4758.5012470000001</v>
      </c>
      <c r="Z62" s="65">
        <f>VLOOKUP($D62,Résultats!$B$2:$AZ$212,Z$2,FALSE)</f>
        <v>4465.6695470000004</v>
      </c>
      <c r="AA62" s="65">
        <f>VLOOKUP($D62,Résultats!$B$2:$AZ$212,AA$2,FALSE)</f>
        <v>4189.3202590000001</v>
      </c>
      <c r="AB62" s="65">
        <f>VLOOKUP($D62,Résultats!$B$2:$AZ$212,AB$2,FALSE)</f>
        <v>3928.795674</v>
      </c>
      <c r="AC62" s="65">
        <f>VLOOKUP($D62,Résultats!$B$2:$AZ$212,AC$2,FALSE)</f>
        <v>3683.355016</v>
      </c>
      <c r="AD62" s="65">
        <f>VLOOKUP($D62,Résultats!$B$2:$AZ$212,AD$2,FALSE)</f>
        <v>3453.1987330000002</v>
      </c>
      <c r="AE62" s="65">
        <f>VLOOKUP($D62,Résultats!$B$2:$AZ$212,AE$2,FALSE)</f>
        <v>3237.3999330000001</v>
      </c>
      <c r="AF62" s="65">
        <f>VLOOKUP($D62,Résultats!$B$2:$AZ$212,AF$2,FALSE)</f>
        <v>3035.0752280000002</v>
      </c>
      <c r="AG62" s="65">
        <f>VLOOKUP($D62,Résultats!$B$2:$AZ$212,AG$2,FALSE)</f>
        <v>2845.3892900000001</v>
      </c>
      <c r="AH62" s="65">
        <f>VLOOKUP($D62,Résultats!$B$2:$AZ$212,AH$2,FALSE)</f>
        <v>2655.6997510000001</v>
      </c>
      <c r="AI62" s="65">
        <f>VLOOKUP($D62,Résultats!$B$2:$AZ$212,AI$2,FALSE)</f>
        <v>2478.6546239999998</v>
      </c>
      <c r="AJ62" s="65">
        <f>VLOOKUP($D62,Résultats!$B$2:$AZ$212,AJ$2,FALSE)</f>
        <v>2313.4117329999999</v>
      </c>
      <c r="AK62" s="65">
        <f>VLOOKUP($D62,Résultats!$B$2:$AZ$212,AK$2,FALSE)</f>
        <v>2159.1846519999999</v>
      </c>
      <c r="AL62" s="65">
        <f>VLOOKUP($D62,Résultats!$B$2:$AZ$212,AL$2,FALSE)</f>
        <v>2015.23919</v>
      </c>
      <c r="AM62" s="226">
        <f>VLOOKUP($D62,Résultats!$B$2:$AZ$212,AM$2,FALSE)</f>
        <v>1880.8899980000001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3770.8090750000001</v>
      </c>
      <c r="G63" s="65">
        <f>VLOOKUP($D63,Résultats!$B$2:$AZ$212,G$2,FALSE)</f>
        <v>3471.2702680000002</v>
      </c>
      <c r="H63" s="65">
        <f>VLOOKUP($D63,Résultats!$B$2:$AZ$212,H$2,FALSE)</f>
        <v>3384.4845479999999</v>
      </c>
      <c r="I63" s="65">
        <f>VLOOKUP($D63,Résultats!$B$2:$AZ$212,I$2,FALSE)</f>
        <v>3273.6747789999999</v>
      </c>
      <c r="J63" s="65">
        <f>VLOOKUP($D63,Résultats!$B$2:$AZ$212,J$2,FALSE)</f>
        <v>3147.4375460000001</v>
      </c>
      <c r="K63" s="65">
        <f>VLOOKUP($D63,Résultats!$B$2:$AZ$212,K$2,FALSE)</f>
        <v>2997.1911599999999</v>
      </c>
      <c r="L63" s="65">
        <f>VLOOKUP($D63,Résultats!$B$2:$AZ$212,L$2,FALSE)</f>
        <v>2841.2293650000001</v>
      </c>
      <c r="M63" s="65">
        <f>VLOOKUP($D63,Résultats!$B$2:$AZ$212,M$2,FALSE)</f>
        <v>2697.9399490000001</v>
      </c>
      <c r="N63" s="65">
        <f>VLOOKUP($D63,Résultats!$B$2:$AZ$212,N$2,FALSE)</f>
        <v>2561.923569</v>
      </c>
      <c r="O63" s="65">
        <f>VLOOKUP($D63,Résultats!$B$2:$AZ$212,O$2,FALSE)</f>
        <v>2426.813631</v>
      </c>
      <c r="P63" s="65">
        <f>VLOOKUP($D63,Résultats!$B$2:$AZ$212,P$2,FALSE)</f>
        <v>2295.2973489999999</v>
      </c>
      <c r="Q63" s="65">
        <f>VLOOKUP($D63,Résultats!$B$2:$AZ$212,Q$2,FALSE)</f>
        <v>2167.9000489999999</v>
      </c>
      <c r="R63" s="65">
        <f>VLOOKUP($D63,Résultats!$B$2:$AZ$212,R$2,FALSE)</f>
        <v>2044.88354</v>
      </c>
      <c r="S63" s="65">
        <f>VLOOKUP($D63,Résultats!$B$2:$AZ$212,S$2,FALSE)</f>
        <v>1926.5155440000001</v>
      </c>
      <c r="T63" s="65">
        <f>VLOOKUP($D63,Résultats!$B$2:$AZ$212,T$2,FALSE)</f>
        <v>1813.09673</v>
      </c>
      <c r="U63" s="65">
        <f>VLOOKUP($D63,Résultats!$B$2:$AZ$212,U$2,FALSE)</f>
        <v>1704.9321399999999</v>
      </c>
      <c r="V63" s="65">
        <f>VLOOKUP($D63,Résultats!$B$2:$AZ$212,V$2,FALSE)</f>
        <v>1602.1914409999999</v>
      </c>
      <c r="W63" s="65">
        <f>VLOOKUP($D63,Résultats!$B$2:$AZ$212,W$2,FALSE)</f>
        <v>1504.901355</v>
      </c>
      <c r="X63" s="65">
        <f>VLOOKUP($D63,Résultats!$B$2:$AZ$212,X$2,FALSE)</f>
        <v>1412.96325</v>
      </c>
      <c r="Y63" s="65">
        <f>VLOOKUP($D63,Résultats!$B$2:$AZ$212,Y$2,FALSE)</f>
        <v>1326.1996730000001</v>
      </c>
      <c r="Z63" s="65">
        <f>VLOOKUP($D63,Résultats!$B$2:$AZ$212,Z$2,FALSE)</f>
        <v>1244.383779</v>
      </c>
      <c r="AA63" s="65">
        <f>VLOOKUP($D63,Résultats!$B$2:$AZ$212,AA$2,FALSE)</f>
        <v>1167.2759209999999</v>
      </c>
      <c r="AB63" s="65">
        <f>VLOOKUP($D63,Résultats!$B$2:$AZ$212,AB$2,FALSE)</f>
        <v>1094.6351629999999</v>
      </c>
      <c r="AC63" s="65">
        <f>VLOOKUP($D63,Résultats!$B$2:$AZ$212,AC$2,FALSE)</f>
        <v>1026.225895</v>
      </c>
      <c r="AD63" s="65">
        <f>VLOOKUP($D63,Résultats!$B$2:$AZ$212,AD$2,FALSE)</f>
        <v>962.08938890000002</v>
      </c>
      <c r="AE63" s="65">
        <f>VLOOKUP($D63,Résultats!$B$2:$AZ$212,AE$2,FALSE)</f>
        <v>901.96005890000004</v>
      </c>
      <c r="AF63" s="65">
        <f>VLOOKUP($D63,Résultats!$B$2:$AZ$212,AF$2,FALSE)</f>
        <v>845.58816130000002</v>
      </c>
      <c r="AG63" s="65">
        <f>VLOOKUP($D63,Résultats!$B$2:$AZ$212,AG$2,FALSE)</f>
        <v>792.73919390000003</v>
      </c>
      <c r="AH63" s="65">
        <f>VLOOKUP($D63,Résultats!$B$2:$AZ$212,AH$2,FALSE)</f>
        <v>739.89005150000003</v>
      </c>
      <c r="AI63" s="65">
        <f>VLOOKUP($D63,Résultats!$B$2:$AZ$212,AI$2,FALSE)</f>
        <v>690.56411539999999</v>
      </c>
      <c r="AJ63" s="65">
        <f>VLOOKUP($D63,Résultats!$B$2:$AZ$212,AJ$2,FALSE)</f>
        <v>644.52654059999998</v>
      </c>
      <c r="AK63" s="65">
        <f>VLOOKUP($D63,Résultats!$B$2:$AZ$212,AK$2,FALSE)</f>
        <v>601.55812060000005</v>
      </c>
      <c r="AL63" s="65">
        <f>VLOOKUP($D63,Résultats!$B$2:$AZ$212,AL$2,FALSE)</f>
        <v>561.45425379999995</v>
      </c>
      <c r="AM63" s="226">
        <f>VLOOKUP($D63,Résultats!$B$2:$AZ$212,AM$2,FALSE)</f>
        <v>524.02397399999995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1484.9009249999999</v>
      </c>
      <c r="G64" s="224">
        <f>VLOOKUP($D64,Résultats!$B$2:$AZ$212,G$2,FALSE)</f>
        <v>1300.8697070000001</v>
      </c>
      <c r="H64" s="224">
        <f>VLOOKUP($D64,Résultats!$B$2:$AZ$212,H$2,FALSE)</f>
        <v>1244.3409770000001</v>
      </c>
      <c r="I64" s="224">
        <f>VLOOKUP($D64,Résultats!$B$2:$AZ$212,I$2,FALSE)</f>
        <v>1185.3513700000001</v>
      </c>
      <c r="J64" s="224">
        <f>VLOOKUP($D64,Résultats!$B$2:$AZ$212,J$2,FALSE)</f>
        <v>1126.0838020000001</v>
      </c>
      <c r="K64" s="224">
        <f>VLOOKUP($D64,Résultats!$B$2:$AZ$212,K$2,FALSE)</f>
        <v>1063.5235909999999</v>
      </c>
      <c r="L64" s="224">
        <f>VLOOKUP($D64,Résultats!$B$2:$AZ$212,L$2,FALSE)</f>
        <v>1000.963379</v>
      </c>
      <c r="M64" s="224">
        <f>VLOOKUP($D64,Résultats!$B$2:$AZ$212,M$2,FALSE)</f>
        <v>942.08318059999999</v>
      </c>
      <c r="N64" s="224">
        <f>VLOOKUP($D64,Résultats!$B$2:$AZ$212,N$2,FALSE)</f>
        <v>886.66652299999998</v>
      </c>
      <c r="O64" s="224">
        <f>VLOOKUP($D64,Résultats!$B$2:$AZ$212,O$2,FALSE)</f>
        <v>834.30432670000005</v>
      </c>
      <c r="P64" s="224">
        <f>VLOOKUP($D64,Résultats!$B$2:$AZ$212,P$2,FALSE)</f>
        <v>784.83964330000003</v>
      </c>
      <c r="Q64" s="224">
        <f>VLOOKUP($D64,Résultats!$B$2:$AZ$212,Q$2,FALSE)</f>
        <v>738.12299789999997</v>
      </c>
      <c r="R64" s="224">
        <f>VLOOKUP($D64,Résultats!$B$2:$AZ$212,R$2,FALSE)</f>
        <v>694.0120617</v>
      </c>
      <c r="S64" s="224">
        <f>VLOOKUP($D64,Résultats!$B$2:$AZ$212,S$2,FALSE)</f>
        <v>652.37133800000004</v>
      </c>
      <c r="T64" s="224">
        <f>VLOOKUP($D64,Résultats!$B$2:$AZ$212,T$2,FALSE)</f>
        <v>613.07185979999997</v>
      </c>
      <c r="U64" s="224">
        <f>VLOOKUP($D64,Résultats!$B$2:$AZ$212,U$2,FALSE)</f>
        <v>575.99090060000003</v>
      </c>
      <c r="V64" s="224">
        <f>VLOOKUP($D64,Résultats!$B$2:$AZ$212,V$2,FALSE)</f>
        <v>541.01169609999999</v>
      </c>
      <c r="W64" s="224">
        <f>VLOOKUP($D64,Résultats!$B$2:$AZ$212,W$2,FALSE)</f>
        <v>508.02317799999997</v>
      </c>
      <c r="X64" s="224">
        <f>VLOOKUP($D64,Résultats!$B$2:$AZ$212,X$2,FALSE)</f>
        <v>476.91971819999998</v>
      </c>
      <c r="Y64" s="224">
        <f>VLOOKUP($D64,Résultats!$B$2:$AZ$212,Y$2,FALSE)</f>
        <v>447.60088300000001</v>
      </c>
      <c r="Z64" s="224">
        <f>VLOOKUP($D64,Résultats!$B$2:$AZ$212,Z$2,FALSE)</f>
        <v>419.97119889999999</v>
      </c>
      <c r="AA64" s="224">
        <f>VLOOKUP($D64,Résultats!$B$2:$AZ$212,AA$2,FALSE)</f>
        <v>393.9399262</v>
      </c>
      <c r="AB64" s="224">
        <f>VLOOKUP($D64,Résultats!$B$2:$AZ$212,AB$2,FALSE)</f>
        <v>369.42084369999998</v>
      </c>
      <c r="AC64" s="224">
        <f>VLOOKUP($D64,Résultats!$B$2:$AZ$212,AC$2,FALSE)</f>
        <v>346.332041</v>
      </c>
      <c r="AD64" s="224">
        <f>VLOOKUP($D64,Résultats!$B$2:$AZ$212,AD$2,FALSE)</f>
        <v>324.68628840000002</v>
      </c>
      <c r="AE64" s="224">
        <f>VLOOKUP($D64,Résultats!$B$2:$AZ$212,AE$2,FALSE)</f>
        <v>304.39339539999997</v>
      </c>
      <c r="AF64" s="224">
        <f>VLOOKUP($D64,Résultats!$B$2:$AZ$212,AF$2,FALSE)</f>
        <v>285.36880819999999</v>
      </c>
      <c r="AG64" s="224">
        <f>VLOOKUP($D64,Résultats!$B$2:$AZ$212,AG$2,FALSE)</f>
        <v>267.53325769999998</v>
      </c>
      <c r="AH64" s="224">
        <f>VLOOKUP($D64,Résultats!$B$2:$AZ$212,AH$2,FALSE)</f>
        <v>249.6977071</v>
      </c>
      <c r="AI64" s="224">
        <f>VLOOKUP($D64,Résultats!$B$2:$AZ$212,AI$2,FALSE)</f>
        <v>233.05119329999999</v>
      </c>
      <c r="AJ64" s="224">
        <f>VLOOKUP($D64,Résultats!$B$2:$AZ$212,AJ$2,FALSE)</f>
        <v>217.51444710000001</v>
      </c>
      <c r="AK64" s="224">
        <f>VLOOKUP($D64,Résultats!$B$2:$AZ$212,AK$2,FALSE)</f>
        <v>203.01348400000001</v>
      </c>
      <c r="AL64" s="224">
        <f>VLOOKUP($D64,Résultats!$B$2:$AZ$212,AL$2,FALSE)</f>
        <v>189.47925169999999</v>
      </c>
      <c r="AM64" s="227">
        <f>VLOOKUP($D64,Résultats!$B$2:$AZ$212,AM$2,FALSE)</f>
        <v>176.84730160000001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1873.511708</v>
      </c>
      <c r="J68" s="51">
        <f t="shared" si="11"/>
        <v>1682.7712779999999</v>
      </c>
      <c r="K68" s="51">
        <f t="shared" si="11"/>
        <v>1672.2160040000001</v>
      </c>
      <c r="L68" s="51">
        <f t="shared" si="11"/>
        <v>1725.425968</v>
      </c>
      <c r="M68" s="51">
        <f t="shared" si="11"/>
        <v>2273.4298039999999</v>
      </c>
      <c r="N68" s="51">
        <f t="shared" si="11"/>
        <v>2452.6701400000002</v>
      </c>
      <c r="O68" s="51">
        <f t="shared" si="11"/>
        <v>2014.325869</v>
      </c>
      <c r="P68" s="51">
        <f t="shared" si="11"/>
        <v>1841.3380830000001</v>
      </c>
      <c r="Q68" s="51">
        <f t="shared" si="11"/>
        <v>1759.0259229999999</v>
      </c>
      <c r="R68" s="51">
        <f t="shared" si="11"/>
        <v>1702.8338120000001</v>
      </c>
      <c r="S68" s="51">
        <f t="shared" si="11"/>
        <v>1664.064046</v>
      </c>
      <c r="T68" s="51">
        <f t="shared" si="11"/>
        <v>1625.6739580000001</v>
      </c>
      <c r="U68" s="51">
        <f t="shared" si="11"/>
        <v>1607.9149669999999</v>
      </c>
      <c r="V68" s="51">
        <f t="shared" si="11"/>
        <v>1595.635088</v>
      </c>
      <c r="W68" s="51">
        <f t="shared" si="11"/>
        <v>1584.2327929999999</v>
      </c>
      <c r="X68" s="51">
        <f t="shared" si="11"/>
        <v>1571.7152020000001</v>
      </c>
      <c r="Y68" s="51">
        <f t="shared" si="11"/>
        <v>1604.7975289999999</v>
      </c>
      <c r="Z68" s="51">
        <f t="shared" si="11"/>
        <v>1617.936033</v>
      </c>
      <c r="AA68" s="51">
        <f t="shared" si="11"/>
        <v>1621.0766839999999</v>
      </c>
      <c r="AB68" s="51">
        <f t="shared" si="11"/>
        <v>1619.116869</v>
      </c>
      <c r="AC68" s="51">
        <f t="shared" si="11"/>
        <v>1613.956326</v>
      </c>
      <c r="AD68" s="51">
        <f t="shared" si="11"/>
        <v>1598.2104609999999</v>
      </c>
      <c r="AE68" s="51">
        <f t="shared" si="11"/>
        <v>1582.0470339999999</v>
      </c>
      <c r="AF68" s="51">
        <f t="shared" si="11"/>
        <v>1567.6057559999999</v>
      </c>
      <c r="AG68" s="51">
        <f t="shared" si="11"/>
        <v>1553.7808680000001</v>
      </c>
      <c r="AH68" s="51">
        <f t="shared" si="11"/>
        <v>1593.815441</v>
      </c>
      <c r="AI68" s="51">
        <f t="shared" si="11"/>
        <v>1595.3889160000001</v>
      </c>
      <c r="AJ68" s="51">
        <f t="shared" si="11"/>
        <v>1589.83079</v>
      </c>
      <c r="AK68" s="51">
        <f t="shared" si="11"/>
        <v>1580.8105089999999</v>
      </c>
      <c r="AL68" s="51">
        <f t="shared" si="11"/>
        <v>1569.4419419999999</v>
      </c>
      <c r="AM68" s="100">
        <f t="shared" si="11"/>
        <v>1532.6008429999999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9.1928003919089767E-4</v>
      </c>
      <c r="F69" s="124">
        <f t="shared" si="12"/>
        <v>2.2859966676750568E-2</v>
      </c>
      <c r="G69" s="124">
        <f t="shared" si="12"/>
        <v>4.8655972931495602E-2</v>
      </c>
      <c r="H69" s="124">
        <f t="shared" si="12"/>
        <v>6.1664785015591653E-2</v>
      </c>
      <c r="I69" s="124">
        <f t="shared" si="12"/>
        <v>7.740565077909832E-2</v>
      </c>
      <c r="J69" s="123">
        <f t="shared" si="12"/>
        <v>9.6056564081669585E-2</v>
      </c>
      <c r="K69" s="67">
        <f t="shared" si="12"/>
        <v>0.11775767629837849</v>
      </c>
      <c r="L69" s="67">
        <f t="shared" si="12"/>
        <v>0.14242378743426909</v>
      </c>
      <c r="M69" s="67">
        <f t="shared" si="12"/>
        <v>0.16983666248267412</v>
      </c>
      <c r="N69" s="124">
        <f t="shared" si="12"/>
        <v>0.1994793230532011</v>
      </c>
      <c r="O69" s="123">
        <f t="shared" si="12"/>
        <v>0.24472022287273718</v>
      </c>
      <c r="P69" s="67">
        <f t="shared" si="12"/>
        <v>0.31911622429632874</v>
      </c>
      <c r="Q69" s="67">
        <f t="shared" si="12"/>
        <v>0.4281598227475355</v>
      </c>
      <c r="R69" s="67">
        <f t="shared" si="12"/>
        <v>0.55091367630184218</v>
      </c>
      <c r="S69" s="124">
        <f t="shared" si="12"/>
        <v>0.67487979426003408</v>
      </c>
      <c r="T69" s="124">
        <f t="shared" si="12"/>
        <v>0.78477842418633359</v>
      </c>
      <c r="U69" s="124">
        <f t="shared" si="12"/>
        <v>0.8693550596198909</v>
      </c>
      <c r="V69" s="124">
        <f t="shared" si="12"/>
        <v>0.92622024679367043</v>
      </c>
      <c r="W69" s="124">
        <f t="shared" si="12"/>
        <v>0.96043107472779099</v>
      </c>
      <c r="X69" s="118">
        <f t="shared" si="12"/>
        <v>0.97945504569853992</v>
      </c>
      <c r="Y69" s="118">
        <f t="shared" si="12"/>
        <v>0.98952786211574495</v>
      </c>
      <c r="Z69" s="118">
        <f t="shared" si="12"/>
        <v>0.99471481824646402</v>
      </c>
      <c r="AA69" s="118">
        <f t="shared" si="12"/>
        <v>0.99734629271862385</v>
      </c>
      <c r="AB69" s="118">
        <f t="shared" si="12"/>
        <v>0.99867103910706034</v>
      </c>
      <c r="AC69" s="118">
        <f t="shared" si="12"/>
        <v>0.99933533517436701</v>
      </c>
      <c r="AD69" s="118">
        <f t="shared" si="12"/>
        <v>0.99966779844522624</v>
      </c>
      <c r="AE69" s="118">
        <f t="shared" si="12"/>
        <v>0.99983402263374188</v>
      </c>
      <c r="AF69" s="118">
        <f t="shared" si="12"/>
        <v>0.99991708820951797</v>
      </c>
      <c r="AG69" s="118">
        <f t="shared" si="12"/>
        <v>0.99995858618076372</v>
      </c>
      <c r="AH69" s="118">
        <f t="shared" si="12"/>
        <v>0.99997931504542381</v>
      </c>
      <c r="AI69" s="118">
        <f t="shared" si="12"/>
        <v>0.99998966834993352</v>
      </c>
      <c r="AJ69" s="118">
        <f t="shared" si="12"/>
        <v>0.99999484033140418</v>
      </c>
      <c r="AK69" s="118">
        <f t="shared" si="12"/>
        <v>0.99999742284101933</v>
      </c>
      <c r="AL69" s="118">
        <f t="shared" si="12"/>
        <v>0.99999871355547088</v>
      </c>
      <c r="AM69" s="118">
        <f t="shared" si="12"/>
        <v>0.99999935730167155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2.737832878213232E-6</v>
      </c>
      <c r="F70" s="111">
        <f t="shared" si="13"/>
        <v>4.0043679327886653E-4</v>
      </c>
      <c r="G70" s="111">
        <f t="shared" si="13"/>
        <v>6.6991662318002733E-4</v>
      </c>
      <c r="H70" s="111">
        <f t="shared" si="13"/>
        <v>9.5543249749364132E-4</v>
      </c>
      <c r="I70" s="111">
        <f t="shared" si="13"/>
        <v>1.3322252400890786E-3</v>
      </c>
      <c r="J70" s="110">
        <f t="shared" si="13"/>
        <v>1.8373234351103539E-3</v>
      </c>
      <c r="K70" s="68">
        <f t="shared" si="13"/>
        <v>3.6468949049718578E-3</v>
      </c>
      <c r="L70" s="68">
        <f t="shared" si="13"/>
        <v>5.5380800673100802E-3</v>
      </c>
      <c r="M70" s="68">
        <f t="shared" si="13"/>
        <v>7.0405509340283117E-3</v>
      </c>
      <c r="N70" s="111">
        <f t="shared" si="13"/>
        <v>8.7960314304637785E-3</v>
      </c>
      <c r="O70" s="110">
        <f t="shared" si="13"/>
        <v>1.1540645010700601E-2</v>
      </c>
      <c r="P70" s="68">
        <f t="shared" si="13"/>
        <v>1.6058797910606184E-2</v>
      </c>
      <c r="Q70" s="68">
        <f t="shared" si="13"/>
        <v>2.2925090149453129E-2</v>
      </c>
      <c r="R70" s="68">
        <f t="shared" si="13"/>
        <v>3.1301249707625607E-2</v>
      </c>
      <c r="S70" s="111">
        <f t="shared" si="13"/>
        <v>4.0586806428723241E-2</v>
      </c>
      <c r="T70" s="111">
        <f t="shared" si="13"/>
        <v>4.9676535828471452E-2</v>
      </c>
      <c r="U70" s="111">
        <f t="shared" si="13"/>
        <v>5.7719843601654844E-2</v>
      </c>
      <c r="V70" s="111">
        <f t="shared" si="13"/>
        <v>6.4336448083924316E-2</v>
      </c>
      <c r="W70" s="111">
        <f t="shared" si="13"/>
        <v>6.9651004187993734E-2</v>
      </c>
      <c r="X70" s="116">
        <f t="shared" si="13"/>
        <v>7.4022657445798501E-2</v>
      </c>
      <c r="Y70" s="116">
        <f t="shared" si="13"/>
        <v>7.7808238699001636E-2</v>
      </c>
      <c r="Z70" s="116">
        <f t="shared" si="13"/>
        <v>8.1243829248470664E-2</v>
      </c>
      <c r="AA70" s="116">
        <f t="shared" si="13"/>
        <v>8.4492453041783447E-2</v>
      </c>
      <c r="AB70" s="116">
        <f t="shared" si="13"/>
        <v>8.7648937280017936E-2</v>
      </c>
      <c r="AC70" s="116">
        <f t="shared" si="13"/>
        <v>9.0769714297708942E-2</v>
      </c>
      <c r="AD70" s="116">
        <f t="shared" si="13"/>
        <v>9.334671104996603E-2</v>
      </c>
      <c r="AE70" s="116">
        <f t="shared" si="13"/>
        <v>9.5923058125716901E-2</v>
      </c>
      <c r="AF70" s="116">
        <f t="shared" si="13"/>
        <v>9.8513666085313867E-2</v>
      </c>
      <c r="AG70" s="116">
        <f t="shared" si="13"/>
        <v>0.10112886761326759</v>
      </c>
      <c r="AH70" s="116">
        <f t="shared" si="13"/>
        <v>0.1128212545030802</v>
      </c>
      <c r="AI70" s="116">
        <f t="shared" si="13"/>
        <v>0.11561176146468852</v>
      </c>
      <c r="AJ70" s="116">
        <f t="shared" si="13"/>
        <v>0.11844008260778494</v>
      </c>
      <c r="AK70" s="116">
        <f t="shared" si="13"/>
        <v>0.12130878299974662</v>
      </c>
      <c r="AL70" s="116">
        <f t="shared" si="13"/>
        <v>0.12422052232882153</v>
      </c>
      <c r="AM70" s="116">
        <f t="shared" si="13"/>
        <v>0.12719755165892208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6.2759553729456386E-6</v>
      </c>
      <c r="F71" s="111">
        <f t="shared" si="14"/>
        <v>3.7774541686787228E-4</v>
      </c>
      <c r="G71" s="111">
        <f t="shared" si="14"/>
        <v>6.850849604899303E-4</v>
      </c>
      <c r="H71" s="111">
        <f t="shared" si="14"/>
        <v>9.3791212300841579E-4</v>
      </c>
      <c r="I71" s="111">
        <f t="shared" si="14"/>
        <v>1.2637392469393631E-3</v>
      </c>
      <c r="J71" s="110">
        <f t="shared" si="14"/>
        <v>1.6870506563281145E-3</v>
      </c>
      <c r="K71" s="68">
        <f t="shared" si="14"/>
        <v>2.942189510943109E-3</v>
      </c>
      <c r="L71" s="68">
        <f t="shared" si="14"/>
        <v>4.2338767530360946E-3</v>
      </c>
      <c r="M71" s="68">
        <f t="shared" si="14"/>
        <v>5.3037430620400195E-3</v>
      </c>
      <c r="N71" s="111">
        <f t="shared" si="14"/>
        <v>6.5330141541169494E-3</v>
      </c>
      <c r="O71" s="110">
        <f t="shared" si="14"/>
        <v>8.4405242923482511E-3</v>
      </c>
      <c r="P71" s="68">
        <f t="shared" si="14"/>
        <v>1.1570688944470171E-2</v>
      </c>
      <c r="Q71" s="68">
        <f t="shared" si="14"/>
        <v>1.6281744166200103E-2</v>
      </c>
      <c r="R71" s="68">
        <f t="shared" si="14"/>
        <v>2.1922524897573504E-2</v>
      </c>
      <c r="S71" s="111">
        <f t="shared" si="14"/>
        <v>2.8042423867140027E-2</v>
      </c>
      <c r="T71" s="111">
        <f t="shared" si="14"/>
        <v>3.3897380442628702E-2</v>
      </c>
      <c r="U71" s="111">
        <f t="shared" si="14"/>
        <v>3.8921789954331584E-2</v>
      </c>
      <c r="V71" s="111">
        <f t="shared" si="14"/>
        <v>4.2889174269649798E-2</v>
      </c>
      <c r="W71" s="111">
        <f t="shared" si="14"/>
        <v>4.5915541012286072E-2</v>
      </c>
      <c r="X71" s="116">
        <f t="shared" si="14"/>
        <v>4.8265264669750264E-2</v>
      </c>
      <c r="Y71" s="116">
        <f t="shared" si="14"/>
        <v>5.0188696645232622E-2</v>
      </c>
      <c r="Z71" s="116">
        <f t="shared" si="14"/>
        <v>5.1851719412197489E-2</v>
      </c>
      <c r="AA71" s="116">
        <f t="shared" si="14"/>
        <v>5.3362855646377313E-2</v>
      </c>
      <c r="AB71" s="116">
        <f t="shared" si="14"/>
        <v>5.4783630507650463E-2</v>
      </c>
      <c r="AC71" s="116">
        <f t="shared" si="14"/>
        <v>5.6148931362099322E-2</v>
      </c>
      <c r="AD71" s="116">
        <f t="shared" si="14"/>
        <v>5.7250507190867404E-2</v>
      </c>
      <c r="AE71" s="116">
        <f t="shared" si="14"/>
        <v>5.8328592492402472E-2</v>
      </c>
      <c r="AF71" s="116">
        <f t="shared" si="14"/>
        <v>5.9390533113097346E-2</v>
      </c>
      <c r="AG71" s="116">
        <f t="shared" si="14"/>
        <v>6.0440787864045185E-2</v>
      </c>
      <c r="AH71" s="116">
        <f t="shared" si="14"/>
        <v>6.4876163412699681E-2</v>
      </c>
      <c r="AI71" s="116">
        <f t="shared" si="14"/>
        <v>6.5873156724375784E-2</v>
      </c>
      <c r="AJ71" s="116">
        <f t="shared" si="14"/>
        <v>6.6859455653139041E-2</v>
      </c>
      <c r="AK71" s="116">
        <f t="shared" si="14"/>
        <v>6.7835102492983246E-2</v>
      </c>
      <c r="AL71" s="116">
        <f t="shared" si="14"/>
        <v>6.8800052878923254E-2</v>
      </c>
      <c r="AM71" s="116">
        <f t="shared" si="14"/>
        <v>6.9760385287743185E-2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2.5693508554572273E-5</v>
      </c>
      <c r="F72" s="111">
        <f t="shared" si="15"/>
        <v>7.1977908169865081E-4</v>
      </c>
      <c r="G72" s="111">
        <f t="shared" si="15"/>
        <v>1.4933644886742639E-3</v>
      </c>
      <c r="H72" s="111">
        <f t="shared" si="15"/>
        <v>1.9156768676723045E-3</v>
      </c>
      <c r="I72" s="111">
        <f t="shared" si="15"/>
        <v>2.432400490768644E-3</v>
      </c>
      <c r="J72" s="110">
        <f t="shared" si="15"/>
        <v>3.0553250416245816E-3</v>
      </c>
      <c r="K72" s="68">
        <f t="shared" si="15"/>
        <v>3.979556985510108E-3</v>
      </c>
      <c r="L72" s="68">
        <f t="shared" si="15"/>
        <v>4.9496050171884279E-3</v>
      </c>
      <c r="M72" s="68">
        <f t="shared" si="15"/>
        <v>5.9442719701408471E-3</v>
      </c>
      <c r="N72" s="111">
        <f t="shared" si="15"/>
        <v>7.0259354729209529E-3</v>
      </c>
      <c r="O72" s="110">
        <f t="shared" si="15"/>
        <v>8.6721688376430218E-3</v>
      </c>
      <c r="P72" s="68">
        <f t="shared" si="15"/>
        <v>1.1364847435244187E-2</v>
      </c>
      <c r="Q72" s="68">
        <f t="shared" si="15"/>
        <v>1.5304550045565191E-2</v>
      </c>
      <c r="R72" s="68">
        <f t="shared" si="15"/>
        <v>1.9738742461616093E-2</v>
      </c>
      <c r="S72" s="111">
        <f t="shared" si="15"/>
        <v>2.4203838882773387E-2</v>
      </c>
      <c r="T72" s="111">
        <f t="shared" si="15"/>
        <v>2.8134446009253224E-2</v>
      </c>
      <c r="U72" s="111">
        <f t="shared" si="15"/>
        <v>3.1116734595331371E-2</v>
      </c>
      <c r="V72" s="111">
        <f t="shared" si="15"/>
        <v>3.306028574874257E-2</v>
      </c>
      <c r="W72" s="111">
        <f t="shared" si="15"/>
        <v>3.4146592463573634E-2</v>
      </c>
      <c r="X72" s="116">
        <f t="shared" si="15"/>
        <v>3.4645712334339308E-2</v>
      </c>
      <c r="Y72" s="116">
        <f t="shared" si="15"/>
        <v>3.4783031037431265E-2</v>
      </c>
      <c r="Z72" s="116">
        <f t="shared" si="15"/>
        <v>3.4706931618229186E-2</v>
      </c>
      <c r="AA72" s="116">
        <f t="shared" si="15"/>
        <v>3.4501253896265405E-2</v>
      </c>
      <c r="AB72" s="116">
        <f t="shared" si="15"/>
        <v>3.4210486914518091E-2</v>
      </c>
      <c r="AC72" s="116">
        <f t="shared" si="15"/>
        <v>3.3856886614415119E-2</v>
      </c>
      <c r="AD72" s="116">
        <f t="shared" si="15"/>
        <v>3.3526858725773295E-2</v>
      </c>
      <c r="AE72" s="116">
        <f t="shared" si="15"/>
        <v>3.3163805274072526E-2</v>
      </c>
      <c r="AF72" s="116">
        <f t="shared" si="15"/>
        <v>3.2769384632190653E-2</v>
      </c>
      <c r="AG72" s="116">
        <f t="shared" si="15"/>
        <v>3.2343716623752378E-2</v>
      </c>
      <c r="AH72" s="116">
        <f t="shared" si="15"/>
        <v>3.013125165224196E-2</v>
      </c>
      <c r="AI72" s="116">
        <f t="shared" si="15"/>
        <v>2.953388867595718E-2</v>
      </c>
      <c r="AJ72" s="116">
        <f t="shared" si="15"/>
        <v>2.8902037272784231E-2</v>
      </c>
      <c r="AK72" s="116">
        <f t="shared" si="15"/>
        <v>2.823480809109424E-2</v>
      </c>
      <c r="AL72" s="116">
        <f t="shared" si="15"/>
        <v>2.7531168024563984E-2</v>
      </c>
      <c r="AM72" s="116">
        <f t="shared" si="15"/>
        <v>2.6784997253195431E-2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6.0358684829329957E-4</v>
      </c>
      <c r="F73" s="111">
        <f t="shared" si="16"/>
        <v>1.4891039071071904E-2</v>
      </c>
      <c r="G73" s="111">
        <f t="shared" si="16"/>
        <v>3.1790738757077733E-2</v>
      </c>
      <c r="H73" s="111">
        <f t="shared" si="16"/>
        <v>4.023452418022213E-2</v>
      </c>
      <c r="I73" s="111">
        <f t="shared" si="16"/>
        <v>5.0434786298116908E-2</v>
      </c>
      <c r="J73" s="110">
        <f t="shared" si="16"/>
        <v>6.2489240442098873E-2</v>
      </c>
      <c r="K73" s="68">
        <f t="shared" si="16"/>
        <v>7.5850938034677476E-2</v>
      </c>
      <c r="L73" s="68">
        <f t="shared" si="16"/>
        <v>9.1113131143045381E-2</v>
      </c>
      <c r="M73" s="68">
        <f t="shared" si="16"/>
        <v>0.10840511000884195</v>
      </c>
      <c r="N73" s="111">
        <f t="shared" si="16"/>
        <v>0.12702889712678608</v>
      </c>
      <c r="O73" s="110">
        <f t="shared" si="16"/>
        <v>0.1554139105880688</v>
      </c>
      <c r="P73" s="68">
        <f t="shared" si="16"/>
        <v>0.20208611196143927</v>
      </c>
      <c r="Q73" s="68">
        <f t="shared" si="16"/>
        <v>0.27035246881918751</v>
      </c>
      <c r="R73" s="68">
        <f t="shared" si="16"/>
        <v>0.34682910477701973</v>
      </c>
      <c r="S73" s="111">
        <f t="shared" si="16"/>
        <v>0.42358310174078478</v>
      </c>
      <c r="T73" s="111">
        <f t="shared" si="16"/>
        <v>0.49113016572047463</v>
      </c>
      <c r="U73" s="111">
        <f t="shared" si="16"/>
        <v>0.5425061867093125</v>
      </c>
      <c r="V73" s="111">
        <f t="shared" si="16"/>
        <v>0.57634797067084798</v>
      </c>
      <c r="W73" s="111">
        <f t="shared" si="16"/>
        <v>0.59593364912753699</v>
      </c>
      <c r="X73" s="116">
        <f t="shared" si="16"/>
        <v>0.60600278592966106</v>
      </c>
      <c r="Y73" s="116">
        <f t="shared" si="16"/>
        <v>0.61048038334809773</v>
      </c>
      <c r="Z73" s="116">
        <f t="shared" si="16"/>
        <v>0.61192354852511033</v>
      </c>
      <c r="AA73" s="116">
        <f t="shared" si="16"/>
        <v>0.61178228703707649</v>
      </c>
      <c r="AB73" s="116">
        <f t="shared" si="16"/>
        <v>0.61082951097336757</v>
      </c>
      <c r="AC73" s="116">
        <f t="shared" si="16"/>
        <v>0.60946122262046887</v>
      </c>
      <c r="AD73" s="116">
        <f t="shared" si="16"/>
        <v>0.60818959912939774</v>
      </c>
      <c r="AE73" s="116">
        <f t="shared" si="16"/>
        <v>0.60680981416384361</v>
      </c>
      <c r="AF73" s="116">
        <f t="shared" si="16"/>
        <v>0.60536858892472711</v>
      </c>
      <c r="AG73" s="116">
        <f t="shared" si="16"/>
        <v>0.60388783458749606</v>
      </c>
      <c r="AH73" s="116">
        <f t="shared" si="16"/>
        <v>0.59719240798847295</v>
      </c>
      <c r="AI73" s="116">
        <f t="shared" si="16"/>
        <v>0.59560784431324199</v>
      </c>
      <c r="AJ73" s="116">
        <f t="shared" si="16"/>
        <v>0.59400271326988197</v>
      </c>
      <c r="AK73" s="116">
        <f t="shared" si="16"/>
        <v>0.59237772830367741</v>
      </c>
      <c r="AL73" s="116">
        <f t="shared" si="16"/>
        <v>0.59073272294388579</v>
      </c>
      <c r="AM73" s="116">
        <f t="shared" si="16"/>
        <v>0.58905611987843598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2.3789661677201852E-4</v>
      </c>
      <c r="F74" s="111">
        <f t="shared" si="17"/>
        <v>5.6885052827090688E-3</v>
      </c>
      <c r="G74" s="111">
        <f t="shared" si="17"/>
        <v>1.2244802708302515E-2</v>
      </c>
      <c r="H74" s="111">
        <f t="shared" si="17"/>
        <v>1.5438639040629344E-2</v>
      </c>
      <c r="I74" s="111">
        <f t="shared" si="17"/>
        <v>1.9279564310040596E-2</v>
      </c>
      <c r="J74" s="110">
        <f t="shared" si="17"/>
        <v>2.3786283146912612E-2</v>
      </c>
      <c r="K74" s="68">
        <f t="shared" si="17"/>
        <v>2.810868158034923E-2</v>
      </c>
      <c r="L74" s="68">
        <f t="shared" si="17"/>
        <v>3.3151318109755024E-2</v>
      </c>
      <c r="M74" s="68">
        <f t="shared" si="17"/>
        <v>3.9207004805326288E-2</v>
      </c>
      <c r="N74" s="111">
        <f t="shared" si="17"/>
        <v>4.5659601620950133E-2</v>
      </c>
      <c r="O74" s="110">
        <f t="shared" si="17"/>
        <v>5.5462254056967579E-2</v>
      </c>
      <c r="P74" s="68">
        <f t="shared" si="17"/>
        <v>7.1583810119893121E-2</v>
      </c>
      <c r="Q74" s="68">
        <f t="shared" si="17"/>
        <v>9.5043086354788198E-2</v>
      </c>
      <c r="R74" s="68">
        <f t="shared" si="17"/>
        <v>0.12099458088514864</v>
      </c>
      <c r="S74" s="111">
        <f t="shared" si="17"/>
        <v>0.14662444218207693</v>
      </c>
      <c r="T74" s="111">
        <f t="shared" si="17"/>
        <v>0.16875493997425525</v>
      </c>
      <c r="U74" s="111">
        <f t="shared" si="17"/>
        <v>0.18507085493159667</v>
      </c>
      <c r="V74" s="111">
        <f t="shared" si="17"/>
        <v>0.19522466060234944</v>
      </c>
      <c r="W74" s="111">
        <f t="shared" si="17"/>
        <v>0.20044363353864753</v>
      </c>
      <c r="X74" s="116">
        <f t="shared" si="17"/>
        <v>0.20241414029410143</v>
      </c>
      <c r="Y74" s="116">
        <f t="shared" si="17"/>
        <v>0.20250439499523931</v>
      </c>
      <c r="Z74" s="116">
        <f t="shared" si="17"/>
        <v>0.20160342123983091</v>
      </c>
      <c r="AA74" s="116">
        <f t="shared" si="17"/>
        <v>0.20020263217850343</v>
      </c>
      <c r="AB74" s="116">
        <f t="shared" si="17"/>
        <v>0.19856102580078797</v>
      </c>
      <c r="AC74" s="116">
        <f t="shared" si="17"/>
        <v>0.19680869326076175</v>
      </c>
      <c r="AD74" s="116">
        <f t="shared" si="17"/>
        <v>0.1953340040739478</v>
      </c>
      <c r="AE74" s="116">
        <f t="shared" si="17"/>
        <v>0.19384293589845319</v>
      </c>
      <c r="AF74" s="116">
        <f t="shared" si="17"/>
        <v>0.19234837046617734</v>
      </c>
      <c r="AG74" s="116">
        <f t="shared" si="17"/>
        <v>0.19085575476399805</v>
      </c>
      <c r="AH74" s="116">
        <f t="shared" si="17"/>
        <v>0.18447734093699247</v>
      </c>
      <c r="AI74" s="116">
        <f t="shared" si="17"/>
        <v>0.183038603108861</v>
      </c>
      <c r="AJ74" s="116">
        <f t="shared" si="17"/>
        <v>0.18161160446515193</v>
      </c>
      <c r="AK74" s="116">
        <f t="shared" si="17"/>
        <v>0.18019704909489567</v>
      </c>
      <c r="AL74" s="116">
        <f t="shared" si="17"/>
        <v>0.17879535890471315</v>
      </c>
      <c r="AM74" s="116">
        <f t="shared" si="17"/>
        <v>0.17739780298424382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3.2432789464812473E-6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3.9845998482933001E-5</v>
      </c>
      <c r="F76" s="126">
        <f t="shared" si="19"/>
        <v>7.8246102916583145E-4</v>
      </c>
      <c r="G76" s="126">
        <f t="shared" si="19"/>
        <v>1.7720654110145377E-3</v>
      </c>
      <c r="H76" s="126">
        <f t="shared" si="19"/>
        <v>2.1826003230814416E-3</v>
      </c>
      <c r="I76" s="126">
        <f t="shared" si="19"/>
        <v>2.6629351915424485E-3</v>
      </c>
      <c r="J76" s="125">
        <f t="shared" si="19"/>
        <v>3.2013413548409755E-3</v>
      </c>
      <c r="K76" s="69">
        <f t="shared" si="19"/>
        <v>3.2294152825247087E-3</v>
      </c>
      <c r="L76" s="69">
        <f t="shared" si="19"/>
        <v>3.4377763033644109E-3</v>
      </c>
      <c r="M76" s="69">
        <f t="shared" si="19"/>
        <v>3.9359817242899135E-3</v>
      </c>
      <c r="N76" s="126">
        <f t="shared" si="19"/>
        <v>4.4358432765035415E-3</v>
      </c>
      <c r="O76" s="125">
        <f t="shared" si="19"/>
        <v>5.1907201316888805E-3</v>
      </c>
      <c r="P76" s="69">
        <f t="shared" si="19"/>
        <v>6.4519679572607848E-3</v>
      </c>
      <c r="Q76" s="69">
        <f t="shared" si="19"/>
        <v>8.2528831611766978E-3</v>
      </c>
      <c r="R76" s="69">
        <f t="shared" si="19"/>
        <v>1.0127473602221378E-2</v>
      </c>
      <c r="S76" s="126">
        <f t="shared" si="19"/>
        <v>1.1839180894122871E-2</v>
      </c>
      <c r="T76" s="126">
        <f t="shared" si="19"/>
        <v>1.3184956118980899E-2</v>
      </c>
      <c r="U76" s="126">
        <f t="shared" si="19"/>
        <v>1.4019649833883287E-2</v>
      </c>
      <c r="V76" s="126">
        <f t="shared" si="19"/>
        <v>1.4361707217609142E-2</v>
      </c>
      <c r="W76" s="126">
        <f t="shared" si="19"/>
        <v>1.4340654624992353E-2</v>
      </c>
      <c r="X76" s="119">
        <f t="shared" si="19"/>
        <v>1.4104484954902153E-2</v>
      </c>
      <c r="Y76" s="119">
        <f t="shared" si="19"/>
        <v>1.3763117453055352E-2</v>
      </c>
      <c r="Z76" s="119">
        <f t="shared" si="19"/>
        <v>1.3385368449853913E-2</v>
      </c>
      <c r="AA76" s="119">
        <f t="shared" si="19"/>
        <v>1.3004810647193296E-2</v>
      </c>
      <c r="AB76" s="119">
        <f t="shared" si="19"/>
        <v>1.2637447358965168E-2</v>
      </c>
      <c r="AC76" s="119">
        <f t="shared" si="19"/>
        <v>1.2289886740095098E-2</v>
      </c>
      <c r="AD76" s="119">
        <f t="shared" si="19"/>
        <v>1.2020118037507955E-2</v>
      </c>
      <c r="AE76" s="119">
        <f t="shared" si="19"/>
        <v>1.1765816805671533E-2</v>
      </c>
      <c r="AF76" s="119">
        <f t="shared" si="19"/>
        <v>1.1526544936978403E-2</v>
      </c>
      <c r="AG76" s="119">
        <f t="shared" si="19"/>
        <v>1.130162504356438E-2</v>
      </c>
      <c r="AH76" s="119">
        <f t="shared" si="19"/>
        <v>1.0480896219401103E-2</v>
      </c>
      <c r="AI76" s="119">
        <f t="shared" si="19"/>
        <v>1.0324414087881253E-2</v>
      </c>
      <c r="AJ76" s="119">
        <f t="shared" si="19"/>
        <v>1.0178946779612943E-2</v>
      </c>
      <c r="AK76" s="119">
        <f t="shared" si="19"/>
        <v>1.004395194718433E-2</v>
      </c>
      <c r="AL76" s="119">
        <f t="shared" si="19"/>
        <v>9.9188882324389924E-3</v>
      </c>
      <c r="AM76" s="119">
        <f t="shared" si="19"/>
        <v>9.8025002195565158E-3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0.99908071976401192</v>
      </c>
      <c r="F77" s="124">
        <f t="shared" si="20"/>
        <v>0.97714003340570721</v>
      </c>
      <c r="G77" s="124">
        <f t="shared" si="20"/>
        <v>0.95134402711388155</v>
      </c>
      <c r="H77" s="124">
        <f t="shared" si="20"/>
        <v>0.93833521507368189</v>
      </c>
      <c r="I77" s="124">
        <f t="shared" si="20"/>
        <v>0.92259434922090167</v>
      </c>
      <c r="J77" s="123">
        <f t="shared" si="20"/>
        <v>0.90394343597775628</v>
      </c>
      <c r="K77" s="67">
        <f t="shared" si="20"/>
        <v>0.88224232364182065</v>
      </c>
      <c r="L77" s="67">
        <f t="shared" si="20"/>
        <v>0.85757621273960105</v>
      </c>
      <c r="M77" s="67">
        <f t="shared" si="20"/>
        <v>0.83016333764928518</v>
      </c>
      <c r="N77" s="124">
        <f t="shared" si="20"/>
        <v>0.80052067702834262</v>
      </c>
      <c r="O77" s="123">
        <f t="shared" si="20"/>
        <v>0.75527977692868531</v>
      </c>
      <c r="P77" s="67">
        <f t="shared" si="20"/>
        <v>0.68088377554074619</v>
      </c>
      <c r="Q77" s="67">
        <f t="shared" si="20"/>
        <v>0.57184017691136668</v>
      </c>
      <c r="R77" s="67">
        <f t="shared" si="20"/>
        <v>0.449086323991786</v>
      </c>
      <c r="S77" s="124">
        <f t="shared" si="20"/>
        <v>0.32512020622071658</v>
      </c>
      <c r="T77" s="124">
        <f t="shared" si="20"/>
        <v>0.21522157605971809</v>
      </c>
      <c r="U77" s="124">
        <f t="shared" si="20"/>
        <v>0.13064494050449374</v>
      </c>
      <c r="V77" s="124">
        <f t="shared" si="20"/>
        <v>7.3779753770368328E-2</v>
      </c>
      <c r="W77" s="124">
        <f t="shared" si="20"/>
        <v>3.9568925253272429E-2</v>
      </c>
      <c r="X77" s="118">
        <f t="shared" si="20"/>
        <v>2.0544954524146668E-2</v>
      </c>
      <c r="Y77" s="118">
        <f t="shared" si="20"/>
        <v>1.0472137996418864E-2</v>
      </c>
      <c r="Z77" s="118">
        <f t="shared" si="20"/>
        <v>5.2851816880204192E-3</v>
      </c>
      <c r="AA77" s="118">
        <f t="shared" si="20"/>
        <v>2.6537078162059361E-3</v>
      </c>
      <c r="AB77" s="118">
        <f t="shared" si="20"/>
        <v>1.3289612561006553E-3</v>
      </c>
      <c r="AC77" s="118">
        <f t="shared" si="20"/>
        <v>6.646648497971809E-4</v>
      </c>
      <c r="AD77" s="118">
        <f t="shared" si="20"/>
        <v>3.3220155427327042E-4</v>
      </c>
      <c r="AE77" s="118">
        <f t="shared" si="20"/>
        <v>1.6597739552413332E-4</v>
      </c>
      <c r="AF77" s="118">
        <f t="shared" si="20"/>
        <v>8.2912015219724686E-5</v>
      </c>
      <c r="AG77" s="118">
        <f t="shared" si="20"/>
        <v>4.1413697854850917E-5</v>
      </c>
      <c r="AH77" s="118">
        <f t="shared" si="20"/>
        <v>2.0685558347530153E-5</v>
      </c>
      <c r="AI77" s="118">
        <f t="shared" si="20"/>
        <v>1.0331608885265692E-5</v>
      </c>
      <c r="AJ77" s="118">
        <f t="shared" si="20"/>
        <v>5.1599928442699236E-6</v>
      </c>
      <c r="AK77" s="118">
        <f t="shared" si="20"/>
        <v>2.5769862022090085E-6</v>
      </c>
      <c r="AL77" s="118">
        <f t="shared" si="20"/>
        <v>1.2869375323474056E-6</v>
      </c>
      <c r="AM77" s="118">
        <f t="shared" si="20"/>
        <v>6.4266608849829542E-7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4.9979025495153814E-4</v>
      </c>
      <c r="F78" s="111">
        <f t="shared" si="21"/>
        <v>2.4918010824644773E-2</v>
      </c>
      <c r="G78" s="111">
        <f t="shared" si="21"/>
        <v>2.8662804625042313E-2</v>
      </c>
      <c r="H78" s="111">
        <f t="shared" si="21"/>
        <v>2.9419951801141094E-2</v>
      </c>
      <c r="I78" s="111">
        <f t="shared" si="21"/>
        <v>4.1534881958688034E-2</v>
      </c>
      <c r="J78" s="110">
        <f t="shared" si="21"/>
        <v>3.9924086439036555E-2</v>
      </c>
      <c r="K78" s="68">
        <f t="shared" si="21"/>
        <v>5.5791603857894903E-2</v>
      </c>
      <c r="L78" s="68">
        <f t="shared" si="21"/>
        <v>6.4340236995899899E-2</v>
      </c>
      <c r="M78" s="68">
        <f t="shared" si="21"/>
        <v>6.7916381947810509E-2</v>
      </c>
      <c r="N78" s="111">
        <f t="shared" si="21"/>
        <v>7.1365770694301348E-2</v>
      </c>
      <c r="O78" s="110">
        <f t="shared" si="21"/>
        <v>7.1486145224102265E-2</v>
      </c>
      <c r="P78" s="68">
        <f t="shared" si="21"/>
        <v>6.7826610307499952E-2</v>
      </c>
      <c r="Q78" s="68">
        <f t="shared" si="21"/>
        <v>5.9706805014493242E-2</v>
      </c>
      <c r="R78" s="68">
        <f t="shared" si="21"/>
        <v>4.9170797249825808E-2</v>
      </c>
      <c r="S78" s="111">
        <f t="shared" si="21"/>
        <v>3.7281872118520611E-2</v>
      </c>
      <c r="T78" s="111">
        <f t="shared" si="21"/>
        <v>2.5655867503291824E-2</v>
      </c>
      <c r="U78" s="111">
        <f t="shared" si="21"/>
        <v>1.6145334027480324E-2</v>
      </c>
      <c r="V78" s="111">
        <f t="shared" si="21"/>
        <v>9.4387630563310849E-3</v>
      </c>
      <c r="W78" s="111">
        <f t="shared" si="21"/>
        <v>5.2329761273916522E-3</v>
      </c>
      <c r="X78" s="116">
        <f t="shared" si="21"/>
        <v>2.80654175857491E-3</v>
      </c>
      <c r="Y78" s="116">
        <f t="shared" si="21"/>
        <v>1.4734213888486117E-3</v>
      </c>
      <c r="Z78" s="116">
        <f t="shared" si="21"/>
        <v>7.6536012657059101E-4</v>
      </c>
      <c r="AA78" s="116">
        <f t="shared" si="21"/>
        <v>3.9492163838931635E-4</v>
      </c>
      <c r="AB78" s="116">
        <f t="shared" si="21"/>
        <v>2.0300398222828966E-4</v>
      </c>
      <c r="AC78" s="116">
        <f t="shared" si="21"/>
        <v>1.0411973446423978E-4</v>
      </c>
      <c r="AD78" s="116">
        <f t="shared" si="21"/>
        <v>5.3366772074957661E-5</v>
      </c>
      <c r="AE78" s="116">
        <f t="shared" si="21"/>
        <v>2.7389317996723986E-5</v>
      </c>
      <c r="AF78" s="116">
        <f t="shared" si="21"/>
        <v>1.4039887016082124E-5</v>
      </c>
      <c r="AG78" s="116">
        <f t="shared" si="21"/>
        <v>7.190142014285634E-6</v>
      </c>
      <c r="AH78" s="116">
        <f t="shared" si="21"/>
        <v>3.8766325642593643E-6</v>
      </c>
      <c r="AI78" s="116">
        <f t="shared" si="21"/>
        <v>1.9900232339335119E-6</v>
      </c>
      <c r="AJ78" s="116">
        <f t="shared" si="21"/>
        <v>1.0216228608832013E-6</v>
      </c>
      <c r="AK78" s="116">
        <f t="shared" si="21"/>
        <v>5.2436954225738892E-7</v>
      </c>
      <c r="AL78" s="116">
        <f t="shared" si="21"/>
        <v>2.6907153345338594E-7</v>
      </c>
      <c r="AM78" s="116">
        <f t="shared" si="21"/>
        <v>1.3805186194850606E-7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0.17992449182469447</v>
      </c>
      <c r="F79" s="111">
        <f t="shared" si="22"/>
        <v>0.18917706390529312</v>
      </c>
      <c r="G79" s="111">
        <f t="shared" si="22"/>
        <v>0.18530243513079117</v>
      </c>
      <c r="H79" s="111">
        <f t="shared" si="22"/>
        <v>0.18373118499202337</v>
      </c>
      <c r="I79" s="111">
        <f t="shared" si="22"/>
        <v>0.18755876544540923</v>
      </c>
      <c r="J79" s="110">
        <f t="shared" si="22"/>
        <v>0.18036233573033447</v>
      </c>
      <c r="K79" s="68">
        <f t="shared" si="22"/>
        <v>0.18372365416017153</v>
      </c>
      <c r="L79" s="68">
        <f t="shared" si="22"/>
        <v>0.18141889991538598</v>
      </c>
      <c r="M79" s="68">
        <f t="shared" si="22"/>
        <v>0.17636997900463877</v>
      </c>
      <c r="N79" s="111">
        <f t="shared" si="22"/>
        <v>0.17075098781934042</v>
      </c>
      <c r="O79" s="110">
        <f t="shared" si="22"/>
        <v>0.1619714410270526</v>
      </c>
      <c r="P79" s="68">
        <f t="shared" si="22"/>
        <v>0.14674844375116308</v>
      </c>
      <c r="Q79" s="68">
        <f t="shared" si="22"/>
        <v>0.12383449746351465</v>
      </c>
      <c r="R79" s="68">
        <f t="shared" si="22"/>
        <v>9.7645170672709197E-2</v>
      </c>
      <c r="S79" s="111">
        <f t="shared" si="22"/>
        <v>7.0939602405182905E-2</v>
      </c>
      <c r="T79" s="111">
        <f t="shared" si="22"/>
        <v>4.7112365233570409E-2</v>
      </c>
      <c r="U79" s="111">
        <f t="shared" si="22"/>
        <v>2.8680692963535304E-2</v>
      </c>
      <c r="V79" s="111">
        <f t="shared" si="22"/>
        <v>1.6237601864518537E-2</v>
      </c>
      <c r="W79" s="111">
        <f t="shared" si="22"/>
        <v>8.7282580067132853E-3</v>
      </c>
      <c r="X79" s="116">
        <f t="shared" si="22"/>
        <v>4.5418409759709118E-3</v>
      </c>
      <c r="Y79" s="116">
        <f t="shared" si="22"/>
        <v>2.320401117093196E-3</v>
      </c>
      <c r="Z79" s="116">
        <f t="shared" si="22"/>
        <v>1.1733807859386491E-3</v>
      </c>
      <c r="AA79" s="116">
        <f t="shared" si="22"/>
        <v>5.9024801784145577E-4</v>
      </c>
      <c r="AB79" s="116">
        <f t="shared" si="22"/>
        <v>2.9611486890141224E-4</v>
      </c>
      <c r="AC79" s="116">
        <f t="shared" si="22"/>
        <v>1.4835104775939273E-4</v>
      </c>
      <c r="AD79" s="116">
        <f t="shared" si="22"/>
        <v>7.4170831997826607E-5</v>
      </c>
      <c r="AE79" s="116">
        <f t="shared" si="22"/>
        <v>3.7052434687602343E-5</v>
      </c>
      <c r="AF79" s="116">
        <f t="shared" si="22"/>
        <v>1.8506561224951259E-5</v>
      </c>
      <c r="AG79" s="116">
        <f t="shared" si="22"/>
        <v>9.2429956474402914E-6</v>
      </c>
      <c r="AH79" s="116">
        <f t="shared" si="22"/>
        <v>4.6472005976757253E-6</v>
      </c>
      <c r="AI79" s="116">
        <f t="shared" si="22"/>
        <v>2.3175916059830516E-6</v>
      </c>
      <c r="AJ79" s="116">
        <f t="shared" si="22"/>
        <v>1.1554103628852226E-6</v>
      </c>
      <c r="AK79" s="116">
        <f t="shared" si="22"/>
        <v>5.7584252370376934E-7</v>
      </c>
      <c r="AL79" s="116">
        <f t="shared" si="22"/>
        <v>2.8690647417399019E-7</v>
      </c>
      <c r="AM79" s="116">
        <f t="shared" si="22"/>
        <v>1.4290364121899416E-7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0.28388086489675518</v>
      </c>
      <c r="F80" s="111">
        <f t="shared" si="23"/>
        <v>0.28358405776785767</v>
      </c>
      <c r="G80" s="111">
        <f t="shared" si="23"/>
        <v>0.2766034422359786</v>
      </c>
      <c r="H80" s="111">
        <f t="shared" si="23"/>
        <v>0.27364259680168118</v>
      </c>
      <c r="I80" s="111">
        <f t="shared" si="23"/>
        <v>0.27207909805066455</v>
      </c>
      <c r="J80" s="110">
        <f t="shared" si="23"/>
        <v>0.26522262979817751</v>
      </c>
      <c r="K80" s="68">
        <f t="shared" si="23"/>
        <v>0.26001977816258237</v>
      </c>
      <c r="L80" s="68">
        <f t="shared" si="23"/>
        <v>0.25163047609817824</v>
      </c>
      <c r="M80" s="68">
        <f t="shared" si="23"/>
        <v>0.24262420389206796</v>
      </c>
      <c r="N80" s="111">
        <f t="shared" si="23"/>
        <v>0.23288289892092867</v>
      </c>
      <c r="O80" s="110">
        <f t="shared" si="23"/>
        <v>0.21903044184158268</v>
      </c>
      <c r="P80" s="68">
        <f t="shared" si="23"/>
        <v>0.19686773072623187</v>
      </c>
      <c r="Q80" s="68">
        <f t="shared" si="23"/>
        <v>0.16483678762703488</v>
      </c>
      <c r="R80" s="68">
        <f t="shared" si="23"/>
        <v>0.12899379760495383</v>
      </c>
      <c r="S80" s="111">
        <f t="shared" si="23"/>
        <v>9.3025734539546684E-2</v>
      </c>
      <c r="T80" s="111">
        <f t="shared" si="23"/>
        <v>6.1365847499169943E-2</v>
      </c>
      <c r="U80" s="111">
        <f t="shared" si="23"/>
        <v>3.7119563070775248E-2</v>
      </c>
      <c r="V80" s="111">
        <f t="shared" si="23"/>
        <v>2.0886087834639043E-2</v>
      </c>
      <c r="W80" s="111">
        <f t="shared" si="23"/>
        <v>1.1159294579758141E-2</v>
      </c>
      <c r="X80" s="116">
        <f t="shared" si="23"/>
        <v>5.7714156358971199E-3</v>
      </c>
      <c r="Y80" s="116">
        <f t="shared" si="23"/>
        <v>2.9306997287880296E-3</v>
      </c>
      <c r="Z80" s="116">
        <f t="shared" si="23"/>
        <v>1.4732880505665827E-3</v>
      </c>
      <c r="AA80" s="116">
        <f t="shared" si="23"/>
        <v>7.3683472335970017E-4</v>
      </c>
      <c r="AB80" s="116">
        <f t="shared" si="23"/>
        <v>3.6753915019583435E-4</v>
      </c>
      <c r="AC80" s="116">
        <f t="shared" si="23"/>
        <v>1.8307987622708449E-4</v>
      </c>
      <c r="AD80" s="116">
        <f t="shared" si="23"/>
        <v>9.1112239941720672E-5</v>
      </c>
      <c r="AE80" s="116">
        <f t="shared" si="23"/>
        <v>4.5304276396121355E-5</v>
      </c>
      <c r="AF80" s="116">
        <f t="shared" si="23"/>
        <v>2.2522154415972941E-5</v>
      </c>
      <c r="AG80" s="116">
        <f t="shared" si="23"/>
        <v>1.1194759993659542E-5</v>
      </c>
      <c r="AH80" s="116">
        <f t="shared" si="23"/>
        <v>5.4994645455941471E-6</v>
      </c>
      <c r="AI80" s="116">
        <f t="shared" si="23"/>
        <v>2.7290016787354939E-6</v>
      </c>
      <c r="AJ80" s="116">
        <f t="shared" si="23"/>
        <v>1.3537053525048412E-6</v>
      </c>
      <c r="AK80" s="116">
        <f t="shared" si="23"/>
        <v>6.7128299942241849E-7</v>
      </c>
      <c r="AL80" s="116">
        <f t="shared" si="23"/>
        <v>3.3277728026972787E-7</v>
      </c>
      <c r="AM80" s="116">
        <f t="shared" si="23"/>
        <v>1.6491015266915132E-7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0.27988254285714287</v>
      </c>
      <c r="F81" s="111">
        <f t="shared" si="24"/>
        <v>0.27049916887713638</v>
      </c>
      <c r="G81" s="111">
        <f t="shared" si="24"/>
        <v>0.26191534058887106</v>
      </c>
      <c r="H81" s="111">
        <f t="shared" si="24"/>
        <v>0.26002522093003527</v>
      </c>
      <c r="I81" s="111">
        <f t="shared" si="24"/>
        <v>0.25255130094975631</v>
      </c>
      <c r="J81" s="110">
        <f t="shared" si="24"/>
        <v>0.25302838731955113</v>
      </c>
      <c r="K81" s="68">
        <f t="shared" si="24"/>
        <v>0.24301809767872548</v>
      </c>
      <c r="L81" s="68">
        <f t="shared" si="24"/>
        <v>0.23260783391663895</v>
      </c>
      <c r="M81" s="68">
        <f t="shared" si="24"/>
        <v>0.22315869590843104</v>
      </c>
      <c r="N81" s="111">
        <f t="shared" si="24"/>
        <v>0.2130605769922245</v>
      </c>
      <c r="O81" s="110">
        <f t="shared" si="24"/>
        <v>0.1994143921705252</v>
      </c>
      <c r="P81" s="68">
        <f t="shared" si="24"/>
        <v>0.17842854619327395</v>
      </c>
      <c r="Q81" s="68">
        <f t="shared" si="24"/>
        <v>0.14874001962050676</v>
      </c>
      <c r="R81" s="68">
        <f t="shared" si="24"/>
        <v>0.11588723662247787</v>
      </c>
      <c r="S81" s="111">
        <f t="shared" si="24"/>
        <v>8.3213229101880379E-2</v>
      </c>
      <c r="T81" s="111">
        <f t="shared" si="24"/>
        <v>5.4679547422509675E-2</v>
      </c>
      <c r="U81" s="111">
        <f t="shared" si="24"/>
        <v>3.2952654031735251E-2</v>
      </c>
      <c r="V81" s="111">
        <f t="shared" si="24"/>
        <v>1.8474972267594054E-2</v>
      </c>
      <c r="W81" s="111">
        <f t="shared" si="24"/>
        <v>9.8363350505395082E-3</v>
      </c>
      <c r="X81" s="116">
        <f t="shared" si="24"/>
        <v>5.0691822836997661E-3</v>
      </c>
      <c r="Y81" s="116">
        <f t="shared" si="24"/>
        <v>2.5652184843313031E-3</v>
      </c>
      <c r="Z81" s="116">
        <f t="shared" si="24"/>
        <v>1.2852256879057964E-3</v>
      </c>
      <c r="AA81" s="116">
        <f t="shared" si="24"/>
        <v>6.4067575103066512E-4</v>
      </c>
      <c r="AB81" s="116">
        <f t="shared" si="24"/>
        <v>3.185462056970268E-4</v>
      </c>
      <c r="AC81" s="116">
        <f t="shared" si="24"/>
        <v>1.5816941226202673E-4</v>
      </c>
      <c r="AD81" s="116">
        <f t="shared" si="24"/>
        <v>7.8501685517374419E-5</v>
      </c>
      <c r="AE81" s="116">
        <f t="shared" si="24"/>
        <v>3.8925598529329191E-5</v>
      </c>
      <c r="AF81" s="116">
        <f t="shared" si="24"/>
        <v>1.9297865604417952E-5</v>
      </c>
      <c r="AG81" s="116">
        <f t="shared" si="24"/>
        <v>9.5656481593387728E-6</v>
      </c>
      <c r="AH81" s="116">
        <f t="shared" si="24"/>
        <v>4.6438791466069127E-6</v>
      </c>
      <c r="AI81" s="116">
        <f t="shared" si="24"/>
        <v>2.2979684033357043E-6</v>
      </c>
      <c r="AJ81" s="116">
        <f t="shared" si="24"/>
        <v>1.1367106747253273E-6</v>
      </c>
      <c r="AK81" s="116">
        <f t="shared" si="24"/>
        <v>5.6212446902451612E-7</v>
      </c>
      <c r="AL81" s="116">
        <f t="shared" si="24"/>
        <v>2.7790865678292163E-7</v>
      </c>
      <c r="AM81" s="116">
        <f t="shared" si="24"/>
        <v>1.3735102845692485E-7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0.17992449182469447</v>
      </c>
      <c r="F82" s="111">
        <f t="shared" si="25"/>
        <v>0.16196121778799796</v>
      </c>
      <c r="G82" s="111">
        <f t="shared" si="25"/>
        <v>0.1528648165710868</v>
      </c>
      <c r="H82" s="111">
        <f t="shared" si="25"/>
        <v>0.14898067907808857</v>
      </c>
      <c r="I82" s="111">
        <f t="shared" si="25"/>
        <v>0.13596850620802206</v>
      </c>
      <c r="J82" s="110">
        <f t="shared" si="25"/>
        <v>0.14315311744939352</v>
      </c>
      <c r="K82" s="68">
        <f t="shared" si="25"/>
        <v>0.12497144077087782</v>
      </c>
      <c r="L82" s="68">
        <f t="shared" si="25"/>
        <v>0.11578830480427775</v>
      </c>
      <c r="M82" s="68">
        <f t="shared" si="25"/>
        <v>0.10960696018041646</v>
      </c>
      <c r="N82" s="111">
        <f t="shared" si="25"/>
        <v>0.10321094360450769</v>
      </c>
      <c r="O82" s="110">
        <f t="shared" si="25"/>
        <v>9.53425296053724E-2</v>
      </c>
      <c r="P82" s="68">
        <f t="shared" si="25"/>
        <v>8.4296703648854041E-2</v>
      </c>
      <c r="Q82" s="68">
        <f t="shared" si="25"/>
        <v>6.9476242505608604E-2</v>
      </c>
      <c r="R82" s="68">
        <f t="shared" si="25"/>
        <v>5.3549093292258397E-2</v>
      </c>
      <c r="S82" s="111">
        <f t="shared" si="25"/>
        <v>3.8060699780301605E-2</v>
      </c>
      <c r="T82" s="111">
        <f t="shared" si="25"/>
        <v>2.4786258235675075E-2</v>
      </c>
      <c r="U82" s="111">
        <f t="shared" si="25"/>
        <v>1.4814732737045292E-2</v>
      </c>
      <c r="V82" s="111">
        <f t="shared" si="25"/>
        <v>8.242408298055677E-3</v>
      </c>
      <c r="W82" s="111">
        <f t="shared" si="25"/>
        <v>4.3567241427504028E-3</v>
      </c>
      <c r="X82" s="116">
        <f t="shared" si="25"/>
        <v>2.2295432432930043E-3</v>
      </c>
      <c r="Y82" s="116">
        <f t="shared" si="25"/>
        <v>1.120758429956431E-3</v>
      </c>
      <c r="Z82" s="116">
        <f t="shared" si="25"/>
        <v>5.5808440870542132E-4</v>
      </c>
      <c r="AA82" s="116">
        <f t="shared" si="25"/>
        <v>2.7661301807977893E-4</v>
      </c>
      <c r="AB82" s="116">
        <f t="shared" si="25"/>
        <v>1.3679607003093982E-4</v>
      </c>
      <c r="AC82" s="116">
        <f t="shared" si="25"/>
        <v>6.7580763892368184E-5</v>
      </c>
      <c r="AD82" s="116">
        <f t="shared" si="25"/>
        <v>3.3415341410407653E-5</v>
      </c>
      <c r="AE82" s="116">
        <f t="shared" si="25"/>
        <v>1.6511318904315205E-5</v>
      </c>
      <c r="AF82" s="116">
        <f t="shared" si="25"/>
        <v>8.1589394215008223E-6</v>
      </c>
      <c r="AG82" s="116">
        <f t="shared" si="25"/>
        <v>4.0317965995189484E-6</v>
      </c>
      <c r="AH82" s="116">
        <f t="shared" si="25"/>
        <v>1.9322937466760306E-6</v>
      </c>
      <c r="AI82" s="116">
        <f t="shared" si="25"/>
        <v>9.5482854037830093E-7</v>
      </c>
      <c r="AJ82" s="116">
        <f t="shared" si="25"/>
        <v>4.718367223218768E-7</v>
      </c>
      <c r="AK82" s="116">
        <f t="shared" si="25"/>
        <v>2.3319164941103008E-7</v>
      </c>
      <c r="AL82" s="116">
        <f t="shared" si="25"/>
        <v>1.1526718456973672E-7</v>
      </c>
      <c r="AM82" s="116">
        <f t="shared" si="25"/>
        <v>5.6983211185666822E-8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5.9974830594184569E-2</v>
      </c>
      <c r="F83" s="111">
        <f t="shared" si="26"/>
        <v>4.1579396640979351E-2</v>
      </c>
      <c r="G83" s="111">
        <f t="shared" si="26"/>
        <v>4.0859524976154193E-2</v>
      </c>
      <c r="H83" s="111">
        <f t="shared" si="26"/>
        <v>3.873486389335009E-2</v>
      </c>
      <c r="I83" s="111">
        <f t="shared" si="26"/>
        <v>3.1179126493080873E-2</v>
      </c>
      <c r="J83" s="110">
        <f t="shared" si="26"/>
        <v>2.2252879175894753E-2</v>
      </c>
      <c r="K83" s="68">
        <f t="shared" si="26"/>
        <v>1.4717748844125999E-2</v>
      </c>
      <c r="L83" s="68">
        <f t="shared" si="26"/>
        <v>1.1790460788984717E-2</v>
      </c>
      <c r="M83" s="68">
        <f t="shared" si="26"/>
        <v>1.0487116729116303E-2</v>
      </c>
      <c r="N83" s="111">
        <f t="shared" si="26"/>
        <v>9.2494989521909373E-3</v>
      </c>
      <c r="O83" s="110">
        <f t="shared" si="26"/>
        <v>8.0348273430231164E-3</v>
      </c>
      <c r="P83" s="68">
        <f t="shared" si="26"/>
        <v>6.7157410332016679E-3</v>
      </c>
      <c r="Q83" s="68">
        <f t="shared" si="26"/>
        <v>5.2458248342710755E-3</v>
      </c>
      <c r="R83" s="68">
        <f t="shared" si="26"/>
        <v>3.840228531943198E-3</v>
      </c>
      <c r="S83" s="111">
        <f t="shared" si="26"/>
        <v>2.5990682927116136E-3</v>
      </c>
      <c r="T83" s="111">
        <f t="shared" si="26"/>
        <v>1.6216901421262726E-3</v>
      </c>
      <c r="U83" s="111">
        <f t="shared" si="26"/>
        <v>9.3196365837423052E-4</v>
      </c>
      <c r="V83" s="111">
        <f t="shared" si="26"/>
        <v>4.9992041639034196E-4</v>
      </c>
      <c r="W83" s="111">
        <f t="shared" si="26"/>
        <v>2.553373439101636E-4</v>
      </c>
      <c r="X83" s="116">
        <f t="shared" si="26"/>
        <v>1.2643062798345318E-4</v>
      </c>
      <c r="Y83" s="116">
        <f t="shared" si="26"/>
        <v>6.1638846092714793E-5</v>
      </c>
      <c r="Z83" s="116">
        <f t="shared" si="26"/>
        <v>2.9842629075064308E-5</v>
      </c>
      <c r="AA83" s="116">
        <f t="shared" si="26"/>
        <v>1.4414667258270184E-5</v>
      </c>
      <c r="AB83" s="116">
        <f t="shared" si="26"/>
        <v>6.9609789853903376E-6</v>
      </c>
      <c r="AC83" s="116">
        <f t="shared" si="26"/>
        <v>3.3640148946632648E-6</v>
      </c>
      <c r="AD83" s="116">
        <f t="shared" si="26"/>
        <v>1.6346833560113957E-6</v>
      </c>
      <c r="AE83" s="116">
        <f t="shared" si="26"/>
        <v>7.9444895315293136E-7</v>
      </c>
      <c r="AF83" s="116">
        <f t="shared" si="26"/>
        <v>3.8660749342132425E-7</v>
      </c>
      <c r="AG83" s="116">
        <f t="shared" si="26"/>
        <v>1.8835550947200875E-7</v>
      </c>
      <c r="AH83" s="116">
        <f t="shared" si="26"/>
        <v>8.6087752992223656E-8</v>
      </c>
      <c r="AI83" s="116">
        <f t="shared" si="26"/>
        <v>4.2195409987416505E-8</v>
      </c>
      <c r="AJ83" s="116">
        <f t="shared" si="26"/>
        <v>2.0706872647748886E-8</v>
      </c>
      <c r="AK83" s="116">
        <f t="shared" si="26"/>
        <v>1.0175014657623332E-8</v>
      </c>
      <c r="AL83" s="116">
        <f t="shared" si="26"/>
        <v>5.0064047797698029E-9</v>
      </c>
      <c r="AM83" s="116">
        <f t="shared" si="26"/>
        <v>2.4661930451515485E-9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1.4993707652760218E-2</v>
      </c>
      <c r="F84" s="113">
        <f t="shared" si="27"/>
        <v>5.4211174987257695E-3</v>
      </c>
      <c r="G84" s="113">
        <f t="shared" si="27"/>
        <v>5.1356629088160043E-3</v>
      </c>
      <c r="H84" s="113">
        <f t="shared" si="27"/>
        <v>3.8007174863031856E-3</v>
      </c>
      <c r="I84" s="113">
        <f t="shared" si="27"/>
        <v>1.7226699332695068E-3</v>
      </c>
      <c r="J84" s="112">
        <f t="shared" si="27"/>
        <v>0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37131.568359999997</v>
      </c>
      <c r="J85" s="99">
        <f t="shared" si="28"/>
        <v>36957.76122</v>
      </c>
      <c r="K85" s="51">
        <f t="shared" si="28"/>
        <v>36576.76827</v>
      </c>
      <c r="L85" s="51">
        <f t="shared" si="28"/>
        <v>36150.619630000001</v>
      </c>
      <c r="M85" s="51">
        <f t="shared" si="28"/>
        <v>36297.542399999998</v>
      </c>
      <c r="N85" s="100">
        <f t="shared" si="28"/>
        <v>36615.062989999999</v>
      </c>
      <c r="O85" s="99">
        <f t="shared" si="28"/>
        <v>36467.081989999999</v>
      </c>
      <c r="P85" s="51">
        <f t="shared" si="28"/>
        <v>36146.340109999997</v>
      </c>
      <c r="Q85" s="51">
        <f t="shared" si="28"/>
        <v>35753.798170000002</v>
      </c>
      <c r="R85" s="51">
        <f t="shared" si="28"/>
        <v>35319.950819999998</v>
      </c>
      <c r="S85" s="100">
        <f t="shared" si="28"/>
        <v>34864.81781</v>
      </c>
      <c r="T85" s="100">
        <f t="shared" si="28"/>
        <v>34390.201540000002</v>
      </c>
      <c r="U85" s="100">
        <f t="shared" si="28"/>
        <v>33918.063999999998</v>
      </c>
      <c r="V85" s="100">
        <f t="shared" si="28"/>
        <v>33453.897629999999</v>
      </c>
      <c r="W85" s="100">
        <f t="shared" si="28"/>
        <v>32998.258620000001</v>
      </c>
      <c r="X85" s="104">
        <f t="shared" si="28"/>
        <v>32549.672269999999</v>
      </c>
      <c r="Y85" s="104">
        <f t="shared" si="28"/>
        <v>32153.465359999998</v>
      </c>
      <c r="Z85" s="104">
        <f t="shared" si="28"/>
        <v>31786.619579999999</v>
      </c>
      <c r="AA85" s="104">
        <f t="shared" si="28"/>
        <v>31437.451249999998</v>
      </c>
      <c r="AB85" s="104">
        <f t="shared" si="28"/>
        <v>31099.880280000001</v>
      </c>
      <c r="AC85" s="104">
        <f t="shared" si="28"/>
        <v>30770.094089999999</v>
      </c>
      <c r="AD85" s="104">
        <f t="shared" si="28"/>
        <v>30445.17367</v>
      </c>
      <c r="AE85" s="104">
        <f t="shared" si="28"/>
        <v>30124.397349999999</v>
      </c>
      <c r="AF85" s="104">
        <f t="shared" si="28"/>
        <v>29809.22827</v>
      </c>
      <c r="AG85" s="104">
        <f t="shared" si="28"/>
        <v>29499.932369999999</v>
      </c>
      <c r="AH85" s="104">
        <f t="shared" si="28"/>
        <v>29127.085650000001</v>
      </c>
      <c r="AI85" s="104">
        <f t="shared" si="28"/>
        <v>28780.668860000002</v>
      </c>
      <c r="AJ85" s="104">
        <f t="shared" si="28"/>
        <v>28451.788390000002</v>
      </c>
      <c r="AK85" s="104">
        <f t="shared" si="28"/>
        <v>28135.813010000002</v>
      </c>
      <c r="AL85" s="104">
        <f t="shared" si="28"/>
        <v>27829.534080000001</v>
      </c>
      <c r="AM85" s="104">
        <f t="shared" si="28"/>
        <v>27506.83265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0.9955444924786343</v>
      </c>
      <c r="G87" s="111">
        <f t="shared" si="29"/>
        <v>0.98976750156997961</v>
      </c>
      <c r="H87" s="111">
        <f t="shared" si="29"/>
        <v>0.98666288741980412</v>
      </c>
      <c r="I87" s="111">
        <f t="shared" si="29"/>
        <v>0.98343024339734619</v>
      </c>
      <c r="J87" s="110">
        <f t="shared" si="29"/>
        <v>0.9798110273628744</v>
      </c>
      <c r="K87" s="68">
        <f t="shared" si="29"/>
        <v>0.97535038324477974</v>
      </c>
      <c r="L87" s="68">
        <f t="shared" si="29"/>
        <v>0.96972916256484099</v>
      </c>
      <c r="M87" s="68">
        <f t="shared" si="29"/>
        <v>0.96098771359242219</v>
      </c>
      <c r="N87" s="111">
        <f t="shared" si="29"/>
        <v>0.9502387847728786</v>
      </c>
      <c r="O87" s="110">
        <f t="shared" si="29"/>
        <v>0.93946986790428422</v>
      </c>
      <c r="P87" s="68">
        <f t="shared" si="29"/>
        <v>0.92629718107303016</v>
      </c>
      <c r="Q87" s="68">
        <f t="shared" si="29"/>
        <v>0.90885850072470775</v>
      </c>
      <c r="R87" s="68">
        <f t="shared" si="29"/>
        <v>0.88669211629440203</v>
      </c>
      <c r="S87" s="111">
        <f t="shared" si="29"/>
        <v>0.85988883215678569</v>
      </c>
      <c r="T87" s="111">
        <f t="shared" si="29"/>
        <v>0.82941448967152509</v>
      </c>
      <c r="U87" s="111">
        <f t="shared" si="29"/>
        <v>0.79628871889621999</v>
      </c>
      <c r="V87" s="111">
        <f t="shared" si="29"/>
        <v>0.76182754284347354</v>
      </c>
      <c r="W87" s="111">
        <f t="shared" si="29"/>
        <v>0.72715220419107074</v>
      </c>
      <c r="X87" s="116">
        <f t="shared" si="29"/>
        <v>0.6930324948552854</v>
      </c>
      <c r="Y87" s="116">
        <f t="shared" si="29"/>
        <v>0.65896552370863959</v>
      </c>
      <c r="Z87" s="116">
        <f t="shared" si="29"/>
        <v>0.62569325404183163</v>
      </c>
      <c r="AA87" s="116">
        <f t="shared" si="29"/>
        <v>0.59356613046040108</v>
      </c>
      <c r="AB87" s="116">
        <f t="shared" si="29"/>
        <v>0.56273317621915941</v>
      </c>
      <c r="AC87" s="116">
        <f t="shared" si="29"/>
        <v>0.53325149744447853</v>
      </c>
      <c r="AD87" s="116">
        <f t="shared" si="29"/>
        <v>0.5052760551390213</v>
      </c>
      <c r="AE87" s="116">
        <f t="shared" si="29"/>
        <v>0.47874912126665331</v>
      </c>
      <c r="AF87" s="116">
        <f t="shared" si="29"/>
        <v>0.45357705364037587</v>
      </c>
      <c r="AG87" s="116">
        <f t="shared" si="29"/>
        <v>0.42968903287692517</v>
      </c>
      <c r="AH87" s="116">
        <f t="shared" si="29"/>
        <v>0.40617785665762274</v>
      </c>
      <c r="AI87" s="116">
        <f t="shared" si="29"/>
        <v>0.38366291185631607</v>
      </c>
      <c r="AJ87" s="116">
        <f t="shared" si="29"/>
        <v>0.36222486048090557</v>
      </c>
      <c r="AK87" s="116">
        <f t="shared" si="29"/>
        <v>0.34187340318125037</v>
      </c>
      <c r="AL87" s="116">
        <f t="shared" si="29"/>
        <v>0.32259358217038464</v>
      </c>
      <c r="AM87" s="116">
        <f t="shared" si="29"/>
        <v>0.30461964031325833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4.4555074628882868E-3</v>
      </c>
      <c r="G88" s="111">
        <f t="shared" si="29"/>
        <v>1.023249826112403E-2</v>
      </c>
      <c r="H88" s="111">
        <f t="shared" si="29"/>
        <v>1.3337112426613893E-2</v>
      </c>
      <c r="I88" s="111">
        <f t="shared" si="29"/>
        <v>1.6569756834262629E-2</v>
      </c>
      <c r="J88" s="110">
        <f t="shared" si="29"/>
        <v>2.0188972712887721E-2</v>
      </c>
      <c r="K88" s="68">
        <f t="shared" si="29"/>
        <v>2.4649616867313248E-2</v>
      </c>
      <c r="L88" s="68">
        <f t="shared" si="29"/>
        <v>3.0270837601131317E-2</v>
      </c>
      <c r="M88" s="68">
        <f t="shared" si="29"/>
        <v>3.9012286324927606E-2</v>
      </c>
      <c r="N88" s="111">
        <f t="shared" si="29"/>
        <v>4.9761215227121479E-2</v>
      </c>
      <c r="O88" s="110">
        <f t="shared" si="29"/>
        <v>6.053013206829385E-2</v>
      </c>
      <c r="P88" s="68">
        <f t="shared" si="29"/>
        <v>7.3702818926969921E-2</v>
      </c>
      <c r="Q88" s="68">
        <f t="shared" si="29"/>
        <v>9.1141499275292234E-2</v>
      </c>
      <c r="R88" s="68">
        <f t="shared" si="29"/>
        <v>0.1133078837339106</v>
      </c>
      <c r="S88" s="111">
        <f t="shared" si="29"/>
        <v>0.14011116810135427</v>
      </c>
      <c r="T88" s="111">
        <f t="shared" si="29"/>
        <v>0.17058551027031871</v>
      </c>
      <c r="U88" s="111">
        <f t="shared" si="29"/>
        <v>0.20371128113326281</v>
      </c>
      <c r="V88" s="111">
        <f t="shared" si="29"/>
        <v>0.23817245721631033</v>
      </c>
      <c r="W88" s="111">
        <f t="shared" si="29"/>
        <v>0.27284779568771073</v>
      </c>
      <c r="X88" s="116">
        <f t="shared" si="29"/>
        <v>0.30696750505254783</v>
      </c>
      <c r="Y88" s="116">
        <f t="shared" si="29"/>
        <v>0.34103447598035203</v>
      </c>
      <c r="Z88" s="116">
        <f t="shared" si="29"/>
        <v>0.37430674595816837</v>
      </c>
      <c r="AA88" s="116">
        <f t="shared" si="29"/>
        <v>0.40643386953959892</v>
      </c>
      <c r="AB88" s="116">
        <f t="shared" si="29"/>
        <v>0.43726682378084059</v>
      </c>
      <c r="AC88" s="116">
        <f t="shared" si="29"/>
        <v>0.46674850255552142</v>
      </c>
      <c r="AD88" s="116">
        <f t="shared" si="29"/>
        <v>0.49472394453251944</v>
      </c>
      <c r="AE88" s="116">
        <f t="shared" si="29"/>
        <v>0.52125087873334675</v>
      </c>
      <c r="AF88" s="116">
        <f t="shared" si="29"/>
        <v>0.54642294635962407</v>
      </c>
      <c r="AG88" s="116">
        <f t="shared" si="29"/>
        <v>0.57031096712307483</v>
      </c>
      <c r="AH88" s="116">
        <f t="shared" si="29"/>
        <v>0.59382214334237726</v>
      </c>
      <c r="AI88" s="116">
        <f t="shared" si="29"/>
        <v>0.61633708814368393</v>
      </c>
      <c r="AJ88" s="116">
        <f t="shared" si="29"/>
        <v>0.63777513987056611</v>
      </c>
      <c r="AK88" s="116">
        <f t="shared" si="29"/>
        <v>0.65812659664104012</v>
      </c>
      <c r="AL88" s="116">
        <f t="shared" si="29"/>
        <v>0.67740641815301272</v>
      </c>
      <c r="AM88" s="116">
        <f t="shared" si="29"/>
        <v>0.69538035997757819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1.2026535140887873E-5</v>
      </c>
      <c r="G89" s="111">
        <f t="shared" si="29"/>
        <v>1.4546908058514627E-5</v>
      </c>
      <c r="H89" s="111">
        <f t="shared" si="29"/>
        <v>1.5686276740307891E-5</v>
      </c>
      <c r="I89" s="111">
        <f t="shared" si="29"/>
        <v>1.7271960868501272E-5</v>
      </c>
      <c r="J89" s="110">
        <f t="shared" si="29"/>
        <v>1.8547516020235819E-5</v>
      </c>
      <c r="K89" s="68">
        <f t="shared" si="29"/>
        <v>2.0589696966686118E-5</v>
      </c>
      <c r="L89" s="68">
        <f t="shared" si="29"/>
        <v>2.3085092005102098E-5</v>
      </c>
      <c r="M89" s="68">
        <f t="shared" si="29"/>
        <v>2.6456174118278598E-5</v>
      </c>
      <c r="N89" s="111">
        <f t="shared" si="29"/>
        <v>3.0096357073070271E-5</v>
      </c>
      <c r="O89" s="110">
        <f t="shared" si="29"/>
        <v>3.2904048597281258E-5</v>
      </c>
      <c r="P89" s="68">
        <f t="shared" si="29"/>
        <v>3.5138973686816228E-5</v>
      </c>
      <c r="Q89" s="68">
        <f t="shared" si="29"/>
        <v>3.6735021094963016E-5</v>
      </c>
      <c r="R89" s="68">
        <f t="shared" si="29"/>
        <v>3.7646963235494105E-5</v>
      </c>
      <c r="S89" s="111">
        <f t="shared" si="29"/>
        <v>3.7863878572208149E-5</v>
      </c>
      <c r="T89" s="111">
        <f t="shared" si="29"/>
        <v>3.7446425502977728E-5</v>
      </c>
      <c r="U89" s="111">
        <f t="shared" si="29"/>
        <v>3.6537328987880916E-5</v>
      </c>
      <c r="V89" s="111">
        <f t="shared" si="29"/>
        <v>3.5304027412963663E-5</v>
      </c>
      <c r="W89" s="111">
        <f t="shared" si="29"/>
        <v>3.3893355642777247E-5</v>
      </c>
      <c r="X89" s="116">
        <f t="shared" si="29"/>
        <v>3.2410085491776293E-5</v>
      </c>
      <c r="Y89" s="116">
        <f t="shared" si="29"/>
        <v>3.0875679787069773E-5</v>
      </c>
      <c r="Z89" s="116">
        <f t="shared" si="29"/>
        <v>2.9348183255289081E-5</v>
      </c>
      <c r="AA89" s="116">
        <f t="shared" si="29"/>
        <v>2.7857877702474371E-5</v>
      </c>
      <c r="AB89" s="116">
        <f t="shared" si="29"/>
        <v>2.641950135507081E-5</v>
      </c>
      <c r="AC89" s="116">
        <f t="shared" si="29"/>
        <v>2.5039920705032853E-5</v>
      </c>
      <c r="AD89" s="116">
        <f t="shared" si="29"/>
        <v>2.3728626386909356E-5</v>
      </c>
      <c r="AE89" s="116">
        <f t="shared" si="29"/>
        <v>2.2484093966447433E-5</v>
      </c>
      <c r="AF89" s="116">
        <f t="shared" si="29"/>
        <v>2.1302537028074496E-5</v>
      </c>
      <c r="AG89" s="116">
        <f t="shared" si="29"/>
        <v>2.0180946723302607E-5</v>
      </c>
      <c r="AH89" s="116">
        <f t="shared" si="29"/>
        <v>1.9076898179135198E-5</v>
      </c>
      <c r="AI89" s="116">
        <f t="shared" si="29"/>
        <v>1.8019539800229646E-5</v>
      </c>
      <c r="AJ89" s="116">
        <f t="shared" si="29"/>
        <v>1.7012707404014261E-5</v>
      </c>
      <c r="AK89" s="116">
        <f t="shared" si="29"/>
        <v>1.6056881844481664E-5</v>
      </c>
      <c r="AL89" s="116">
        <f t="shared" si="29"/>
        <v>1.5151373827815086E-5</v>
      </c>
      <c r="AM89" s="116">
        <f t="shared" si="29"/>
        <v>1.4307191969628681E-5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37131.568359999997</v>
      </c>
      <c r="J90" s="59">
        <f t="shared" si="30"/>
        <v>36957.76122</v>
      </c>
      <c r="K90" s="59">
        <f t="shared" si="30"/>
        <v>36576.76827</v>
      </c>
      <c r="L90" s="59">
        <f t="shared" si="30"/>
        <v>36150.619630000001</v>
      </c>
      <c r="M90" s="59">
        <f t="shared" si="30"/>
        <v>36297.542399999998</v>
      </c>
      <c r="N90" s="59">
        <f t="shared" si="30"/>
        <v>36615.062989999999</v>
      </c>
      <c r="O90" s="59">
        <f t="shared" si="30"/>
        <v>36467.081989999999</v>
      </c>
      <c r="P90" s="59">
        <f t="shared" si="30"/>
        <v>36146.340109999997</v>
      </c>
      <c r="Q90" s="59">
        <f t="shared" si="30"/>
        <v>35753.798170000002</v>
      </c>
      <c r="R90" s="59">
        <f t="shared" si="30"/>
        <v>35319.950819999998</v>
      </c>
      <c r="S90" s="59">
        <f t="shared" si="30"/>
        <v>34864.81781</v>
      </c>
      <c r="T90" s="59">
        <f t="shared" si="30"/>
        <v>34390.201540000002</v>
      </c>
      <c r="U90" s="59">
        <f t="shared" si="30"/>
        <v>33918.063999999998</v>
      </c>
      <c r="V90" s="59">
        <f t="shared" si="30"/>
        <v>33453.897629999999</v>
      </c>
      <c r="W90" s="59">
        <f t="shared" si="30"/>
        <v>32998.258620000001</v>
      </c>
      <c r="X90" s="59">
        <f t="shared" si="30"/>
        <v>32549.672269999999</v>
      </c>
      <c r="Y90" s="59">
        <f t="shared" si="30"/>
        <v>32153.465359999998</v>
      </c>
      <c r="Z90" s="59">
        <f t="shared" si="30"/>
        <v>31786.619579999999</v>
      </c>
      <c r="AA90" s="59">
        <f t="shared" si="30"/>
        <v>31437.451249999998</v>
      </c>
      <c r="AB90" s="59">
        <f t="shared" si="30"/>
        <v>31099.880280000001</v>
      </c>
      <c r="AC90" s="59">
        <f t="shared" si="30"/>
        <v>30770.094089999999</v>
      </c>
      <c r="AD90" s="59">
        <f t="shared" si="30"/>
        <v>30445.17367</v>
      </c>
      <c r="AE90" s="59">
        <f t="shared" si="30"/>
        <v>30124.397349999999</v>
      </c>
      <c r="AF90" s="59">
        <f t="shared" si="30"/>
        <v>29809.22827</v>
      </c>
      <c r="AG90" s="59">
        <f t="shared" si="30"/>
        <v>29499.932369999999</v>
      </c>
      <c r="AH90" s="59">
        <f t="shared" si="30"/>
        <v>29127.085650000001</v>
      </c>
      <c r="AI90" s="59">
        <f t="shared" si="30"/>
        <v>28780.668860000002</v>
      </c>
      <c r="AJ90" s="59">
        <f t="shared" si="30"/>
        <v>28451.788390000002</v>
      </c>
      <c r="AK90" s="59">
        <f t="shared" si="30"/>
        <v>28135.813010000002</v>
      </c>
      <c r="AL90" s="59">
        <f t="shared" si="30"/>
        <v>27829.534080000001</v>
      </c>
      <c r="AM90" s="59">
        <f t="shared" si="30"/>
        <v>27506.83265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4.4555074628882868E-3</v>
      </c>
      <c r="G91" s="128">
        <f t="shared" si="31"/>
        <v>1.023249826112403E-2</v>
      </c>
      <c r="H91" s="128">
        <f t="shared" si="31"/>
        <v>1.3337112426613893E-2</v>
      </c>
      <c r="I91" s="128">
        <f t="shared" si="31"/>
        <v>1.6569756834262629E-2</v>
      </c>
      <c r="J91" s="127">
        <f t="shared" si="31"/>
        <v>2.0188972712887721E-2</v>
      </c>
      <c r="K91" s="71">
        <f t="shared" si="31"/>
        <v>2.4649616867313248E-2</v>
      </c>
      <c r="L91" s="71">
        <f t="shared" si="31"/>
        <v>3.0270837601131317E-2</v>
      </c>
      <c r="M91" s="71">
        <f t="shared" si="31"/>
        <v>3.9012286324927606E-2</v>
      </c>
      <c r="N91" s="128">
        <f t="shared" si="31"/>
        <v>4.9761215227121479E-2</v>
      </c>
      <c r="O91" s="127">
        <f t="shared" si="31"/>
        <v>6.053013206829385E-2</v>
      </c>
      <c r="P91" s="71">
        <f t="shared" si="31"/>
        <v>7.3702818926969921E-2</v>
      </c>
      <c r="Q91" s="71">
        <f t="shared" si="31"/>
        <v>9.1141499275292234E-2</v>
      </c>
      <c r="R91" s="71">
        <f t="shared" si="31"/>
        <v>0.1133078837339106</v>
      </c>
      <c r="S91" s="128">
        <f t="shared" si="31"/>
        <v>0.14011116810135427</v>
      </c>
      <c r="T91" s="128">
        <f t="shared" si="31"/>
        <v>0.17058551027031871</v>
      </c>
      <c r="U91" s="128">
        <f t="shared" si="31"/>
        <v>0.20371128113326281</v>
      </c>
      <c r="V91" s="128">
        <f t="shared" si="31"/>
        <v>0.23817245721631033</v>
      </c>
      <c r="W91" s="128">
        <f t="shared" si="31"/>
        <v>0.27284779568771073</v>
      </c>
      <c r="X91" s="120">
        <f t="shared" si="31"/>
        <v>0.30696750505254783</v>
      </c>
      <c r="Y91" s="120">
        <f t="shared" si="31"/>
        <v>0.34103447598035203</v>
      </c>
      <c r="Z91" s="120">
        <f t="shared" si="31"/>
        <v>0.37430674595816837</v>
      </c>
      <c r="AA91" s="120">
        <f t="shared" si="31"/>
        <v>0.40643386953959892</v>
      </c>
      <c r="AB91" s="120">
        <f t="shared" si="31"/>
        <v>0.43726682378084059</v>
      </c>
      <c r="AC91" s="120">
        <f t="shared" si="31"/>
        <v>0.46674850255552142</v>
      </c>
      <c r="AD91" s="120">
        <f t="shared" si="31"/>
        <v>0.49472394453251944</v>
      </c>
      <c r="AE91" s="120">
        <f t="shared" si="31"/>
        <v>0.52125087873334675</v>
      </c>
      <c r="AF91" s="120">
        <f t="shared" si="31"/>
        <v>0.54642294635962407</v>
      </c>
      <c r="AG91" s="120">
        <f t="shared" si="31"/>
        <v>0.57031096712307483</v>
      </c>
      <c r="AH91" s="120">
        <f t="shared" si="31"/>
        <v>0.59382214334237726</v>
      </c>
      <c r="AI91" s="120">
        <f t="shared" si="31"/>
        <v>0.61633708814368393</v>
      </c>
      <c r="AJ91" s="120">
        <f t="shared" si="31"/>
        <v>0.63777513987056611</v>
      </c>
      <c r="AK91" s="120">
        <f t="shared" si="31"/>
        <v>0.65812659664104012</v>
      </c>
      <c r="AL91" s="120">
        <f t="shared" si="31"/>
        <v>0.67740641815301272</v>
      </c>
      <c r="AM91" s="120">
        <f t="shared" si="31"/>
        <v>0.69538035997757819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6.2992349873333128E-5</v>
      </c>
      <c r="G92" s="111">
        <f t="shared" si="31"/>
        <v>1.4679299054493568E-4</v>
      </c>
      <c r="H92" s="111">
        <f t="shared" si="31"/>
        <v>1.9560500779282065E-4</v>
      </c>
      <c r="I92" s="111">
        <f t="shared" si="31"/>
        <v>2.5295435789128085E-4</v>
      </c>
      <c r="J92" s="110">
        <f t="shared" si="31"/>
        <v>3.2509430072019929E-4</v>
      </c>
      <c r="K92" s="68">
        <f t="shared" si="31"/>
        <v>4.769603181238078E-4</v>
      </c>
      <c r="L92" s="68">
        <f t="shared" si="31"/>
        <v>7.1852152870000474E-4</v>
      </c>
      <c r="M92" s="68">
        <f t="shared" si="31"/>
        <v>1.1144902121527655E-3</v>
      </c>
      <c r="N92" s="111">
        <f t="shared" si="31"/>
        <v>1.6290403789907559E-3</v>
      </c>
      <c r="O92" s="110">
        <f t="shared" si="31"/>
        <v>2.176525960913606E-3</v>
      </c>
      <c r="P92" s="68">
        <f t="shared" si="31"/>
        <v>2.8837056084459007E-3</v>
      </c>
      <c r="Q92" s="68">
        <f t="shared" si="31"/>
        <v>3.8697075634356306E-3</v>
      </c>
      <c r="R92" s="68">
        <f t="shared" si="31"/>
        <v>5.1922280196425256E-3</v>
      </c>
      <c r="S92" s="111">
        <f t="shared" si="31"/>
        <v>6.8815770272341488E-3</v>
      </c>
      <c r="T92" s="111">
        <f t="shared" si="31"/>
        <v>8.9045558701892954E-3</v>
      </c>
      <c r="U92" s="111">
        <f t="shared" si="31"/>
        <v>1.1218686526447972E-2</v>
      </c>
      <c r="V92" s="111">
        <f t="shared" si="31"/>
        <v>1.3752219839622914E-2</v>
      </c>
      <c r="W92" s="111">
        <f t="shared" si="31"/>
        <v>1.6435897431608164E-2</v>
      </c>
      <c r="X92" s="116">
        <f t="shared" si="31"/>
        <v>1.9216570167328445E-2</v>
      </c>
      <c r="Y92" s="116">
        <f t="shared" si="31"/>
        <v>2.214091327728664E-2</v>
      </c>
      <c r="Z92" s="116">
        <f t="shared" si="31"/>
        <v>2.5149246301201054E-2</v>
      </c>
      <c r="AA92" s="116">
        <f t="shared" si="31"/>
        <v>2.8209287271658195E-2</v>
      </c>
      <c r="AB92" s="116">
        <f t="shared" si="31"/>
        <v>3.1303824588227641E-2</v>
      </c>
      <c r="AC92" s="116">
        <f t="shared" si="31"/>
        <v>3.4422935916345786E-2</v>
      </c>
      <c r="AD92" s="116">
        <f t="shared" si="31"/>
        <v>3.7516122206439691E-2</v>
      </c>
      <c r="AE92" s="116">
        <f t="shared" si="31"/>
        <v>4.0583487124929991E-2</v>
      </c>
      <c r="AF92" s="116">
        <f t="shared" si="31"/>
        <v>4.3629915616060999E-2</v>
      </c>
      <c r="AG92" s="116">
        <f t="shared" si="31"/>
        <v>4.6658423271497149E-2</v>
      </c>
      <c r="AH92" s="116">
        <f t="shared" si="31"/>
        <v>5.0278810952718841E-2</v>
      </c>
      <c r="AI92" s="116">
        <f t="shared" si="31"/>
        <v>5.3900389929992749E-2</v>
      </c>
      <c r="AJ92" s="116">
        <f t="shared" si="31"/>
        <v>5.7506742865241732E-2</v>
      </c>
      <c r="AK92" s="116">
        <f t="shared" si="31"/>
        <v>6.1091460175296347E-2</v>
      </c>
      <c r="AL92" s="116">
        <f t="shared" si="31"/>
        <v>6.4651613132576016E-2</v>
      </c>
      <c r="AM92" s="116">
        <f t="shared" si="31"/>
        <v>6.8136491207394609E-2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6.3751209659037927E-5</v>
      </c>
      <c r="G93" s="111">
        <f t="shared" si="31"/>
        <v>1.4784426915992268E-4</v>
      </c>
      <c r="H93" s="111">
        <f t="shared" si="31"/>
        <v>1.9553524317919224E-4</v>
      </c>
      <c r="I93" s="111">
        <f t="shared" si="31"/>
        <v>2.4943258165677977E-4</v>
      </c>
      <c r="J93" s="110">
        <f t="shared" si="31"/>
        <v>3.1489061609343876E-4</v>
      </c>
      <c r="K93" s="68">
        <f t="shared" si="31"/>
        <v>4.3500541744280241E-4</v>
      </c>
      <c r="L93" s="68">
        <f t="shared" si="31"/>
        <v>6.1632101657008306E-4</v>
      </c>
      <c r="M93" s="68">
        <f t="shared" si="31"/>
        <v>9.0990907445017549E-4</v>
      </c>
      <c r="N93" s="111">
        <f t="shared" si="31"/>
        <v>1.2865743263330107E-3</v>
      </c>
      <c r="O93" s="110">
        <f t="shared" si="31"/>
        <v>1.6817358168887042E-3</v>
      </c>
      <c r="P93" s="68">
        <f t="shared" si="31"/>
        <v>2.18549099492773E-3</v>
      </c>
      <c r="Q93" s="68">
        <f t="shared" si="31"/>
        <v>2.8790026226184293E-3</v>
      </c>
      <c r="R93" s="68">
        <f t="shared" si="31"/>
        <v>3.7971226314408553E-3</v>
      </c>
      <c r="S93" s="111">
        <f t="shared" si="31"/>
        <v>4.9543274208780378E-3</v>
      </c>
      <c r="T93" s="111">
        <f t="shared" si="31"/>
        <v>6.3225068846165296E-3</v>
      </c>
      <c r="U93" s="111">
        <f t="shared" si="31"/>
        <v>7.867903908076828E-3</v>
      </c>
      <c r="V93" s="111">
        <f t="shared" si="31"/>
        <v>9.5382972480268224E-3</v>
      </c>
      <c r="W93" s="111">
        <f t="shared" si="31"/>
        <v>1.1284753725589172E-2</v>
      </c>
      <c r="X93" s="116">
        <f t="shared" si="31"/>
        <v>1.307041936308872E-2</v>
      </c>
      <c r="Y93" s="116">
        <f t="shared" si="31"/>
        <v>1.4923013442803605E-2</v>
      </c>
      <c r="Z93" s="116">
        <f t="shared" si="31"/>
        <v>1.6802681205397938E-2</v>
      </c>
      <c r="AA93" s="116">
        <f t="shared" si="31"/>
        <v>1.8687911842089937E-2</v>
      </c>
      <c r="AB93" s="116">
        <f t="shared" si="31"/>
        <v>2.0567121231374719E-2</v>
      </c>
      <c r="AC93" s="116">
        <f t="shared" si="31"/>
        <v>2.2433462211099792E-2</v>
      </c>
      <c r="AD93" s="116">
        <f t="shared" si="31"/>
        <v>2.4261172775895026E-2</v>
      </c>
      <c r="AE93" s="116">
        <f t="shared" si="31"/>
        <v>2.6050296046835276E-2</v>
      </c>
      <c r="AF93" s="116">
        <f t="shared" si="31"/>
        <v>2.7803590263828053E-2</v>
      </c>
      <c r="AG93" s="116">
        <f t="shared" si="31"/>
        <v>2.9522612959807272E-2</v>
      </c>
      <c r="AH93" s="116">
        <f t="shared" si="31"/>
        <v>3.1457136560450905E-2</v>
      </c>
      <c r="AI93" s="116">
        <f t="shared" si="31"/>
        <v>3.336490796551974E-2</v>
      </c>
      <c r="AJ93" s="116">
        <f t="shared" si="31"/>
        <v>3.5236518360735637E-2</v>
      </c>
      <c r="AK93" s="116">
        <f t="shared" si="31"/>
        <v>3.7068069638837853E-2</v>
      </c>
      <c r="AL93" s="116">
        <f t="shared" si="31"/>
        <v>3.8857589562634895E-2</v>
      </c>
      <c r="AM93" s="116">
        <f t="shared" si="31"/>
        <v>4.0579403605016655E-2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1.369903916071159E-4</v>
      </c>
      <c r="G94" s="111">
        <f t="shared" si="31"/>
        <v>3.1515722486307113E-4</v>
      </c>
      <c r="H94" s="111">
        <f t="shared" si="31"/>
        <v>4.1176961105744117E-4</v>
      </c>
      <c r="I94" s="111">
        <f t="shared" si="31"/>
        <v>5.1372263339538626E-4</v>
      </c>
      <c r="J94" s="110">
        <f t="shared" si="31"/>
        <v>6.294475959060812E-4</v>
      </c>
      <c r="K94" s="68">
        <f t="shared" si="31"/>
        <v>7.8260783398620361E-4</v>
      </c>
      <c r="L94" s="68">
        <f t="shared" si="31"/>
        <v>9.8149364058355425E-4</v>
      </c>
      <c r="M94" s="68">
        <f t="shared" si="31"/>
        <v>1.2923281329371766E-3</v>
      </c>
      <c r="N94" s="111">
        <f t="shared" si="31"/>
        <v>1.6763954093637352E-3</v>
      </c>
      <c r="O94" s="110">
        <f t="shared" si="31"/>
        <v>2.06281973015083E-3</v>
      </c>
      <c r="P94" s="68">
        <f t="shared" si="31"/>
        <v>2.5366762203577354E-3</v>
      </c>
      <c r="Q94" s="68">
        <f t="shared" si="31"/>
        <v>3.1648338495948946E-3</v>
      </c>
      <c r="R94" s="68">
        <f t="shared" si="31"/>
        <v>3.9638896586662916E-3</v>
      </c>
      <c r="S94" s="111">
        <f t="shared" si="31"/>
        <v>4.9299228677082254E-3</v>
      </c>
      <c r="T94" s="111">
        <f t="shared" si="31"/>
        <v>6.0268338282032635E-3</v>
      </c>
      <c r="U94" s="111">
        <f t="shared" si="31"/>
        <v>7.2162421298574125E-3</v>
      </c>
      <c r="V94" s="111">
        <f t="shared" si="31"/>
        <v>8.4489135294816171E-3</v>
      </c>
      <c r="W94" s="111">
        <f t="shared" si="31"/>
        <v>9.682648502134808E-3</v>
      </c>
      <c r="X94" s="116">
        <f t="shared" si="31"/>
        <v>1.0888031666194101E-2</v>
      </c>
      <c r="Y94" s="116">
        <f t="shared" si="31"/>
        <v>1.2080644513770692E-2</v>
      </c>
      <c r="Z94" s="116">
        <f t="shared" si="31"/>
        <v>1.3232320459286788E-2</v>
      </c>
      <c r="AA94" s="116">
        <f t="shared" si="31"/>
        <v>1.4329056064937834E-2</v>
      </c>
      <c r="AB94" s="116">
        <f t="shared" si="31"/>
        <v>1.5364119858277472E-2</v>
      </c>
      <c r="AC94" s="116">
        <f t="shared" si="31"/>
        <v>1.6334104472671765E-2</v>
      </c>
      <c r="AD94" s="116">
        <f t="shared" si="31"/>
        <v>1.7236633066642647E-2</v>
      </c>
      <c r="AE94" s="116">
        <f t="shared" si="31"/>
        <v>1.8073082514296339E-2</v>
      </c>
      <c r="AF94" s="116">
        <f t="shared" si="31"/>
        <v>1.8845930693394634E-2</v>
      </c>
      <c r="AG94" s="116">
        <f t="shared" si="31"/>
        <v>1.9556867970541722E-2</v>
      </c>
      <c r="AH94" s="116">
        <f t="shared" si="31"/>
        <v>2.0135491464797473E-2</v>
      </c>
      <c r="AI94" s="116">
        <f t="shared" si="31"/>
        <v>2.0656469580047139E-2</v>
      </c>
      <c r="AJ94" s="116">
        <f t="shared" si="31"/>
        <v>2.1117215922046299E-2</v>
      </c>
      <c r="AK94" s="116">
        <f t="shared" si="31"/>
        <v>2.1517117798758072E-2</v>
      </c>
      <c r="AL94" s="116">
        <f t="shared" si="31"/>
        <v>2.1856279165561938E-2</v>
      </c>
      <c r="AM94" s="116">
        <f t="shared" si="31"/>
        <v>2.213089302740932E-2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2.9099998499497676E-3</v>
      </c>
      <c r="G95" s="111">
        <f t="shared" si="31"/>
        <v>6.6823323739877809E-3</v>
      </c>
      <c r="H95" s="111">
        <f t="shared" si="31"/>
        <v>8.7076479216472245E-3</v>
      </c>
      <c r="I95" s="111">
        <f t="shared" si="31"/>
        <v>1.0813033872076392E-2</v>
      </c>
      <c r="J95" s="110">
        <f t="shared" si="31"/>
        <v>1.3165969580881447E-2</v>
      </c>
      <c r="K95" s="68">
        <f t="shared" si="31"/>
        <v>1.6031799790823892E-2</v>
      </c>
      <c r="L95" s="68">
        <f t="shared" si="31"/>
        <v>1.9615342211493927E-2</v>
      </c>
      <c r="M95" s="68">
        <f t="shared" si="31"/>
        <v>2.5176525998079693E-2</v>
      </c>
      <c r="N95" s="111">
        <f t="shared" si="31"/>
        <v>3.1999135309967688E-2</v>
      </c>
      <c r="O95" s="110">
        <f t="shared" si="31"/>
        <v>3.8816175788020602E-2</v>
      </c>
      <c r="P95" s="68">
        <f t="shared" si="31"/>
        <v>4.7133342900424563E-2</v>
      </c>
      <c r="Q95" s="68">
        <f t="shared" si="31"/>
        <v>5.8115343385908028E-2</v>
      </c>
      <c r="R95" s="68">
        <f t="shared" si="31"/>
        <v>7.2034715958871204E-2</v>
      </c>
      <c r="S95" s="111">
        <f t="shared" si="31"/>
        <v>8.8813780553066948E-2</v>
      </c>
      <c r="T95" s="111">
        <f t="shared" si="31"/>
        <v>0.1078318508452684</v>
      </c>
      <c r="U95" s="111">
        <f t="shared" si="31"/>
        <v>0.12843796119967224</v>
      </c>
      <c r="V95" s="111">
        <f t="shared" si="31"/>
        <v>0.14980171782752</v>
      </c>
      <c r="W95" s="111">
        <f t="shared" si="31"/>
        <v>0.17122032792892874</v>
      </c>
      <c r="X95" s="116">
        <f t="shared" si="31"/>
        <v>0.19221452391600377</v>
      </c>
      <c r="Y95" s="116">
        <f t="shared" si="31"/>
        <v>0.21309040802561882</v>
      </c>
      <c r="Z95" s="116">
        <f t="shared" si="31"/>
        <v>0.23339097846906059</v>
      </c>
      <c r="AA95" s="116">
        <f t="shared" si="31"/>
        <v>0.25290278056494803</v>
      </c>
      <c r="AB95" s="116">
        <f t="shared" si="31"/>
        <v>0.27153710335762099</v>
      </c>
      <c r="AC95" s="116">
        <f t="shared" si="31"/>
        <v>0.28926193602029382</v>
      </c>
      <c r="AD95" s="116">
        <f t="shared" si="31"/>
        <v>0.30600395014925202</v>
      </c>
      <c r="AE95" s="116">
        <f t="shared" si="31"/>
        <v>0.32180141223638453</v>
      </c>
      <c r="AF95" s="116">
        <f t="shared" si="31"/>
        <v>0.33671362435442215</v>
      </c>
      <c r="AG95" s="116">
        <f t="shared" si="31"/>
        <v>0.35078586622536045</v>
      </c>
      <c r="AH95" s="116">
        <f t="shared" si="31"/>
        <v>0.36426907406714748</v>
      </c>
      <c r="AI95" s="116">
        <f t="shared" si="31"/>
        <v>0.37709279630688891</v>
      </c>
      <c r="AJ95" s="116">
        <f t="shared" si="31"/>
        <v>0.38921330210272942</v>
      </c>
      <c r="AK95" s="116">
        <f t="shared" si="31"/>
        <v>0.40062809437899372</v>
      </c>
      <c r="AL95" s="116">
        <f t="shared" si="31"/>
        <v>0.41134901350098352</v>
      </c>
      <c r="AM95" s="116">
        <f t="shared" si="31"/>
        <v>0.42125033723212041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1.1199332387992272E-3</v>
      </c>
      <c r="G96" s="111">
        <f t="shared" si="31"/>
        <v>2.5705804539725647E-3</v>
      </c>
      <c r="H96" s="111">
        <f t="shared" si="31"/>
        <v>3.3473368357043293E-3</v>
      </c>
      <c r="I96" s="111">
        <f t="shared" si="31"/>
        <v>4.1512138621660963E-3</v>
      </c>
      <c r="J96" s="110">
        <f t="shared" si="31"/>
        <v>5.0452434115271878E-3</v>
      </c>
      <c r="K96" s="68">
        <f t="shared" si="31"/>
        <v>6.0996572429005361E-3</v>
      </c>
      <c r="L96" s="68">
        <f t="shared" si="31"/>
        <v>7.390800761773831E-3</v>
      </c>
      <c r="M96" s="68">
        <f t="shared" si="31"/>
        <v>9.3835501794193102E-3</v>
      </c>
      <c r="N96" s="111">
        <f t="shared" si="31"/>
        <v>1.1813511535351861E-2</v>
      </c>
      <c r="O96" s="110">
        <f t="shared" si="31"/>
        <v>1.4224529537138325E-2</v>
      </c>
      <c r="P96" s="68">
        <f t="shared" si="31"/>
        <v>1.7146480346665448E-2</v>
      </c>
      <c r="Q96" s="68">
        <f t="shared" si="31"/>
        <v>2.0978860579611531E-2</v>
      </c>
      <c r="R96" s="68">
        <f t="shared" si="31"/>
        <v>2.5800785475159391E-2</v>
      </c>
      <c r="S96" s="111">
        <f t="shared" si="31"/>
        <v>3.1567581795431732E-2</v>
      </c>
      <c r="T96" s="111">
        <f t="shared" si="31"/>
        <v>3.8052624218497089E-2</v>
      </c>
      <c r="U96" s="111">
        <f t="shared" si="31"/>
        <v>4.5022149760670302E-2</v>
      </c>
      <c r="V96" s="111">
        <f t="shared" si="31"/>
        <v>5.2186289481390986E-2</v>
      </c>
      <c r="W96" s="111">
        <f t="shared" si="31"/>
        <v>5.9304063421513967E-2</v>
      </c>
      <c r="X96" s="116">
        <f t="shared" si="31"/>
        <v>6.6214372148577089E-2</v>
      </c>
      <c r="Y96" s="116">
        <f t="shared" si="31"/>
        <v>7.3016683760645823E-2</v>
      </c>
      <c r="Z96" s="116">
        <f t="shared" si="31"/>
        <v>7.9561736964041146E-2</v>
      </c>
      <c r="AA96" s="116">
        <f t="shared" si="31"/>
        <v>8.5782602048567788E-2</v>
      </c>
      <c r="AB96" s="116">
        <f t="shared" si="31"/>
        <v>9.1654053852840089E-2</v>
      </c>
      <c r="AC96" s="116">
        <f t="shared" si="31"/>
        <v>9.7169636441628446E-2</v>
      </c>
      <c r="AD96" s="116">
        <f t="shared" si="31"/>
        <v>0.10232274611951656</v>
      </c>
      <c r="AE96" s="116">
        <f t="shared" si="31"/>
        <v>0.10712912426113647</v>
      </c>
      <c r="AF96" s="116">
        <f t="shared" si="31"/>
        <v>0.11161062845589728</v>
      </c>
      <c r="AG96" s="116">
        <f t="shared" si="31"/>
        <v>0.11578452144092154</v>
      </c>
      <c r="AH96" s="116">
        <f t="shared" si="31"/>
        <v>0.11954334847777673</v>
      </c>
      <c r="AI96" s="116">
        <f t="shared" si="31"/>
        <v>0.12306305907026791</v>
      </c>
      <c r="AJ96" s="116">
        <f t="shared" si="31"/>
        <v>0.1263346383267544</v>
      </c>
      <c r="AK96" s="116">
        <f t="shared" si="31"/>
        <v>0.12936089757585434</v>
      </c>
      <c r="AL96" s="116">
        <f t="shared" si="31"/>
        <v>0.13214874580465846</v>
      </c>
      <c r="AM96" s="116">
        <f t="shared" si="31"/>
        <v>0.1346698918822993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3.3734737590944312E-7</v>
      </c>
      <c r="G97" s="111">
        <f t="shared" si="31"/>
        <v>2.8145979300397271E-7</v>
      </c>
      <c r="H97" s="111">
        <f t="shared" si="31"/>
        <v>2.6446999741310117E-7</v>
      </c>
      <c r="I97" s="111">
        <f t="shared" si="31"/>
        <v>2.5112588995958045E-7</v>
      </c>
      <c r="J97" s="110">
        <f t="shared" si="31"/>
        <v>2.3969155483385097E-7</v>
      </c>
      <c r="K97" s="68">
        <f t="shared" si="31"/>
        <v>2.2873334074355607E-7</v>
      </c>
      <c r="L97" s="68">
        <f t="shared" si="31"/>
        <v>2.178161710806615E-7</v>
      </c>
      <c r="M97" s="68">
        <f t="shared" si="31"/>
        <v>2.0417365584508554E-7</v>
      </c>
      <c r="N97" s="111">
        <f t="shared" si="31"/>
        <v>1.9049702691771883E-7</v>
      </c>
      <c r="O97" s="110">
        <f t="shared" si="31"/>
        <v>1.799745757502546E-7</v>
      </c>
      <c r="P97" s="68">
        <f t="shared" si="31"/>
        <v>1.7080645429692995E-7</v>
      </c>
      <c r="Q97" s="68">
        <f t="shared" si="31"/>
        <v>1.6240306784726697E-7</v>
      </c>
      <c r="R97" s="68">
        <f t="shared" si="31"/>
        <v>1.5457334461826411E-7</v>
      </c>
      <c r="S97" s="111">
        <f t="shared" si="31"/>
        <v>1.471957085210422E-7</v>
      </c>
      <c r="T97" s="111">
        <f t="shared" si="31"/>
        <v>1.40237557037591E-7</v>
      </c>
      <c r="U97" s="111">
        <f t="shared" si="31"/>
        <v>1.3358947521297208E-7</v>
      </c>
      <c r="V97" s="111">
        <f t="shared" si="31"/>
        <v>1.2721771965319428E-7</v>
      </c>
      <c r="W97" s="111">
        <f t="shared" si="31"/>
        <v>1.2111004935205275E-7</v>
      </c>
      <c r="X97" s="116">
        <f t="shared" si="31"/>
        <v>1.152620486891311E-7</v>
      </c>
      <c r="Y97" s="116">
        <f t="shared" si="31"/>
        <v>1.0950925508577904E-7</v>
      </c>
      <c r="Z97" s="116">
        <f t="shared" si="31"/>
        <v>1.039352439376317E-7</v>
      </c>
      <c r="AA97" s="116">
        <f t="shared" si="31"/>
        <v>9.8575808368052743E-8</v>
      </c>
      <c r="AB97" s="116">
        <f t="shared" si="31"/>
        <v>9.3443770645923528E-8</v>
      </c>
      <c r="AC97" s="116">
        <f t="shared" si="31"/>
        <v>8.8542447807640112E-8</v>
      </c>
      <c r="AD97" s="116">
        <f t="shared" si="31"/>
        <v>8.3894437840465775E-8</v>
      </c>
      <c r="AE97" s="116">
        <f t="shared" si="31"/>
        <v>7.948854253178945E-8</v>
      </c>
      <c r="AF97" s="116">
        <f t="shared" si="31"/>
        <v>7.5308404151450376E-8</v>
      </c>
      <c r="AG97" s="116">
        <f t="shared" si="31"/>
        <v>7.1341860842374544E-8</v>
      </c>
      <c r="AH97" s="116">
        <f t="shared" si="31"/>
        <v>6.7438079923385669E-8</v>
      </c>
      <c r="AI97" s="116">
        <f t="shared" si="31"/>
        <v>6.3699808330305778E-8</v>
      </c>
      <c r="AJ97" s="116">
        <f t="shared" si="31"/>
        <v>6.0140386486264031E-8</v>
      </c>
      <c r="AK97" s="116">
        <f t="shared" si="31"/>
        <v>5.6761399055089891E-8</v>
      </c>
      <c r="AL97" s="116">
        <f t="shared" si="31"/>
        <v>5.3560349437226364E-8</v>
      </c>
      <c r="AM97" s="116">
        <f t="shared" si="31"/>
        <v>5.0576122220309506E-8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1.6150307521455357E-4</v>
      </c>
      <c r="G98" s="111">
        <f t="shared" si="31"/>
        <v>3.6950948827154496E-4</v>
      </c>
      <c r="H98" s="111">
        <f t="shared" si="31"/>
        <v>4.7895333846790025E-4</v>
      </c>
      <c r="I98" s="111">
        <f t="shared" si="31"/>
        <v>5.891484029951705E-4</v>
      </c>
      <c r="J98" s="110">
        <f t="shared" si="31"/>
        <v>7.0808751439841681E-4</v>
      </c>
      <c r="K98" s="68">
        <f t="shared" si="31"/>
        <v>8.2335752977664588E-4</v>
      </c>
      <c r="L98" s="68">
        <f t="shared" si="31"/>
        <v>9.4814062029398196E-4</v>
      </c>
      <c r="M98" s="68">
        <f t="shared" si="31"/>
        <v>1.1352785520818071E-3</v>
      </c>
      <c r="N98" s="111">
        <f t="shared" si="31"/>
        <v>1.3563677946850366E-3</v>
      </c>
      <c r="O98" s="110">
        <f t="shared" ref="O98:AM106" si="32">O56/O$48</f>
        <v>1.5681652482006005E-3</v>
      </c>
      <c r="P98" s="68">
        <f t="shared" si="32"/>
        <v>1.8169520380247428E-3</v>
      </c>
      <c r="Q98" s="68">
        <f t="shared" si="32"/>
        <v>2.1335888785099107E-3</v>
      </c>
      <c r="R98" s="68">
        <f t="shared" si="32"/>
        <v>2.5189874100736359E-3</v>
      </c>
      <c r="S98" s="111">
        <f t="shared" si="32"/>
        <v>2.9638312342008481E-3</v>
      </c>
      <c r="T98" s="111">
        <f t="shared" si="32"/>
        <v>3.4469984091869904E-3</v>
      </c>
      <c r="U98" s="111">
        <f t="shared" si="32"/>
        <v>3.9482040336972059E-3</v>
      </c>
      <c r="V98" s="111">
        <f t="shared" si="32"/>
        <v>4.4448920823698954E-3</v>
      </c>
      <c r="W98" s="111">
        <f t="shared" si="32"/>
        <v>4.9199835624538172E-3</v>
      </c>
      <c r="X98" s="116">
        <f t="shared" si="32"/>
        <v>5.3634725275223177E-3</v>
      </c>
      <c r="Y98" s="116">
        <f t="shared" si="32"/>
        <v>5.7827035256768355E-3</v>
      </c>
      <c r="Z98" s="116">
        <f t="shared" si="32"/>
        <v>6.1696784745048378E-3</v>
      </c>
      <c r="AA98" s="116">
        <f t="shared" si="32"/>
        <v>6.5221330466476669E-3</v>
      </c>
      <c r="AB98" s="116">
        <f t="shared" si="32"/>
        <v>6.8405075384425241E-3</v>
      </c>
      <c r="AC98" s="116">
        <f t="shared" si="32"/>
        <v>7.1263389692156776E-3</v>
      </c>
      <c r="AD98" s="116">
        <f t="shared" si="32"/>
        <v>7.3832364642247746E-3</v>
      </c>
      <c r="AE98" s="116">
        <f t="shared" si="32"/>
        <v>7.6133970261815049E-3</v>
      </c>
      <c r="AF98" s="116">
        <f t="shared" si="32"/>
        <v>7.8191813953994733E-3</v>
      </c>
      <c r="AG98" s="116">
        <f t="shared" si="32"/>
        <v>8.002603997156214E-3</v>
      </c>
      <c r="AH98" s="116">
        <f t="shared" si="32"/>
        <v>8.1382145590662616E-3</v>
      </c>
      <c r="AI98" s="116">
        <f t="shared" si="32"/>
        <v>8.2594014043355351E-3</v>
      </c>
      <c r="AJ98" s="116">
        <f t="shared" si="32"/>
        <v>8.3666618785786639E-3</v>
      </c>
      <c r="AK98" s="116">
        <f t="shared" si="32"/>
        <v>8.4609004124171199E-3</v>
      </c>
      <c r="AL98" s="116">
        <f t="shared" si="32"/>
        <v>8.5431233924560188E-3</v>
      </c>
      <c r="AM98" s="116">
        <f t="shared" si="32"/>
        <v>8.613292214143746E-3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0.9955444924786343</v>
      </c>
      <c r="G99" s="128">
        <f t="shared" si="33"/>
        <v>0.98976750156997961</v>
      </c>
      <c r="H99" s="128">
        <f t="shared" si="33"/>
        <v>0.98666288741980412</v>
      </c>
      <c r="I99" s="128">
        <f t="shared" si="33"/>
        <v>0.98343024339734619</v>
      </c>
      <c r="J99" s="127">
        <f t="shared" si="33"/>
        <v>0.9798110273628744</v>
      </c>
      <c r="K99" s="71">
        <f t="shared" si="33"/>
        <v>0.97535038324477974</v>
      </c>
      <c r="L99" s="71">
        <f t="shared" si="33"/>
        <v>0.96972916256484099</v>
      </c>
      <c r="M99" s="71">
        <f t="shared" si="33"/>
        <v>0.96098771359242219</v>
      </c>
      <c r="N99" s="128">
        <f t="shared" si="33"/>
        <v>0.9502387847728786</v>
      </c>
      <c r="O99" s="127">
        <f t="shared" si="33"/>
        <v>0.93946986790428422</v>
      </c>
      <c r="P99" s="71">
        <f t="shared" si="33"/>
        <v>0.92629718107303016</v>
      </c>
      <c r="Q99" s="71">
        <f t="shared" si="33"/>
        <v>0.90885850072470775</v>
      </c>
      <c r="R99" s="71">
        <f t="shared" si="33"/>
        <v>0.88669211629440203</v>
      </c>
      <c r="S99" s="128">
        <f t="shared" si="33"/>
        <v>0.85988883215678569</v>
      </c>
      <c r="T99" s="128">
        <f t="shared" si="32"/>
        <v>0.82941448967152509</v>
      </c>
      <c r="U99" s="128">
        <f t="shared" si="32"/>
        <v>0.79628871889621999</v>
      </c>
      <c r="V99" s="128">
        <f t="shared" si="32"/>
        <v>0.76182754284347354</v>
      </c>
      <c r="W99" s="128">
        <f t="shared" si="32"/>
        <v>0.72715220419107074</v>
      </c>
      <c r="X99" s="120">
        <f t="shared" si="33"/>
        <v>0.6930324948552854</v>
      </c>
      <c r="Y99" s="120">
        <f t="shared" si="32"/>
        <v>0.65896552370863959</v>
      </c>
      <c r="Z99" s="120">
        <f t="shared" si="32"/>
        <v>0.62569325404183163</v>
      </c>
      <c r="AA99" s="120">
        <f t="shared" si="32"/>
        <v>0.59356613046040108</v>
      </c>
      <c r="AB99" s="120">
        <f t="shared" si="32"/>
        <v>0.56273317621915941</v>
      </c>
      <c r="AC99" s="120">
        <f t="shared" si="33"/>
        <v>0.53325149744447853</v>
      </c>
      <c r="AD99" s="120">
        <f t="shared" si="32"/>
        <v>0.5052760551390213</v>
      </c>
      <c r="AE99" s="120">
        <f t="shared" si="32"/>
        <v>0.47874912126665331</v>
      </c>
      <c r="AF99" s="120">
        <f t="shared" si="32"/>
        <v>0.45357705364037587</v>
      </c>
      <c r="AG99" s="120">
        <f t="shared" si="32"/>
        <v>0.42968903287692517</v>
      </c>
      <c r="AH99" s="120">
        <f t="shared" si="33"/>
        <v>0.40617785665762274</v>
      </c>
      <c r="AI99" s="120">
        <f t="shared" si="32"/>
        <v>0.38366291185631607</v>
      </c>
      <c r="AJ99" s="120">
        <f t="shared" si="32"/>
        <v>0.36222486048090557</v>
      </c>
      <c r="AK99" s="120">
        <f t="shared" si="32"/>
        <v>0.34187340318125037</v>
      </c>
      <c r="AL99" s="120">
        <f t="shared" si="32"/>
        <v>0.32259358217038464</v>
      </c>
      <c r="AM99" s="120">
        <f t="shared" si="33"/>
        <v>0.30461964031325833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1.0543886105555551E-2</v>
      </c>
      <c r="G100" s="130">
        <f t="shared" si="33"/>
        <v>1.2764188819506257E-2</v>
      </c>
      <c r="H100" s="130">
        <f t="shared" si="33"/>
        <v>1.3769582919616987E-2</v>
      </c>
      <c r="I100" s="130">
        <f t="shared" si="33"/>
        <v>1.5170509818993276E-2</v>
      </c>
      <c r="J100" s="129">
        <f t="shared" si="33"/>
        <v>1.6297596697335878E-2</v>
      </c>
      <c r="K100" s="72">
        <f t="shared" si="33"/>
        <v>1.8103182974289599E-2</v>
      </c>
      <c r="L100" s="72">
        <f t="shared" si="33"/>
        <v>2.0310022428791215E-2</v>
      </c>
      <c r="M100" s="72">
        <f t="shared" si="33"/>
        <v>2.3291759190837119E-2</v>
      </c>
      <c r="N100" s="130">
        <f t="shared" si="33"/>
        <v>2.651201017092665E-2</v>
      </c>
      <c r="O100" s="129">
        <f t="shared" si="33"/>
        <v>2.8996238643112779E-2</v>
      </c>
      <c r="P100" s="72">
        <f t="shared" si="33"/>
        <v>3.097430452413236E-2</v>
      </c>
      <c r="Q100" s="72">
        <f t="shared" si="33"/>
        <v>3.2387894580991311E-2</v>
      </c>
      <c r="R100" s="72">
        <f t="shared" si="33"/>
        <v>3.3197026348520835E-2</v>
      </c>
      <c r="S100" s="130">
        <f t="shared" si="33"/>
        <v>3.3391992074775161E-2</v>
      </c>
      <c r="T100" s="130">
        <f t="shared" si="32"/>
        <v>3.3026294413510439E-2</v>
      </c>
      <c r="U100" s="130">
        <f t="shared" si="32"/>
        <v>3.2226037989668277E-2</v>
      </c>
      <c r="V100" s="130">
        <f t="shared" si="32"/>
        <v>3.1139163858319011E-2</v>
      </c>
      <c r="W100" s="130">
        <f t="shared" si="32"/>
        <v>2.9895418472236944E-2</v>
      </c>
      <c r="X100" s="121">
        <f t="shared" si="33"/>
        <v>2.8587386892298196E-2</v>
      </c>
      <c r="Y100" s="121">
        <f t="shared" si="32"/>
        <v>2.723411363272105E-2</v>
      </c>
      <c r="Z100" s="121">
        <f t="shared" si="32"/>
        <v>2.5886856497245689E-2</v>
      </c>
      <c r="AA100" s="121">
        <f t="shared" si="32"/>
        <v>2.4572361218373261E-2</v>
      </c>
      <c r="AB100" s="121">
        <f t="shared" si="32"/>
        <v>2.3303647736742993E-2</v>
      </c>
      <c r="AC100" s="121">
        <f t="shared" si="33"/>
        <v>2.208678356693319E-2</v>
      </c>
      <c r="AD100" s="121">
        <f t="shared" si="32"/>
        <v>2.0930145815785058E-2</v>
      </c>
      <c r="AE100" s="121">
        <f t="shared" si="32"/>
        <v>1.9832392935820838E-2</v>
      </c>
      <c r="AF100" s="121">
        <f t="shared" si="32"/>
        <v>1.8790186677315145E-2</v>
      </c>
      <c r="AG100" s="121">
        <f t="shared" si="32"/>
        <v>1.7800873880444084E-2</v>
      </c>
      <c r="AH100" s="121">
        <f t="shared" si="33"/>
        <v>1.6827033610209471E-2</v>
      </c>
      <c r="AI100" s="121">
        <f t="shared" si="32"/>
        <v>1.5894376754244759E-2</v>
      </c>
      <c r="AJ100" s="121">
        <f t="shared" si="32"/>
        <v>1.5006286875452191E-2</v>
      </c>
      <c r="AK100" s="121">
        <f t="shared" si="32"/>
        <v>1.4163188185049712E-2</v>
      </c>
      <c r="AL100" s="121">
        <f t="shared" si="32"/>
        <v>1.3364472719192574E-2</v>
      </c>
      <c r="AM100" s="121">
        <f t="shared" si="33"/>
        <v>1.2619850799143172E-2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0.11414039079810888</v>
      </c>
      <c r="G101" s="130">
        <f t="shared" si="33"/>
        <v>0.12603378503053986</v>
      </c>
      <c r="H101" s="130">
        <f t="shared" si="33"/>
        <v>0.12951658109264017</v>
      </c>
      <c r="I101" s="130">
        <f t="shared" si="33"/>
        <v>0.13244515958280412</v>
      </c>
      <c r="J101" s="129">
        <f t="shared" si="33"/>
        <v>0.13462693807079043</v>
      </c>
      <c r="K101" s="72">
        <f t="shared" si="33"/>
        <v>0.13687154078361116</v>
      </c>
      <c r="L101" s="72">
        <f t="shared" si="33"/>
        <v>0.13899773313512082</v>
      </c>
      <c r="M101" s="72">
        <f t="shared" si="33"/>
        <v>0.1413384749982412</v>
      </c>
      <c r="N101" s="130">
        <f t="shared" si="33"/>
        <v>0.14330868032189614</v>
      </c>
      <c r="O101" s="129">
        <f t="shared" si="33"/>
        <v>0.14433955199495796</v>
      </c>
      <c r="P101" s="72">
        <f t="shared" si="33"/>
        <v>0.1444622638449467</v>
      </c>
      <c r="Q101" s="72">
        <f t="shared" si="33"/>
        <v>0.14344741290460777</v>
      </c>
      <c r="R101" s="72">
        <f t="shared" si="33"/>
        <v>0.14123921028155045</v>
      </c>
      <c r="S101" s="130">
        <f t="shared" si="33"/>
        <v>0.13788387801702956</v>
      </c>
      <c r="T101" s="130">
        <f t="shared" si="32"/>
        <v>0.13359297890872437</v>
      </c>
      <c r="U101" s="130">
        <f t="shared" si="32"/>
        <v>0.12861952182766093</v>
      </c>
      <c r="V101" s="130">
        <f t="shared" si="32"/>
        <v>0.12325929335965388</v>
      </c>
      <c r="W101" s="130">
        <f t="shared" si="32"/>
        <v>0.11776070554961909</v>
      </c>
      <c r="X101" s="121">
        <f t="shared" si="33"/>
        <v>0.1122937439025711</v>
      </c>
      <c r="Y101" s="121">
        <f t="shared" si="32"/>
        <v>0.1068049125203219</v>
      </c>
      <c r="Z101" s="121">
        <f t="shared" si="32"/>
        <v>0.10142827719964805</v>
      </c>
      <c r="AA101" s="121">
        <f t="shared" si="32"/>
        <v>9.6228549761965848E-2</v>
      </c>
      <c r="AB101" s="121">
        <f t="shared" si="32"/>
        <v>9.1234131078783684E-2</v>
      </c>
      <c r="AC101" s="121">
        <f t="shared" si="33"/>
        <v>8.6456489805293288E-2</v>
      </c>
      <c r="AD101" s="121">
        <f t="shared" si="32"/>
        <v>8.1921875336768285E-2</v>
      </c>
      <c r="AE101" s="121">
        <f t="shared" si="32"/>
        <v>7.7621519057542249E-2</v>
      </c>
      <c r="AF101" s="121">
        <f t="shared" si="32"/>
        <v>7.3540536881533974E-2</v>
      </c>
      <c r="AG101" s="121">
        <f t="shared" si="32"/>
        <v>6.9667595207439453E-2</v>
      </c>
      <c r="AH101" s="121">
        <f t="shared" si="33"/>
        <v>6.5855683402366069E-2</v>
      </c>
      <c r="AI101" s="121">
        <f t="shared" si="32"/>
        <v>6.2205256406956205E-2</v>
      </c>
      <c r="AJ101" s="121">
        <f t="shared" si="32"/>
        <v>5.8729411806932114E-2</v>
      </c>
      <c r="AK101" s="121">
        <f t="shared" si="32"/>
        <v>5.5429732471057529E-2</v>
      </c>
      <c r="AL101" s="121">
        <f t="shared" si="32"/>
        <v>5.2303798109436403E-2</v>
      </c>
      <c r="AM101" s="121">
        <f t="shared" si="33"/>
        <v>4.9389590335112608E-2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0.19501999842954756</v>
      </c>
      <c r="G102" s="130">
        <f t="shared" si="33"/>
        <v>0.20897722672825439</v>
      </c>
      <c r="H102" s="130">
        <f t="shared" si="33"/>
        <v>0.21288063133517587</v>
      </c>
      <c r="I102" s="130">
        <f t="shared" si="33"/>
        <v>0.21586755125147641</v>
      </c>
      <c r="J102" s="129">
        <f t="shared" si="33"/>
        <v>0.21811480070491129</v>
      </c>
      <c r="K102" s="72">
        <f t="shared" si="33"/>
        <v>0.22003061166015914</v>
      </c>
      <c r="L102" s="72">
        <f t="shared" si="33"/>
        <v>0.2215388355433287</v>
      </c>
      <c r="M102" s="72">
        <f t="shared" si="33"/>
        <v>0.22285947877286591</v>
      </c>
      <c r="N102" s="130">
        <f t="shared" si="33"/>
        <v>0.22353090033561623</v>
      </c>
      <c r="O102" s="129">
        <f t="shared" si="33"/>
        <v>0.22328230929562237</v>
      </c>
      <c r="P102" s="72">
        <f t="shared" si="33"/>
        <v>0.22193671886522842</v>
      </c>
      <c r="Q102" s="72">
        <f t="shared" si="33"/>
        <v>0.21912749959454167</v>
      </c>
      <c r="R102" s="72">
        <f t="shared" si="33"/>
        <v>0.21478200328366143</v>
      </c>
      <c r="S102" s="130">
        <f t="shared" si="33"/>
        <v>0.20897069431724646</v>
      </c>
      <c r="T102" s="130">
        <f t="shared" si="32"/>
        <v>0.20199320233469037</v>
      </c>
      <c r="U102" s="130">
        <f t="shared" si="32"/>
        <v>0.19417722576972554</v>
      </c>
      <c r="V102" s="130">
        <f t="shared" si="32"/>
        <v>0.18591183848851875</v>
      </c>
      <c r="W102" s="130">
        <f t="shared" si="32"/>
        <v>0.17752204088883525</v>
      </c>
      <c r="X102" s="121">
        <f t="shared" si="33"/>
        <v>0.16922877555596352</v>
      </c>
      <c r="Y102" s="121">
        <f t="shared" si="32"/>
        <v>0.16092874509996516</v>
      </c>
      <c r="Z102" s="121">
        <f t="shared" si="32"/>
        <v>0.15281247692208988</v>
      </c>
      <c r="AA102" s="121">
        <f t="shared" si="32"/>
        <v>0.14497067458673199</v>
      </c>
      <c r="AB102" s="121">
        <f t="shared" si="32"/>
        <v>0.13744236985853761</v>
      </c>
      <c r="AC102" s="121">
        <f t="shared" si="33"/>
        <v>0.13024283062892641</v>
      </c>
      <c r="AD102" s="121">
        <f t="shared" si="32"/>
        <v>0.1234105543533922</v>
      </c>
      <c r="AE102" s="121">
        <f t="shared" si="32"/>
        <v>0.11693176491047712</v>
      </c>
      <c r="AF102" s="121">
        <f t="shared" si="32"/>
        <v>0.11078374925001036</v>
      </c>
      <c r="AG102" s="121">
        <f t="shared" si="32"/>
        <v>0.10494928585492212</v>
      </c>
      <c r="AH102" s="121">
        <f t="shared" si="33"/>
        <v>9.9206829194049481E-2</v>
      </c>
      <c r="AI102" s="121">
        <f t="shared" si="32"/>
        <v>9.3707682441956985E-2</v>
      </c>
      <c r="AJ102" s="121">
        <f t="shared" si="32"/>
        <v>8.847155442378854E-2</v>
      </c>
      <c r="AK102" s="121">
        <f t="shared" si="32"/>
        <v>8.350081826905062E-2</v>
      </c>
      <c r="AL102" s="121">
        <f t="shared" si="32"/>
        <v>7.8791822302761313E-2</v>
      </c>
      <c r="AM102" s="121">
        <f t="shared" si="33"/>
        <v>7.4401779951934963E-2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0.21728065764779236</v>
      </c>
      <c r="G103" s="130">
        <f t="shared" si="33"/>
        <v>0.22538958675939269</v>
      </c>
      <c r="H103" s="130">
        <f t="shared" si="33"/>
        <v>0.22748030231393648</v>
      </c>
      <c r="I103" s="130">
        <f t="shared" si="33"/>
        <v>0.22874528551155446</v>
      </c>
      <c r="J103" s="129">
        <f t="shared" si="33"/>
        <v>0.22985095061448096</v>
      </c>
      <c r="K103" s="72">
        <f t="shared" si="33"/>
        <v>0.23045292596048153</v>
      </c>
      <c r="L103" s="72">
        <f t="shared" si="33"/>
        <v>0.23055577717078263</v>
      </c>
      <c r="M103" s="72">
        <f t="shared" si="33"/>
        <v>0.23009247458031762</v>
      </c>
      <c r="N103" s="130">
        <f t="shared" si="33"/>
        <v>0.2289515881835166</v>
      </c>
      <c r="O103" s="129">
        <f t="shared" si="33"/>
        <v>0.2273200472215792</v>
      </c>
      <c r="P103" s="72">
        <f t="shared" si="33"/>
        <v>0.22482945529945109</v>
      </c>
      <c r="Q103" s="72">
        <f t="shared" si="33"/>
        <v>0.2210859847788865</v>
      </c>
      <c r="R103" s="72">
        <f t="shared" si="33"/>
        <v>0.21601417742291185</v>
      </c>
      <c r="S103" s="130">
        <f t="shared" si="33"/>
        <v>0.2096757166160565</v>
      </c>
      <c r="T103" s="130">
        <f t="shared" si="32"/>
        <v>0.20234882624651229</v>
      </c>
      <c r="U103" s="130">
        <f t="shared" si="32"/>
        <v>0.19431845511583445</v>
      </c>
      <c r="V103" s="130">
        <f t="shared" si="32"/>
        <v>0.18593132981975949</v>
      </c>
      <c r="W103" s="130">
        <f t="shared" si="32"/>
        <v>0.17747708169819779</v>
      </c>
      <c r="X103" s="121">
        <f t="shared" si="33"/>
        <v>0.16915207880831915</v>
      </c>
      <c r="Y103" s="121">
        <f t="shared" si="32"/>
        <v>0.16083763495158146</v>
      </c>
      <c r="Z103" s="121">
        <f t="shared" si="32"/>
        <v>0.15271643188677819</v>
      </c>
      <c r="AA103" s="121">
        <f t="shared" si="32"/>
        <v>0.14487462370219978</v>
      </c>
      <c r="AB103" s="121">
        <f t="shared" si="32"/>
        <v>0.13734876888728653</v>
      </c>
      <c r="AC103" s="121">
        <f t="shared" si="33"/>
        <v>0.13015283262658364</v>
      </c>
      <c r="AD103" s="121">
        <f t="shared" si="32"/>
        <v>0.12332461879498945</v>
      </c>
      <c r="AE103" s="121">
        <f t="shared" si="32"/>
        <v>0.11685000742429791</v>
      </c>
      <c r="AF103" s="121">
        <f t="shared" si="32"/>
        <v>0.1107061216784731</v>
      </c>
      <c r="AG103" s="121">
        <f t="shared" si="32"/>
        <v>0.10487566117765985</v>
      </c>
      <c r="AH103" s="121">
        <f t="shared" si="33"/>
        <v>9.9137186387200399E-2</v>
      </c>
      <c r="AI103" s="121">
        <f t="shared" si="32"/>
        <v>9.3641876222886361E-2</v>
      </c>
      <c r="AJ103" s="121">
        <f t="shared" si="32"/>
        <v>8.8409413198226025E-2</v>
      </c>
      <c r="AK103" s="121">
        <f t="shared" si="32"/>
        <v>8.3442162348945748E-2</v>
      </c>
      <c r="AL103" s="121">
        <f t="shared" si="32"/>
        <v>7.873647117846394E-2</v>
      </c>
      <c r="AM103" s="121">
        <f t="shared" si="33"/>
        <v>7.4349511265885432E-2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0.31220704862475573</v>
      </c>
      <c r="G104" s="130">
        <f t="shared" si="33"/>
        <v>0.28660312912092994</v>
      </c>
      <c r="H104" s="130">
        <f t="shared" si="33"/>
        <v>0.27829580631219453</v>
      </c>
      <c r="I104" s="130">
        <f t="shared" si="33"/>
        <v>0.27111453500694527</v>
      </c>
      <c r="J104" s="129">
        <f t="shared" si="33"/>
        <v>0.26528815951909518</v>
      </c>
      <c r="K104" s="72">
        <f t="shared" si="33"/>
        <v>0.2588731623883293</v>
      </c>
      <c r="L104" s="72">
        <f t="shared" si="33"/>
        <v>0.2520438927812646</v>
      </c>
      <c r="M104" s="72">
        <f t="shared" si="33"/>
        <v>0.2431226174695508</v>
      </c>
      <c r="N104" s="130">
        <f t="shared" si="33"/>
        <v>0.23375059522190353</v>
      </c>
      <c r="O104" s="129">
        <f t="shared" si="33"/>
        <v>0.22610537295693262</v>
      </c>
      <c r="P104" s="72">
        <f t="shared" si="33"/>
        <v>0.21888146863342289</v>
      </c>
      <c r="Q104" s="72">
        <f t="shared" si="33"/>
        <v>0.2115309861917252</v>
      </c>
      <c r="R104" s="72">
        <f t="shared" si="33"/>
        <v>0.20391441527494178</v>
      </c>
      <c r="S104" s="130">
        <f t="shared" si="33"/>
        <v>0.195998377827175</v>
      </c>
      <c r="T104" s="130">
        <f t="shared" si="32"/>
        <v>0.18790493633728206</v>
      </c>
      <c r="U104" s="130">
        <f t="shared" si="32"/>
        <v>0.1796994464660483</v>
      </c>
      <c r="V104" s="130">
        <f t="shared" si="32"/>
        <v>0.17152153938721787</v>
      </c>
      <c r="W104" s="130">
        <f t="shared" si="32"/>
        <v>0.16349602550633019</v>
      </c>
      <c r="X104" s="121">
        <f t="shared" si="33"/>
        <v>0.15570900453186037</v>
      </c>
      <c r="Y104" s="121">
        <f t="shared" si="32"/>
        <v>0.14799341824348852</v>
      </c>
      <c r="Z104" s="121">
        <f t="shared" si="32"/>
        <v>0.1404889732222353</v>
      </c>
      <c r="AA104" s="121">
        <f t="shared" si="32"/>
        <v>0.13325890275535618</v>
      </c>
      <c r="AB104" s="121">
        <f t="shared" si="32"/>
        <v>0.12632832147995651</v>
      </c>
      <c r="AC104" s="121">
        <f t="shared" si="33"/>
        <v>0.11970567932702737</v>
      </c>
      <c r="AD104" s="121">
        <f t="shared" si="32"/>
        <v>0.11342351896000862</v>
      </c>
      <c r="AE104" s="121">
        <f t="shared" si="32"/>
        <v>0.10746770783117426</v>
      </c>
      <c r="AF104" s="121">
        <f t="shared" si="32"/>
        <v>0.1018166321016267</v>
      </c>
      <c r="AG104" s="121">
        <f t="shared" si="32"/>
        <v>9.6454095362388803E-2</v>
      </c>
      <c r="AH104" s="121">
        <f t="shared" si="33"/>
        <v>9.1176294906799238E-2</v>
      </c>
      <c r="AI104" s="121">
        <f t="shared" si="32"/>
        <v>8.6122203624144675E-2</v>
      </c>
      <c r="AJ104" s="121">
        <f t="shared" si="32"/>
        <v>8.1309888197154553E-2</v>
      </c>
      <c r="AK104" s="121">
        <f t="shared" si="32"/>
        <v>7.6741505611818819E-2</v>
      </c>
      <c r="AL104" s="121">
        <f t="shared" si="32"/>
        <v>7.2413687710577726E-2</v>
      </c>
      <c r="AM104" s="121">
        <f t="shared" si="33"/>
        <v>6.8379010478329283E-2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0.10500339177988739</v>
      </c>
      <c r="G105" s="130">
        <f t="shared" si="33"/>
        <v>9.4562124627537325E-2</v>
      </c>
      <c r="H105" s="130">
        <f t="shared" si="33"/>
        <v>9.1192216060951237E-2</v>
      </c>
      <c r="I105" s="130">
        <f t="shared" si="33"/>
        <v>8.8164193530983939E-2</v>
      </c>
      <c r="J105" s="129">
        <f t="shared" si="33"/>
        <v>8.5163100850836657E-2</v>
      </c>
      <c r="K105" s="72">
        <f t="shared" si="33"/>
        <v>8.1942481573974213E-2</v>
      </c>
      <c r="L105" s="72">
        <f t="shared" si="33"/>
        <v>7.8594209285479957E-2</v>
      </c>
      <c r="M105" s="72">
        <f t="shared" si="33"/>
        <v>7.4328446793136063E-2</v>
      </c>
      <c r="N105" s="130">
        <f t="shared" si="33"/>
        <v>6.9969115434805926E-2</v>
      </c>
      <c r="O105" s="129">
        <f t="shared" si="33"/>
        <v>6.6548061938859843E-2</v>
      </c>
      <c r="P105" s="72">
        <f t="shared" si="33"/>
        <v>6.3500131466006957E-2</v>
      </c>
      <c r="Q105" s="72">
        <f t="shared" si="33"/>
        <v>6.063411888975262E-2</v>
      </c>
      <c r="R105" s="72">
        <f t="shared" si="33"/>
        <v>5.7895990581110335E-2</v>
      </c>
      <c r="S105" s="130">
        <f t="shared" si="33"/>
        <v>5.5256721962488868E-2</v>
      </c>
      <c r="T105" s="130">
        <f t="shared" si="32"/>
        <v>5.2721317375565457E-2</v>
      </c>
      <c r="U105" s="130">
        <f t="shared" si="32"/>
        <v>5.0266198566050233E-2</v>
      </c>
      <c r="V105" s="130">
        <f t="shared" si="32"/>
        <v>4.7892519392515397E-2</v>
      </c>
      <c r="W105" s="130">
        <f t="shared" si="32"/>
        <v>4.5605477923246845E-2</v>
      </c>
      <c r="X105" s="121">
        <f t="shared" si="33"/>
        <v>4.340944628503321E-2</v>
      </c>
      <c r="Y105" s="121">
        <f t="shared" si="32"/>
        <v>4.1245932845852359E-2</v>
      </c>
      <c r="Z105" s="121">
        <f t="shared" si="32"/>
        <v>3.9148037615895491E-2</v>
      </c>
      <c r="AA105" s="121">
        <f t="shared" si="32"/>
        <v>3.7130106754439896E-2</v>
      </c>
      <c r="AB105" s="121">
        <f t="shared" si="32"/>
        <v>3.5197407615229569E-2</v>
      </c>
      <c r="AC105" s="121">
        <f t="shared" si="33"/>
        <v>3.3351405816256965E-2</v>
      </c>
      <c r="AD105" s="121">
        <f t="shared" si="32"/>
        <v>3.1600719356316948E-2</v>
      </c>
      <c r="AE105" s="121">
        <f t="shared" si="32"/>
        <v>2.9941181840771332E-2</v>
      </c>
      <c r="AF105" s="121">
        <f t="shared" si="32"/>
        <v>2.8366657252613271E-2</v>
      </c>
      <c r="AG105" s="121">
        <f t="shared" si="32"/>
        <v>2.6872576653978276E-2</v>
      </c>
      <c r="AH105" s="121">
        <f t="shared" si="33"/>
        <v>2.5402131211846798E-2</v>
      </c>
      <c r="AI105" s="121">
        <f t="shared" si="32"/>
        <v>2.3994025947039786E-2</v>
      </c>
      <c r="AJ105" s="121">
        <f t="shared" si="32"/>
        <v>2.2653287440677464E-2</v>
      </c>
      <c r="AK105" s="121">
        <f t="shared" si="32"/>
        <v>2.1380513169681464E-2</v>
      </c>
      <c r="AL105" s="121">
        <f t="shared" si="32"/>
        <v>2.0174762976125252E-2</v>
      </c>
      <c r="AM105" s="121">
        <f t="shared" si="33"/>
        <v>1.9050683903440984E-2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4.1349119109694563E-2</v>
      </c>
      <c r="G106" s="132">
        <f t="shared" si="33"/>
        <v>3.5437460600956573E-2</v>
      </c>
      <c r="H106" s="132">
        <f t="shared" si="33"/>
        <v>3.3527767557731854E-2</v>
      </c>
      <c r="I106" s="132">
        <f t="shared" si="33"/>
        <v>3.1923008436048735E-2</v>
      </c>
      <c r="J106" s="131">
        <f t="shared" si="33"/>
        <v>3.0469480964951157E-2</v>
      </c>
      <c r="K106" s="73">
        <f t="shared" si="33"/>
        <v>2.9076477810979658E-2</v>
      </c>
      <c r="L106" s="73">
        <f t="shared" si="33"/>
        <v>2.7688692178579954E-2</v>
      </c>
      <c r="M106" s="73">
        <f t="shared" si="33"/>
        <v>2.5954461881143778E-2</v>
      </c>
      <c r="N106" s="132">
        <f t="shared" si="33"/>
        <v>2.4215895060515368E-2</v>
      </c>
      <c r="O106" s="131">
        <f t="shared" si="33"/>
        <v>2.2878285872414549E-2</v>
      </c>
      <c r="P106" s="73">
        <f t="shared" si="33"/>
        <v>2.1712838448141304E-2</v>
      </c>
      <c r="Q106" s="73">
        <f t="shared" si="33"/>
        <v>2.0644603809374804E-2</v>
      </c>
      <c r="R106" s="73">
        <f t="shared" si="33"/>
        <v>1.9649292979961177E-2</v>
      </c>
      <c r="S106" s="132">
        <f t="shared" si="33"/>
        <v>1.8711451227285219E-2</v>
      </c>
      <c r="T106" s="132">
        <f t="shared" si="32"/>
        <v>1.782693419481484E-2</v>
      </c>
      <c r="U106" s="132">
        <f t="shared" si="32"/>
        <v>1.6981833060990745E-2</v>
      </c>
      <c r="V106" s="132">
        <f t="shared" si="32"/>
        <v>1.6171858420910699E-2</v>
      </c>
      <c r="W106" s="132">
        <f t="shared" si="32"/>
        <v>1.5395454161696001E-2</v>
      </c>
      <c r="X106" s="122">
        <f t="shared" si="33"/>
        <v>1.4652058989840023E-2</v>
      </c>
      <c r="Y106" s="122">
        <f t="shared" si="32"/>
        <v>1.3920766486241035E-2</v>
      </c>
      <c r="Z106" s="122">
        <f t="shared" si="32"/>
        <v>1.3212200745128747E-2</v>
      </c>
      <c r="AA106" s="122">
        <f t="shared" si="32"/>
        <v>1.2530911716324332E-2</v>
      </c>
      <c r="AB106" s="122">
        <f t="shared" si="32"/>
        <v>1.1878529446866409E-2</v>
      </c>
      <c r="AC106" s="122">
        <f t="shared" si="33"/>
        <v>1.1255475527211819E-2</v>
      </c>
      <c r="AD106" s="122">
        <f t="shared" si="32"/>
        <v>1.0664622640006114E-2</v>
      </c>
      <c r="AE106" s="122">
        <f t="shared" si="32"/>
        <v>1.0104547216776106E-2</v>
      </c>
      <c r="AF106" s="122">
        <f t="shared" si="32"/>
        <v>9.57316994640868E-3</v>
      </c>
      <c r="AG106" s="122">
        <f t="shared" si="32"/>
        <v>9.0689447807706953E-3</v>
      </c>
      <c r="AH106" s="122">
        <f t="shared" si="33"/>
        <v>8.5726979382848064E-3</v>
      </c>
      <c r="AI106" s="122">
        <f t="shared" si="32"/>
        <v>8.0974905216292456E-3</v>
      </c>
      <c r="AJ106" s="122">
        <f t="shared" si="32"/>
        <v>7.6450184472920575E-3</v>
      </c>
      <c r="AK106" s="122">
        <f t="shared" si="32"/>
        <v>7.2154831256464906E-3</v>
      </c>
      <c r="AL106" s="122">
        <f t="shared" si="32"/>
        <v>6.8085671558609142E-3</v>
      </c>
      <c r="AM106" s="122">
        <f t="shared" si="33"/>
        <v>6.4292135648704E-3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T transport</vt:lpstr>
      <vt:lpstr>Résultats</vt:lpstr>
      <vt:lpstr>T CO2</vt:lpstr>
      <vt:lpstr>T logement</vt:lpstr>
      <vt:lpstr>T parc auto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2024-04-12T11:34:53Z</dcterms:modified>
</cp:coreProperties>
</file>