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2\Paquets\P1 Paquet complet avant actualisation entiere\"/>
    </mc:Choice>
  </mc:AlternateContent>
  <xr:revisionPtr revIDLastSave="0" documentId="13_ncr:1_{A20F8395-BA5A-4D45-987E-AAACE444CC5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16" l="1"/>
  <c r="Q13" i="16"/>
  <c r="Q12" i="16"/>
  <c r="P13" i="16"/>
  <c r="P12" i="16"/>
  <c r="S13" i="16"/>
  <c r="S12" i="16"/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58" i="32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U20" i="32"/>
  <c r="A23" i="32"/>
  <c r="H29" i="31"/>
  <c r="T2" i="14"/>
  <c r="X2" i="25"/>
  <c r="T2" i="25"/>
  <c r="AP31" i="32" l="1"/>
  <c r="AD31" i="32"/>
  <c r="R31" i="32"/>
  <c r="F31" i="32"/>
  <c r="AM30" i="32"/>
  <c r="AA30" i="32"/>
  <c r="O30" i="32"/>
  <c r="C30" i="32"/>
  <c r="AS28" i="32"/>
  <c r="AG28" i="32"/>
  <c r="AP27" i="32"/>
  <c r="AD27" i="32"/>
  <c r="R27" i="32"/>
  <c r="F27" i="32"/>
  <c r="L25" i="32"/>
  <c r="AS25" i="32"/>
  <c r="AG25" i="32"/>
  <c r="U25" i="32"/>
  <c r="I25" i="32"/>
  <c r="AL31" i="32"/>
  <c r="Z31" i="32"/>
  <c r="Z10" i="32"/>
  <c r="D30" i="32"/>
  <c r="M31" i="32"/>
  <c r="V30" i="32"/>
  <c r="AK27" i="32"/>
  <c r="Y10" i="32"/>
  <c r="AE25" i="32"/>
  <c r="AD25" i="32"/>
  <c r="AT28" i="32"/>
  <c r="AH21" i="32"/>
  <c r="AG31" i="32"/>
  <c r="U31" i="32"/>
  <c r="AP30" i="32"/>
  <c r="AD30" i="32"/>
  <c r="R30" i="32"/>
  <c r="F30" i="32"/>
  <c r="X28" i="32"/>
  <c r="AS27" i="32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AG21" i="32"/>
  <c r="AE21" i="32"/>
  <c r="AK31" i="32"/>
  <c r="AT30" i="32"/>
  <c r="AB28" i="32"/>
  <c r="P28" i="32"/>
  <c r="G25" i="32"/>
  <c r="AS21" i="32"/>
  <c r="I21" i="32"/>
  <c r="AQ2" i="32"/>
  <c r="AQ40" i="32" s="1"/>
  <c r="AE2" i="32"/>
  <c r="AE40" i="32" s="1"/>
  <c r="H27" i="32"/>
  <c r="AJ28" i="32"/>
  <c r="U30" i="32"/>
  <c r="AA28" i="32"/>
  <c r="AJ21" i="32"/>
  <c r="AF21" i="32"/>
  <c r="AO25" i="32"/>
  <c r="Q25" i="32"/>
  <c r="E25" i="32"/>
  <c r="AU2" i="32"/>
  <c r="AU44" i="32" s="1"/>
  <c r="AI25" i="32"/>
  <c r="W2" i="32"/>
  <c r="W41" i="32" s="1"/>
  <c r="K2" i="32"/>
  <c r="K54" i="32" s="1"/>
  <c r="V25" i="32"/>
  <c r="J25" i="32"/>
  <c r="L30" i="32"/>
  <c r="AD28" i="32"/>
  <c r="O10" i="32"/>
  <c r="X30" i="32"/>
  <c r="AM27" i="32"/>
  <c r="AM10" i="32"/>
  <c r="AA27" i="32"/>
  <c r="AA10" i="32"/>
  <c r="C27" i="32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Q10" i="32"/>
  <c r="AX4" i="32" s="1"/>
  <c r="E10" i="32"/>
  <c r="AY3" i="32"/>
  <c r="AK2" i="32"/>
  <c r="AK41" i="32" s="1"/>
  <c r="AK25" i="32"/>
  <c r="Y2" i="32"/>
  <c r="Y43" i="32" s="1"/>
  <c r="Y25" i="32"/>
  <c r="M2" i="32"/>
  <c r="M55" i="32" s="1"/>
  <c r="M25" i="32"/>
  <c r="L27" i="32"/>
  <c r="AK10" i="32"/>
  <c r="M10" i="32"/>
  <c r="AN10" i="32"/>
  <c r="AB10" i="32"/>
  <c r="P10" i="32"/>
  <c r="D10" i="32"/>
  <c r="AX3" i="32"/>
  <c r="AJ2" i="32"/>
  <c r="AJ51" i="32" s="1"/>
  <c r="AJ25" i="32"/>
  <c r="X2" i="32"/>
  <c r="X39" i="32" s="1"/>
  <c r="X25" i="32"/>
  <c r="L2" i="32"/>
  <c r="L53" i="32" s="1"/>
  <c r="AM31" i="32"/>
  <c r="R28" i="32"/>
  <c r="AM28" i="32"/>
  <c r="AG30" i="32"/>
  <c r="O31" i="32"/>
  <c r="C31" i="32"/>
  <c r="AJ30" i="32"/>
  <c r="AP28" i="32"/>
  <c r="AN28" i="32"/>
  <c r="D28" i="32"/>
  <c r="Y27" i="32"/>
  <c r="M27" i="32"/>
  <c r="AQ13" i="32"/>
  <c r="AQ25" i="32"/>
  <c r="AE13" i="32"/>
  <c r="S13" i="32"/>
  <c r="S25" i="32"/>
  <c r="G13" i="32"/>
  <c r="F28" i="32"/>
  <c r="AA31" i="32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V27" i="32"/>
  <c r="I30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T2" i="32"/>
  <c r="AT50" i="32" s="1"/>
  <c r="AH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AR30" i="32"/>
  <c r="AF30" i="32"/>
  <c r="T30" i="32"/>
  <c r="H30" i="32"/>
  <c r="AX2" i="32"/>
  <c r="AL28" i="32"/>
  <c r="Z28" i="32"/>
  <c r="N28" i="32"/>
  <c r="AZ3" i="32"/>
  <c r="AI27" i="32"/>
  <c r="W27" i="32"/>
  <c r="K27" i="32"/>
  <c r="S2" i="32"/>
  <c r="S41" i="32" s="1"/>
  <c r="AA21" i="32"/>
  <c r="C21" i="32"/>
  <c r="AD21" i="32"/>
  <c r="L13" i="32"/>
  <c r="AO31" i="32"/>
  <c r="AC31" i="32"/>
  <c r="AL21" i="32"/>
  <c r="N21" i="32"/>
  <c r="AF28" i="32"/>
  <c r="AO21" i="32"/>
  <c r="AX14" i="32"/>
  <c r="AI13" i="32"/>
  <c r="V31" i="32"/>
  <c r="AE30" i="32"/>
  <c r="G30" i="32"/>
  <c r="AK28" i="32"/>
  <c r="AH27" i="32"/>
  <c r="J27" i="32"/>
  <c r="AP2" i="32"/>
  <c r="AP53" i="32" s="1"/>
  <c r="R25" i="32"/>
  <c r="AI31" i="32"/>
  <c r="E31" i="32"/>
  <c r="H28" i="32"/>
  <c r="AU13" i="32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AK21" i="32"/>
  <c r="Y21" i="32"/>
  <c r="M21" i="32"/>
  <c r="AQ28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28" i="32"/>
  <c r="U27" i="32"/>
  <c r="AO2" i="32"/>
  <c r="AO43" i="32" s="1"/>
  <c r="AN25" i="32"/>
  <c r="AB25" i="32"/>
  <c r="P25" i="32"/>
  <c r="D25" i="32"/>
  <c r="AM2" i="32"/>
  <c r="AM50" i="32" s="1"/>
  <c r="AA2" i="32"/>
  <c r="AA42" i="32" s="1"/>
  <c r="O2" i="32"/>
  <c r="O44" i="32" s="1"/>
  <c r="C2" i="32"/>
  <c r="C40" i="32" s="1"/>
  <c r="AQ31" i="32"/>
  <c r="G31" i="32"/>
  <c r="AM13" i="32"/>
  <c r="AA13" i="32"/>
  <c r="O13" i="32"/>
  <c r="C13" i="32"/>
  <c r="AL2" i="32"/>
  <c r="AL39" i="32" s="1"/>
  <c r="Z2" i="32"/>
  <c r="Z43" i="32" s="1"/>
  <c r="N2" i="32"/>
  <c r="AS2" i="32"/>
  <c r="AG2" i="32"/>
  <c r="AG50" i="32" s="1"/>
  <c r="U2" i="32"/>
  <c r="I2" i="32"/>
  <c r="I42" i="32" s="1"/>
  <c r="AJ10" i="32"/>
  <c r="X10" i="32"/>
  <c r="L10" i="32"/>
  <c r="AR2" i="32"/>
  <c r="AR53" i="32" s="1"/>
  <c r="AF2" i="32"/>
  <c r="AF54" i="32" s="1"/>
  <c r="T2" i="32"/>
  <c r="T50" i="32" s="1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N40" i="32" s="1"/>
  <c r="AB2" i="32"/>
  <c r="AB50" i="32" s="1"/>
  <c r="P2" i="32"/>
  <c r="P55" i="32" s="1"/>
  <c r="D2" i="32"/>
  <c r="D42" i="32" s="1"/>
  <c r="AO13" i="32"/>
  <c r="AI2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V2" i="32"/>
  <c r="V54" i="32" s="1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E10" i="32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R26" i="32" l="1"/>
  <c r="F26" i="32"/>
  <c r="AD26" i="32"/>
  <c r="C29" i="32"/>
  <c r="AG26" i="32"/>
  <c r="AS26" i="32"/>
  <c r="C32" i="32"/>
  <c r="K32" i="32"/>
  <c r="K29" i="32"/>
  <c r="O29" i="32"/>
  <c r="W26" i="32"/>
  <c r="AM29" i="32"/>
  <c r="F29" i="32"/>
  <c r="R29" i="32"/>
  <c r="AD29" i="32"/>
  <c r="AP32" i="32"/>
  <c r="AM32" i="32"/>
  <c r="AA29" i="32"/>
  <c r="AP26" i="32"/>
  <c r="F32" i="32"/>
  <c r="V29" i="32"/>
  <c r="Y45" i="32"/>
  <c r="H29" i="32"/>
  <c r="AE45" i="32"/>
  <c r="AK26" i="32"/>
  <c r="AQ45" i="32"/>
  <c r="AU24" i="32"/>
  <c r="L41" i="32"/>
  <c r="K39" i="32"/>
  <c r="AQ24" i="32"/>
  <c r="AQ52" i="32"/>
  <c r="J26" i="32"/>
  <c r="AC29" i="32"/>
  <c r="AO29" i="32"/>
  <c r="R32" i="32"/>
  <c r="K45" i="32"/>
  <c r="AI29" i="32"/>
  <c r="AH26" i="32"/>
  <c r="AE52" i="32"/>
  <c r="U45" i="32"/>
  <c r="AL26" i="32"/>
  <c r="AE44" i="32"/>
  <c r="Q29" i="32"/>
  <c r="AE24" i="32"/>
  <c r="D29" i="32"/>
  <c r="AE43" i="32"/>
  <c r="AN29" i="32"/>
  <c r="AT26" i="32"/>
  <c r="K42" i="32"/>
  <c r="E24" i="32"/>
  <c r="U29" i="32"/>
  <c r="K40" i="32"/>
  <c r="AF26" i="32"/>
  <c r="V26" i="32"/>
  <c r="AO24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E56" i="32"/>
  <c r="AQ44" i="32"/>
  <c r="AJ26" i="32"/>
  <c r="H45" i="32"/>
  <c r="AQ56" i="32"/>
  <c r="AF29" i="32"/>
  <c r="AQ42" i="32"/>
  <c r="AQ39" i="32"/>
  <c r="O26" i="32"/>
  <c r="G32" i="32"/>
  <c r="N26" i="32"/>
  <c r="W29" i="32"/>
  <c r="I26" i="32"/>
  <c r="AU29" i="32"/>
  <c r="AE39" i="32"/>
  <c r="AI32" i="32"/>
  <c r="X24" i="32"/>
  <c r="AQ43" i="32"/>
  <c r="AH29" i="32"/>
  <c r="AI24" i="32"/>
  <c r="Y50" i="32"/>
  <c r="S26" i="32"/>
  <c r="S45" i="32"/>
  <c r="D51" i="32"/>
  <c r="P51" i="32"/>
  <c r="T45" i="32"/>
  <c r="AS56" i="32"/>
  <c r="AF45" i="32"/>
  <c r="AT29" i="32"/>
  <c r="AH32" i="32"/>
  <c r="P29" i="32"/>
  <c r="AP45" i="32"/>
  <c r="T26" i="32"/>
  <c r="AK54" i="32"/>
  <c r="AP24" i="32"/>
  <c r="AJ29" i="32"/>
  <c r="AP39" i="32"/>
  <c r="AO56" i="32"/>
  <c r="AQ32" i="32"/>
  <c r="Q55" i="32"/>
  <c r="AF32" i="32"/>
  <c r="X41" i="32"/>
  <c r="D56" i="32"/>
  <c r="X53" i="32"/>
  <c r="S56" i="32"/>
  <c r="AM56" i="32"/>
  <c r="AQ26" i="32"/>
  <c r="R45" i="32"/>
  <c r="E50" i="32"/>
  <c r="K41" i="32"/>
  <c r="K55" i="32"/>
  <c r="X55" i="32"/>
  <c r="M26" i="32"/>
  <c r="AL43" i="32"/>
  <c r="AD45" i="32"/>
  <c r="AN51" i="32"/>
  <c r="AN62" i="32" s="1"/>
  <c r="Q50" i="32"/>
  <c r="AF44" i="32"/>
  <c r="J56" i="32"/>
  <c r="AN56" i="32"/>
  <c r="AF51" i="32"/>
  <c r="AR44" i="32"/>
  <c r="AJ56" i="32"/>
  <c r="J32" i="32"/>
  <c r="AF56" i="32"/>
  <c r="AA26" i="32"/>
  <c r="P50" i="32"/>
  <c r="K52" i="32"/>
  <c r="K43" i="32"/>
  <c r="K65" i="32" s="1"/>
  <c r="W55" i="32"/>
  <c r="K50" i="32"/>
  <c r="X45" i="32"/>
  <c r="R39" i="32"/>
  <c r="AN55" i="32"/>
  <c r="G29" i="32"/>
  <c r="L24" i="32"/>
  <c r="AN50" i="32"/>
  <c r="AF24" i="32"/>
  <c r="AR50" i="32"/>
  <c r="AR48" i="32" s="1"/>
  <c r="K24" i="32"/>
  <c r="L43" i="32"/>
  <c r="S24" i="32"/>
  <c r="K53" i="32"/>
  <c r="AD56" i="32"/>
  <c r="S51" i="32"/>
  <c r="K56" i="32"/>
  <c r="K44" i="32"/>
  <c r="V42" i="32"/>
  <c r="G26" i="32"/>
  <c r="AE29" i="32"/>
  <c r="K51" i="32"/>
  <c r="AT45" i="32"/>
  <c r="AJ24" i="32"/>
  <c r="AT51" i="32"/>
  <c r="AD39" i="32"/>
  <c r="AD43" i="32"/>
  <c r="F55" i="32"/>
  <c r="AD51" i="32"/>
  <c r="W40" i="32"/>
  <c r="P24" i="32"/>
  <c r="AU41" i="32"/>
  <c r="AT40" i="32"/>
  <c r="AP41" i="32"/>
  <c r="AU54" i="32"/>
  <c r="J42" i="32"/>
  <c r="AU42" i="32"/>
  <c r="AU55" i="32"/>
  <c r="AX55" i="32" s="1"/>
  <c r="W32" i="32"/>
  <c r="AS40" i="32"/>
  <c r="I44" i="32"/>
  <c r="M54" i="32"/>
  <c r="W24" i="32"/>
  <c r="AU40" i="32"/>
  <c r="AP55" i="32"/>
  <c r="AT52" i="32"/>
  <c r="AN42" i="32"/>
  <c r="W51" i="32"/>
  <c r="AS42" i="32"/>
  <c r="Z55" i="32"/>
  <c r="AF43" i="32"/>
  <c r="AF65" i="32" s="1"/>
  <c r="W50" i="32"/>
  <c r="E44" i="32"/>
  <c r="R24" i="32"/>
  <c r="U44" i="32"/>
  <c r="M56" i="32"/>
  <c r="AF52" i="32"/>
  <c r="M53" i="32"/>
  <c r="W52" i="32"/>
  <c r="W63" i="32" s="1"/>
  <c r="E29" i="32"/>
  <c r="AR56" i="32"/>
  <c r="AU50" i="32"/>
  <c r="Y51" i="32"/>
  <c r="W44" i="32"/>
  <c r="W54" i="32"/>
  <c r="AK39" i="32"/>
  <c r="Q44" i="32"/>
  <c r="AE41" i="32"/>
  <c r="AT53" i="32"/>
  <c r="AT48" i="32" s="1"/>
  <c r="C54" i="32"/>
  <c r="W56" i="32"/>
  <c r="M51" i="32"/>
  <c r="W39" i="32"/>
  <c r="AU39" i="32"/>
  <c r="AT42" i="32"/>
  <c r="W45" i="32"/>
  <c r="AD24" i="32"/>
  <c r="AI26" i="32"/>
  <c r="AS44" i="32"/>
  <c r="Y54" i="32"/>
  <c r="Y65" i="32" s="1"/>
  <c r="Y53" i="32"/>
  <c r="AU52" i="32"/>
  <c r="D52" i="32"/>
  <c r="AU43" i="32"/>
  <c r="D45" i="32"/>
  <c r="P44" i="32"/>
  <c r="AX44" i="32" s="1"/>
  <c r="AQ41" i="32"/>
  <c r="AQ63" i="32" s="1"/>
  <c r="AE51" i="32"/>
  <c r="AE62" i="32" s="1"/>
  <c r="AI41" i="32"/>
  <c r="AI45" i="32"/>
  <c r="Y56" i="32"/>
  <c r="W53" i="32"/>
  <c r="C50" i="32"/>
  <c r="AS45" i="32"/>
  <c r="S55" i="32"/>
  <c r="S44" i="32"/>
  <c r="AS43" i="32"/>
  <c r="AU51" i="32"/>
  <c r="W43" i="32"/>
  <c r="AT54" i="32"/>
  <c r="AB44" i="32"/>
  <c r="AT56" i="32"/>
  <c r="AE50" i="32"/>
  <c r="AQ51" i="32"/>
  <c r="AQ62" i="32" s="1"/>
  <c r="W42" i="32"/>
  <c r="AE32" i="32"/>
  <c r="AJ41" i="32"/>
  <c r="AB29" i="32"/>
  <c r="AU53" i="32"/>
  <c r="AF55" i="32"/>
  <c r="I43" i="32"/>
  <c r="X56" i="32"/>
  <c r="AN52" i="32"/>
  <c r="AB52" i="32"/>
  <c r="AJ32" i="32"/>
  <c r="P40" i="32"/>
  <c r="AX40" i="32" s="1"/>
  <c r="AN44" i="32"/>
  <c r="Y52" i="32"/>
  <c r="C52" i="32"/>
  <c r="AS50" i="32"/>
  <c r="AQ50" i="32"/>
  <c r="AE55" i="32"/>
  <c r="AE66" i="32" s="1"/>
  <c r="K26" i="32"/>
  <c r="C24" i="32"/>
  <c r="V32" i="32"/>
  <c r="AR29" i="32"/>
  <c r="C42" i="32"/>
  <c r="S52" i="32"/>
  <c r="S63" i="32" s="1"/>
  <c r="M41" i="32"/>
  <c r="E55" i="32"/>
  <c r="P42" i="32"/>
  <c r="AW42" i="32" s="1"/>
  <c r="F51" i="32"/>
  <c r="AR55" i="32"/>
  <c r="AF40" i="32"/>
  <c r="E51" i="32"/>
  <c r="X51" i="32"/>
  <c r="Q41" i="32"/>
  <c r="AT55" i="32"/>
  <c r="R53" i="32"/>
  <c r="AE54" i="32"/>
  <c r="AE53" i="32"/>
  <c r="AQ55" i="32"/>
  <c r="T24" i="32"/>
  <c r="AR43" i="32"/>
  <c r="AF39" i="32"/>
  <c r="AO42" i="32"/>
  <c r="F56" i="32"/>
  <c r="O32" i="32"/>
  <c r="E56" i="32"/>
  <c r="L29" i="32"/>
  <c r="Y55" i="32"/>
  <c r="X44" i="32"/>
  <c r="AN45" i="32"/>
  <c r="AO40" i="32"/>
  <c r="E53" i="32"/>
  <c r="F53" i="32"/>
  <c r="AJ55" i="32"/>
  <c r="AQ54" i="32"/>
  <c r="AQ53" i="32"/>
  <c r="AT44" i="32"/>
  <c r="V45" i="32"/>
  <c r="AB24" i="32"/>
  <c r="AR24" i="32"/>
  <c r="AJ45" i="32"/>
  <c r="M50" i="32"/>
  <c r="S43" i="32"/>
  <c r="D50" i="32"/>
  <c r="AF50" i="32"/>
  <c r="U50" i="32"/>
  <c r="AA32" i="32"/>
  <c r="AJ44" i="32"/>
  <c r="AE42" i="32"/>
  <c r="AY4" i="32"/>
  <c r="AA45" i="32"/>
  <c r="AK53" i="32"/>
  <c r="H41" i="32"/>
  <c r="T53" i="32"/>
  <c r="T48" i="32" s="1"/>
  <c r="T43" i="32"/>
  <c r="AM53" i="32"/>
  <c r="AM48" i="32" s="1"/>
  <c r="AM43" i="32"/>
  <c r="AM39" i="32"/>
  <c r="AM55" i="32"/>
  <c r="AM51" i="32"/>
  <c r="AM41" i="32"/>
  <c r="H39" i="32"/>
  <c r="H61" i="32" s="1"/>
  <c r="N41" i="32"/>
  <c r="D54" i="32"/>
  <c r="Z53" i="32"/>
  <c r="AH24" i="32"/>
  <c r="AH41" i="32"/>
  <c r="AH43" i="32"/>
  <c r="AH39" i="32"/>
  <c r="AL52" i="32"/>
  <c r="AM52" i="32"/>
  <c r="H42" i="32"/>
  <c r="D40" i="32"/>
  <c r="L26" i="32"/>
  <c r="L32" i="32"/>
  <c r="N39" i="32"/>
  <c r="T41" i="32"/>
  <c r="D53" i="32"/>
  <c r="AA40" i="32"/>
  <c r="AR45" i="32"/>
  <c r="AZ4" i="32"/>
  <c r="AU45" i="32"/>
  <c r="S32" i="32"/>
  <c r="AM24" i="32"/>
  <c r="P43" i="32"/>
  <c r="P39" i="32"/>
  <c r="P41" i="32"/>
  <c r="AF53" i="32"/>
  <c r="AF42" i="32"/>
  <c r="I40" i="32"/>
  <c r="AG44" i="32"/>
  <c r="P56" i="32"/>
  <c r="S39" i="32"/>
  <c r="AL50" i="32"/>
  <c r="AL61" i="32" s="1"/>
  <c r="AS52" i="32"/>
  <c r="T39" i="32"/>
  <c r="T61" i="32" s="1"/>
  <c r="R51" i="32"/>
  <c r="AG43" i="32"/>
  <c r="P54" i="32"/>
  <c r="AC50" i="32"/>
  <c r="AL53" i="32"/>
  <c r="AT24" i="32"/>
  <c r="AT41" i="32"/>
  <c r="AT43" i="32"/>
  <c r="AT39" i="32"/>
  <c r="E39" i="32"/>
  <c r="N42" i="32"/>
  <c r="Y41" i="32"/>
  <c r="AC51" i="32"/>
  <c r="Q53" i="32"/>
  <c r="Q64" i="32" s="1"/>
  <c r="AD53" i="32"/>
  <c r="J29" i="32"/>
  <c r="P52" i="32"/>
  <c r="AC41" i="32"/>
  <c r="AC63" i="32" s="1"/>
  <c r="AA41" i="32"/>
  <c r="N44" i="32"/>
  <c r="AM44" i="32"/>
  <c r="P45" i="32"/>
  <c r="AH42" i="32"/>
  <c r="Z39" i="32"/>
  <c r="AF41" i="32"/>
  <c r="AC44" i="32"/>
  <c r="P53" i="32"/>
  <c r="AM45" i="32"/>
  <c r="J50" i="32"/>
  <c r="AX15" i="32"/>
  <c r="Q56" i="32"/>
  <c r="AT32" i="32"/>
  <c r="AB43" i="32"/>
  <c r="AB39" i="32"/>
  <c r="AB41" i="32"/>
  <c r="U26" i="32"/>
  <c r="U32" i="32"/>
  <c r="AM42" i="32"/>
  <c r="AB51" i="32"/>
  <c r="J53" i="32"/>
  <c r="H52" i="32"/>
  <c r="AP54" i="32"/>
  <c r="AP50" i="32"/>
  <c r="AP44" i="32"/>
  <c r="AP40" i="32"/>
  <c r="AP52" i="32"/>
  <c r="N54" i="32"/>
  <c r="Z41" i="32"/>
  <c r="R56" i="32"/>
  <c r="AB54" i="32"/>
  <c r="AO50" i="32"/>
  <c r="Q39" i="32"/>
  <c r="Z42" i="32"/>
  <c r="AC56" i="32"/>
  <c r="I52" i="32"/>
  <c r="AC53" i="32"/>
  <c r="U56" i="32"/>
  <c r="U67" i="32" s="1"/>
  <c r="AJ43" i="32"/>
  <c r="AH56" i="32"/>
  <c r="Z44" i="32"/>
  <c r="L52" i="32"/>
  <c r="L42" i="32"/>
  <c r="L64" i="32" s="1"/>
  <c r="L54" i="32"/>
  <c r="L50" i="32"/>
  <c r="L48" i="32" s="1"/>
  <c r="L40" i="32"/>
  <c r="L44" i="32"/>
  <c r="L66" i="32" s="1"/>
  <c r="AR41" i="32"/>
  <c r="AO44" i="32"/>
  <c r="AB53" i="32"/>
  <c r="AB48" i="32" s="1"/>
  <c r="AG54" i="32"/>
  <c r="AM26" i="32"/>
  <c r="O42" i="32"/>
  <c r="G43" i="32"/>
  <c r="AL55" i="32"/>
  <c r="AL44" i="32"/>
  <c r="AL51" i="32"/>
  <c r="J45" i="32"/>
  <c r="H32" i="32"/>
  <c r="AN43" i="32"/>
  <c r="AN39" i="32"/>
  <c r="AN41" i="32"/>
  <c r="L45" i="32"/>
  <c r="U40" i="32"/>
  <c r="F43" i="32"/>
  <c r="AB56" i="32"/>
  <c r="V53" i="32"/>
  <c r="V44" i="32"/>
  <c r="N56" i="32"/>
  <c r="C56" i="32"/>
  <c r="AR39" i="32"/>
  <c r="AP51" i="32"/>
  <c r="I45" i="32"/>
  <c r="G51" i="32"/>
  <c r="AN54" i="32"/>
  <c r="H51" i="32"/>
  <c r="Q54" i="32"/>
  <c r="AG55" i="32"/>
  <c r="AC39" i="32"/>
  <c r="AL42" i="32"/>
  <c r="AL37" i="32" s="1"/>
  <c r="T52" i="32"/>
  <c r="AJ53" i="32"/>
  <c r="AO53" i="32"/>
  <c r="U54" i="32"/>
  <c r="X26" i="32"/>
  <c r="X32" i="32"/>
  <c r="AL40" i="32"/>
  <c r="Z45" i="32"/>
  <c r="AJ39" i="32"/>
  <c r="F42" i="32"/>
  <c r="AB45" i="32"/>
  <c r="M45" i="32"/>
  <c r="I54" i="32"/>
  <c r="E45" i="32"/>
  <c r="G50" i="32"/>
  <c r="AN53" i="32"/>
  <c r="AK51" i="32"/>
  <c r="AA53" i="32"/>
  <c r="AA43" i="32"/>
  <c r="AA39" i="32"/>
  <c r="AA51" i="32"/>
  <c r="AA55" i="32"/>
  <c r="AW55" i="32" s="1"/>
  <c r="AA52" i="32"/>
  <c r="Z52" i="32"/>
  <c r="AK52" i="32"/>
  <c r="AK63" i="32" s="1"/>
  <c r="AA24" i="32"/>
  <c r="D43" i="32"/>
  <c r="D39" i="32"/>
  <c r="D41" i="32"/>
  <c r="D55" i="32"/>
  <c r="V24" i="32"/>
  <c r="V41" i="32"/>
  <c r="V39" i="32"/>
  <c r="V43" i="32"/>
  <c r="V65" i="32" s="1"/>
  <c r="D24" i="32"/>
  <c r="F24" i="32"/>
  <c r="E52" i="32"/>
  <c r="E41" i="32"/>
  <c r="AG40" i="32"/>
  <c r="F45" i="32"/>
  <c r="AH53" i="32"/>
  <c r="AB55" i="32"/>
  <c r="AB42" i="32"/>
  <c r="AL54" i="32"/>
  <c r="AA54" i="32"/>
  <c r="AL41" i="32"/>
  <c r="AP56" i="32"/>
  <c r="G55" i="32"/>
  <c r="T51" i="32"/>
  <c r="AS55" i="32"/>
  <c r="AO39" i="32"/>
  <c r="E43" i="32"/>
  <c r="E65" i="32" s="1"/>
  <c r="AD55" i="32"/>
  <c r="H54" i="32"/>
  <c r="AR42" i="32"/>
  <c r="G53" i="32"/>
  <c r="AI50" i="32"/>
  <c r="AG42" i="32"/>
  <c r="AP42" i="32"/>
  <c r="AP64" i="32" s="1"/>
  <c r="X52" i="32"/>
  <c r="X42" i="32"/>
  <c r="X54" i="32"/>
  <c r="X50" i="32"/>
  <c r="X40" i="32"/>
  <c r="AB40" i="32"/>
  <c r="M43" i="32"/>
  <c r="E40" i="32"/>
  <c r="S50" i="32"/>
  <c r="G54" i="32"/>
  <c r="X29" i="32"/>
  <c r="S53" i="32"/>
  <c r="AH45" i="32"/>
  <c r="J24" i="32"/>
  <c r="J41" i="32"/>
  <c r="J43" i="32"/>
  <c r="J39" i="32"/>
  <c r="G24" i="32"/>
  <c r="T32" i="32"/>
  <c r="AI44" i="32"/>
  <c r="R43" i="32"/>
  <c r="AL56" i="32"/>
  <c r="AY15" i="32"/>
  <c r="AA56" i="32"/>
  <c r="AG52" i="32"/>
  <c r="AG45" i="32"/>
  <c r="J52" i="32"/>
  <c r="AC54" i="32"/>
  <c r="H40" i="32"/>
  <c r="Q43" i="32"/>
  <c r="AR52" i="32"/>
  <c r="AI56" i="32"/>
  <c r="T54" i="32"/>
  <c r="G56" i="32"/>
  <c r="V50" i="32"/>
  <c r="AH54" i="32"/>
  <c r="Z51" i="32"/>
  <c r="C44" i="32"/>
  <c r="Q45" i="32"/>
  <c r="AI42" i="32"/>
  <c r="J51" i="32"/>
  <c r="J62" i="32" s="1"/>
  <c r="S54" i="32"/>
  <c r="H56" i="32"/>
  <c r="X43" i="32"/>
  <c r="J54" i="32"/>
  <c r="G45" i="32"/>
  <c r="Z24" i="32"/>
  <c r="I24" i="32"/>
  <c r="I55" i="32"/>
  <c r="I51" i="32"/>
  <c r="I41" i="32"/>
  <c r="I39" i="32"/>
  <c r="I53" i="32"/>
  <c r="I64" i="32" s="1"/>
  <c r="I50" i="32"/>
  <c r="G52" i="32"/>
  <c r="G63" i="32" s="1"/>
  <c r="AH40" i="32"/>
  <c r="Z50" i="32"/>
  <c r="AC55" i="32"/>
  <c r="R55" i="32"/>
  <c r="E42" i="32"/>
  <c r="V52" i="32"/>
  <c r="AR51" i="32"/>
  <c r="AO54" i="32"/>
  <c r="AO65" i="32" s="1"/>
  <c r="T40" i="32"/>
  <c r="AC43" i="32"/>
  <c r="I29" i="32"/>
  <c r="I32" i="32"/>
  <c r="AQ29" i="32"/>
  <c r="AI51" i="32"/>
  <c r="AR54" i="32"/>
  <c r="O52" i="32"/>
  <c r="AH50" i="32"/>
  <c r="Q52" i="32"/>
  <c r="AJ52" i="32"/>
  <c r="AJ42" i="32"/>
  <c r="AJ40" i="32"/>
  <c r="AJ62" i="32" s="1"/>
  <c r="AJ50" i="32"/>
  <c r="AJ54" i="32"/>
  <c r="AK45" i="32"/>
  <c r="M24" i="32"/>
  <c r="M42" i="32"/>
  <c r="M40" i="32"/>
  <c r="M44" i="32"/>
  <c r="M66" i="32" s="1"/>
  <c r="Q40" i="32"/>
  <c r="V56" i="32"/>
  <c r="J55" i="32"/>
  <c r="AA44" i="32"/>
  <c r="O45" i="32"/>
  <c r="N55" i="32"/>
  <c r="N51" i="32"/>
  <c r="N40" i="32"/>
  <c r="AL24" i="32"/>
  <c r="F54" i="32"/>
  <c r="F50" i="32"/>
  <c r="F44" i="32"/>
  <c r="F40" i="32"/>
  <c r="F52" i="32"/>
  <c r="F63" i="32" s="1"/>
  <c r="U24" i="32"/>
  <c r="U55" i="32"/>
  <c r="U51" i="32"/>
  <c r="U41" i="32"/>
  <c r="U53" i="32"/>
  <c r="U39" i="32"/>
  <c r="U43" i="32"/>
  <c r="H43" i="32"/>
  <c r="J44" i="32"/>
  <c r="Q51" i="32"/>
  <c r="O54" i="32"/>
  <c r="AH52" i="32"/>
  <c r="H55" i="32"/>
  <c r="G39" i="32"/>
  <c r="AH44" i="32"/>
  <c r="AI53" i="32"/>
  <c r="AM40" i="32"/>
  <c r="AZ15" i="32"/>
  <c r="AU56" i="32"/>
  <c r="AI39" i="32"/>
  <c r="I56" i="32"/>
  <c r="H53" i="32"/>
  <c r="H48" i="32" s="1"/>
  <c r="N45" i="32"/>
  <c r="AK43" i="32"/>
  <c r="AC45" i="32"/>
  <c r="N43" i="32"/>
  <c r="AH51" i="32"/>
  <c r="V55" i="32"/>
  <c r="AI43" i="32"/>
  <c r="L39" i="32"/>
  <c r="O53" i="32"/>
  <c r="O43" i="32"/>
  <c r="O39" i="32"/>
  <c r="O55" i="32"/>
  <c r="O66" i="32" s="1"/>
  <c r="O51" i="32"/>
  <c r="O41" i="32"/>
  <c r="R54" i="32"/>
  <c r="R50" i="32"/>
  <c r="R44" i="32"/>
  <c r="R40" i="32"/>
  <c r="R52" i="32"/>
  <c r="R63" i="32" s="1"/>
  <c r="AG24" i="32"/>
  <c r="AG51" i="32"/>
  <c r="AG41" i="32"/>
  <c r="AG53" i="32"/>
  <c r="AG48" i="32" s="1"/>
  <c r="AG39" i="32"/>
  <c r="AG61" i="32" s="1"/>
  <c r="V51" i="32"/>
  <c r="AO52" i="32"/>
  <c r="AO41" i="32"/>
  <c r="AO55" i="32"/>
  <c r="Z40" i="32"/>
  <c r="AI40" i="32"/>
  <c r="O50" i="32"/>
  <c r="O56" i="32"/>
  <c r="T55" i="32"/>
  <c r="AR40" i="32"/>
  <c r="H44" i="32"/>
  <c r="Z54" i="32"/>
  <c r="Z65" i="32" s="1"/>
  <c r="AI55" i="32"/>
  <c r="T42" i="32"/>
  <c r="AG56" i="32"/>
  <c r="T56" i="32"/>
  <c r="R42" i="32"/>
  <c r="M39" i="32"/>
  <c r="D44" i="32"/>
  <c r="Y24" i="32"/>
  <c r="Y42" i="32"/>
  <c r="Y44" i="32"/>
  <c r="Y40" i="32"/>
  <c r="AC40" i="32"/>
  <c r="AH55" i="32"/>
  <c r="L51" i="32"/>
  <c r="C45" i="32"/>
  <c r="G40" i="32"/>
  <c r="G42" i="32"/>
  <c r="G44" i="32"/>
  <c r="AS29" i="32"/>
  <c r="AS32" i="32"/>
  <c r="N50" i="32"/>
  <c r="N52" i="32"/>
  <c r="AG29" i="32"/>
  <c r="AG32" i="32"/>
  <c r="AK24" i="32"/>
  <c r="AK42" i="32"/>
  <c r="AK44" i="32"/>
  <c r="AK40" i="32"/>
  <c r="O24" i="32"/>
  <c r="H24" i="32"/>
  <c r="AK56" i="32"/>
  <c r="N53" i="32"/>
  <c r="O40" i="32"/>
  <c r="Q24" i="32"/>
  <c r="AC24" i="32"/>
  <c r="AD54" i="32"/>
  <c r="AD50" i="32"/>
  <c r="AD44" i="32"/>
  <c r="AD40" i="32"/>
  <c r="AD52" i="32"/>
  <c r="AD63" i="32" s="1"/>
  <c r="AD42" i="32"/>
  <c r="AS24" i="32"/>
  <c r="AS51" i="32"/>
  <c r="AS41" i="32"/>
  <c r="AS39" i="32"/>
  <c r="AS53" i="32"/>
  <c r="AS54" i="32"/>
  <c r="C53" i="32"/>
  <c r="C43" i="32"/>
  <c r="C39" i="32"/>
  <c r="C55" i="32"/>
  <c r="C51" i="32"/>
  <c r="C62" i="32" s="1"/>
  <c r="C41" i="32"/>
  <c r="F39" i="32"/>
  <c r="AP43" i="32"/>
  <c r="AK50" i="32"/>
  <c r="U52" i="32"/>
  <c r="AO51" i="32"/>
  <c r="S40" i="32"/>
  <c r="S42" i="32"/>
  <c r="AC42" i="32"/>
  <c r="AA50" i="32"/>
  <c r="AM54" i="32"/>
  <c r="AI52" i="32"/>
  <c r="T44" i="32"/>
  <c r="V40" i="32"/>
  <c r="Z56" i="32"/>
  <c r="AK55" i="32"/>
  <c r="Y26" i="32"/>
  <c r="AI54" i="32"/>
  <c r="Y39" i="32"/>
  <c r="AO45" i="32"/>
  <c r="AL45" i="32"/>
  <c r="M52" i="32"/>
  <c r="L56" i="32"/>
  <c r="C26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U61" i="32" l="1"/>
  <c r="Y67" i="32"/>
  <c r="K67" i="32"/>
  <c r="AX51" i="32"/>
  <c r="L63" i="32"/>
  <c r="M62" i="32"/>
  <c r="K62" i="32"/>
  <c r="J64" i="32"/>
  <c r="AE67" i="32"/>
  <c r="AQ65" i="32"/>
  <c r="K37" i="32"/>
  <c r="AE65" i="32"/>
  <c r="AQ67" i="32"/>
  <c r="L65" i="32"/>
  <c r="K61" i="32"/>
  <c r="AE63" i="32"/>
  <c r="I63" i="32"/>
  <c r="Q67" i="32"/>
  <c r="X66" i="32"/>
  <c r="AF67" i="32"/>
  <c r="K64" i="32"/>
  <c r="AB63" i="32"/>
  <c r="H67" i="32"/>
  <c r="D48" i="32"/>
  <c r="AQ37" i="32"/>
  <c r="AC67" i="32"/>
  <c r="AM67" i="32"/>
  <c r="AK65" i="32"/>
  <c r="AW56" i="32"/>
  <c r="T67" i="32"/>
  <c r="W66" i="32"/>
  <c r="P67" i="32"/>
  <c r="AP65" i="32"/>
  <c r="AF66" i="32"/>
  <c r="AF62" i="32"/>
  <c r="AI63" i="32"/>
  <c r="AQ66" i="32"/>
  <c r="AS67" i="32"/>
  <c r="AF48" i="32"/>
  <c r="AO62" i="32"/>
  <c r="D62" i="32"/>
  <c r="C65" i="32"/>
  <c r="AJ48" i="32"/>
  <c r="AT63" i="32"/>
  <c r="AR66" i="32"/>
  <c r="AQ61" i="32"/>
  <c r="D67" i="32"/>
  <c r="C64" i="32"/>
  <c r="X48" i="32"/>
  <c r="AR61" i="32"/>
  <c r="AU65" i="32"/>
  <c r="Y48" i="32"/>
  <c r="AP67" i="32"/>
  <c r="AU63" i="32"/>
  <c r="AX54" i="32"/>
  <c r="AG63" i="32"/>
  <c r="P48" i="32"/>
  <c r="AE61" i="32"/>
  <c r="V62" i="32"/>
  <c r="AX56" i="32"/>
  <c r="M64" i="32"/>
  <c r="AW51" i="32"/>
  <c r="K63" i="32"/>
  <c r="C63" i="32"/>
  <c r="AP63" i="32"/>
  <c r="AD67" i="32"/>
  <c r="X64" i="32"/>
  <c r="D63" i="32"/>
  <c r="AP66" i="32"/>
  <c r="Q66" i="32"/>
  <c r="AS66" i="32"/>
  <c r="P62" i="32"/>
  <c r="W48" i="32"/>
  <c r="E48" i="32"/>
  <c r="Y64" i="32"/>
  <c r="X63" i="32"/>
  <c r="M67" i="32"/>
  <c r="AT64" i="32"/>
  <c r="AN67" i="32"/>
  <c r="R67" i="32"/>
  <c r="AN48" i="32"/>
  <c r="V64" i="32"/>
  <c r="AF61" i="32"/>
  <c r="W37" i="32"/>
  <c r="O48" i="32"/>
  <c r="S67" i="32"/>
  <c r="AL65" i="32"/>
  <c r="AF63" i="32"/>
  <c r="AK62" i="32"/>
  <c r="G62" i="32"/>
  <c r="AI67" i="32"/>
  <c r="AE48" i="32"/>
  <c r="W64" i="32"/>
  <c r="AH66" i="32"/>
  <c r="K66" i="32"/>
  <c r="R61" i="32"/>
  <c r="AB67" i="32"/>
  <c r="AS62" i="32"/>
  <c r="H66" i="32"/>
  <c r="AB66" i="32"/>
  <c r="AU48" i="32"/>
  <c r="K48" i="32"/>
  <c r="Q65" i="32"/>
  <c r="AB62" i="32"/>
  <c r="Q63" i="32"/>
  <c r="H62" i="32"/>
  <c r="X62" i="32"/>
  <c r="F67" i="32"/>
  <c r="AN63" i="32"/>
  <c r="E62" i="32"/>
  <c r="V67" i="32"/>
  <c r="O64" i="32"/>
  <c r="AO66" i="32"/>
  <c r="M65" i="32"/>
  <c r="AX53" i="32"/>
  <c r="AO64" i="32"/>
  <c r="AJ66" i="32"/>
  <c r="U61" i="32"/>
  <c r="E67" i="32"/>
  <c r="J67" i="32"/>
  <c r="AT65" i="32"/>
  <c r="AO67" i="32"/>
  <c r="I65" i="32"/>
  <c r="AP61" i="32"/>
  <c r="Y62" i="32"/>
  <c r="N48" i="32"/>
  <c r="AU37" i="32"/>
  <c r="P66" i="32"/>
  <c r="I48" i="32"/>
  <c r="G48" i="32"/>
  <c r="AJ63" i="32"/>
  <c r="S65" i="32"/>
  <c r="AB64" i="32"/>
  <c r="AR67" i="32"/>
  <c r="AJ67" i="32"/>
  <c r="F62" i="32"/>
  <c r="AE64" i="32"/>
  <c r="AN66" i="32"/>
  <c r="AJ65" i="32"/>
  <c r="AD61" i="32"/>
  <c r="F66" i="32"/>
  <c r="F64" i="32"/>
  <c r="AD65" i="32"/>
  <c r="O65" i="32"/>
  <c r="F48" i="32"/>
  <c r="S62" i="32"/>
  <c r="AS65" i="32"/>
  <c r="E64" i="32"/>
  <c r="AU62" i="32"/>
  <c r="S64" i="32"/>
  <c r="AK64" i="32"/>
  <c r="C67" i="32"/>
  <c r="U65" i="32"/>
  <c r="D65" i="32"/>
  <c r="AS61" i="32"/>
  <c r="AK67" i="32"/>
  <c r="AR65" i="32"/>
  <c r="AQ48" i="32"/>
  <c r="X67" i="32"/>
  <c r="W65" i="32"/>
  <c r="AX50" i="32"/>
  <c r="W62" i="32"/>
  <c r="AK48" i="32"/>
  <c r="AS63" i="32"/>
  <c r="Z66" i="32"/>
  <c r="W67" i="32"/>
  <c r="E66" i="32"/>
  <c r="I66" i="32"/>
  <c r="AS48" i="32"/>
  <c r="Y66" i="32"/>
  <c r="N65" i="32"/>
  <c r="U48" i="32"/>
  <c r="N62" i="32"/>
  <c r="AH48" i="32"/>
  <c r="AX39" i="32"/>
  <c r="AC48" i="32"/>
  <c r="S66" i="32"/>
  <c r="M63" i="32"/>
  <c r="U66" i="32"/>
  <c r="AC64" i="32"/>
  <c r="AH64" i="32"/>
  <c r="P65" i="32"/>
  <c r="AG65" i="32"/>
  <c r="W61" i="32"/>
  <c r="C66" i="32"/>
  <c r="R48" i="32"/>
  <c r="Y63" i="32"/>
  <c r="AH65" i="32"/>
  <c r="AT66" i="32"/>
  <c r="G64" i="32"/>
  <c r="AH62" i="32"/>
  <c r="AM66" i="32"/>
  <c r="T65" i="32"/>
  <c r="AQ64" i="32"/>
  <c r="D66" i="32"/>
  <c r="R64" i="32"/>
  <c r="AD62" i="32"/>
  <c r="AI62" i="32"/>
  <c r="AX42" i="32"/>
  <c r="X65" i="32"/>
  <c r="AH67" i="32"/>
  <c r="AW53" i="32"/>
  <c r="AL62" i="32"/>
  <c r="AA63" i="32"/>
  <c r="P64" i="32"/>
  <c r="Q48" i="32"/>
  <c r="AT67" i="32"/>
  <c r="V63" i="32"/>
  <c r="AR63" i="32"/>
  <c r="N67" i="32"/>
  <c r="AD64" i="32"/>
  <c r="AK37" i="32"/>
  <c r="AU64" i="32"/>
  <c r="Q62" i="32"/>
  <c r="AG66" i="32"/>
  <c r="AX43" i="32"/>
  <c r="AP48" i="32"/>
  <c r="AE37" i="32"/>
  <c r="AU66" i="32"/>
  <c r="AI66" i="32"/>
  <c r="T63" i="32"/>
  <c r="AK61" i="32"/>
  <c r="Z62" i="32"/>
  <c r="AD37" i="32"/>
  <c r="H65" i="32"/>
  <c r="AL63" i="32"/>
  <c r="AN65" i="32"/>
  <c r="AX52" i="32"/>
  <c r="I62" i="32"/>
  <c r="M48" i="32"/>
  <c r="AT62" i="32"/>
  <c r="F37" i="32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94" i="16" l="1"/>
  <c r="L107" i="16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<sst xmlns="http://schemas.openxmlformats.org/spreadsheetml/2006/main" count="1280" uniqueCount="538">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</sst>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externalLink" Target="externalLinks/externalLink5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229.10207970660002</c:v>
                </c:pt>
                <c:pt idx="1">
                  <c:v>211.75819579220001</c:v>
                </c:pt>
                <c:pt idx="2">
                  <c:v>152.42859229999999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0.14346335766130036</c:v>
                </c:pt>
                <c:pt idx="1">
                  <c:v>7.2060295381873599E-2</c:v>
                </c:pt>
                <c:pt idx="2">
                  <c:v>2.7160956148788121E-2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0.76506950672181995</c:v>
                </c:pt>
                <c:pt idx="1">
                  <c:v>0.66330197988027662</c:v>
                </c:pt>
                <c:pt idx="2">
                  <c:v>0.38921674612104096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9.1467135523191245E-2</c:v>
                </c:pt>
                <c:pt idx="1">
                  <c:v>0.26463772460565721</c:v>
                </c:pt>
                <c:pt idx="2">
                  <c:v>0.583808165207644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2.362613037</c:v>
                </c:pt>
                <c:pt idx="1">
                  <c:v>1.77214519</c:v>
                </c:pt>
                <c:pt idx="2">
                  <c:v>2.4468175940000001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64.501752654000001</c:v>
                </c:pt>
                <c:pt idx="1">
                  <c:v>49.204607172999999</c:v>
                </c:pt>
                <c:pt idx="2">
                  <c:v>29.335213671999991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9.8819937592000002</c:v>
                </c:pt>
                <c:pt idx="1">
                  <c:v>10.608128385600001</c:v>
                </c:pt>
                <c:pt idx="2">
                  <c:v>11.277115484200001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22.546813993000001</c:v>
                </c:pt>
                <c:pt idx="1">
                  <c:v>12.385315386</c:v>
                </c:pt>
                <c:pt idx="2">
                  <c:v>8.0192316251999998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38.000342216599996</c:v>
                </c:pt>
                <c:pt idx="1">
                  <c:v>42.168571384700002</c:v>
                </c:pt>
                <c:pt idx="2">
                  <c:v>49.325283549219996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8.6413757757305993E-3</c:v>
                </c:pt>
                <c:pt idx="1">
                  <c:v>9.4212087570067523E-4</c:v>
                </c:pt>
                <c:pt idx="2">
                  <c:v>3.4818941492474381E-4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0.6940809129997324</c:v>
                </c:pt>
                <c:pt idx="1">
                  <c:v>0.62114143566892244</c:v>
                </c:pt>
                <c:pt idx="2">
                  <c:v>0.32025252696696965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0.10258601324640368</c:v>
                </c:pt>
                <c:pt idx="1">
                  <c:v>0.10094479367504622</c:v>
                </c:pt>
                <c:pt idx="2">
                  <c:v>8.5931446897217628E-2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3.6998234278685774E-2</c:v>
                </c:pt>
                <c:pt idx="1">
                  <c:v>8.7555323876577815E-2</c:v>
                </c:pt>
                <c:pt idx="2">
                  <c:v>0.19408802050670401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8.3952357055521232E-2</c:v>
                </c:pt>
                <c:pt idx="1">
                  <c:v>0.12657892135602813</c:v>
                </c:pt>
                <c:pt idx="2">
                  <c:v>0.37324050700345401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7.3741106643926427E-2</c:v>
                </c:pt>
                <c:pt idx="1">
                  <c:v>6.2837404547724671E-2</c:v>
                </c:pt>
                <c:pt idx="2">
                  <c:v>2.6139309210730096E-2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0.95161573824604495</c:v>
                </c:pt>
                <c:pt idx="1">
                  <c:v>0.91402602081291895</c:v>
                </c:pt>
                <c:pt idx="2">
                  <c:v>0.33469665984984798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4.8384261753955035E-2</c:v>
                </c:pt>
                <c:pt idx="1">
                  <c:v>8.5973979187081037E-2</c:v>
                </c:pt>
                <c:pt idx="2">
                  <c:v>0.66530334015015202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0.98439656249839891</c:v>
                </c:pt>
                <c:pt idx="1">
                  <c:v>0.83041305444880176</c:v>
                </c:pt>
                <c:pt idx="2">
                  <c:v>1.4858895685910334E-2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1.5603437501601069E-2</c:v>
                </c:pt>
                <c:pt idx="1">
                  <c:v>0.16958694555119827</c:v>
                </c:pt>
                <c:pt idx="2">
                  <c:v>0.98514110431408974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125.31389995472077</c:v>
                </c:pt>
                <c:pt idx="1">
                  <c:v>99.052914570935656</c:v>
                </c:pt>
                <c:pt idx="2">
                  <c:v>13.737994815563564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43.482575515747229</c:v>
                </c:pt>
                <c:pt idx="1">
                  <c:v>24.501716905684408</c:v>
                </c:pt>
                <c:pt idx="2">
                  <c:v>2.6771837240783585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24.533056031315745</c:v>
                </c:pt>
                <c:pt idx="1">
                  <c:v>15.557591790338094</c:v>
                </c:pt>
                <c:pt idx="2">
                  <c:v>1.708723367855697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102.30073813232762</c:v>
                </c:pt>
                <c:pt idx="1">
                  <c:v>71.146302114151666</c:v>
                </c:pt>
                <c:pt idx="2">
                  <c:v>47.066688139140197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37.130571369999998</c:v>
                </c:pt>
                <c:pt idx="1">
                  <c:v>36.956229800000003</c:v>
                </c:pt>
                <c:pt idx="2">
                  <c:v>36.575558090000001</c:v>
                </c:pt>
                <c:pt idx="3">
                  <c:v>36.150078379999997</c:v>
                </c:pt>
                <c:pt idx="4">
                  <c:v>36.271840310000002</c:v>
                </c:pt>
                <c:pt idx="5">
                  <c:v>36.572741370000003</c:v>
                </c:pt>
                <c:pt idx="6">
                  <c:v>36.416155889999999</c:v>
                </c:pt>
                <c:pt idx="7">
                  <c:v>36.092475749999998</c:v>
                </c:pt>
                <c:pt idx="8">
                  <c:v>35.70072055</c:v>
                </c:pt>
                <c:pt idx="9">
                  <c:v>35.28064148</c:v>
                </c:pt>
                <c:pt idx="10">
                  <c:v>34.847416360000004</c:v>
                </c:pt>
                <c:pt idx="11">
                  <c:v>34.392644730000001</c:v>
                </c:pt>
                <c:pt idx="12">
                  <c:v>33.936574719999996</c:v>
                </c:pt>
                <c:pt idx="13">
                  <c:v>33.485065040000002</c:v>
                </c:pt>
                <c:pt idx="14">
                  <c:v>33.039187080000005</c:v>
                </c:pt>
                <c:pt idx="15">
                  <c:v>32.597889219999999</c:v>
                </c:pt>
                <c:pt idx="16">
                  <c:v>32.205262349999998</c:v>
                </c:pt>
                <c:pt idx="17">
                  <c:v>31.839374759999998</c:v>
                </c:pt>
                <c:pt idx="18">
                  <c:v>31.489650300000001</c:v>
                </c:pt>
                <c:pt idx="19">
                  <c:v>31.150823260000003</c:v>
                </c:pt>
                <c:pt idx="20">
                  <c:v>30.81953261</c:v>
                </c:pt>
                <c:pt idx="21">
                  <c:v>30.494457780000001</c:v>
                </c:pt>
                <c:pt idx="22">
                  <c:v>30.174471580000002</c:v>
                </c:pt>
                <c:pt idx="23">
                  <c:v>29.860550019999998</c:v>
                </c:pt>
                <c:pt idx="24">
                  <c:v>29.55258641</c:v>
                </c:pt>
                <c:pt idx="25">
                  <c:v>29.18098488</c:v>
                </c:pt>
                <c:pt idx="26">
                  <c:v>28.836328549999998</c:v>
                </c:pt>
                <c:pt idx="27">
                  <c:v>28.509415400000002</c:v>
                </c:pt>
                <c:pt idx="28">
                  <c:v>28.19543741</c:v>
                </c:pt>
                <c:pt idx="29">
                  <c:v>27.89108182</c:v>
                </c:pt>
                <c:pt idx="30">
                  <c:v>27.571065820000001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'[4]T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'[4]T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1.6568123960975289E-2</c:v>
                </c:pt>
                <c:pt idx="1">
                  <c:v>2.018628642416332E-2</c:v>
                </c:pt>
                <c:pt idx="2">
                  <c:v>2.4647757756196143E-2</c:v>
                </c:pt>
                <c:pt idx="3">
                  <c:v>3.0270942250720512E-2</c:v>
                </c:pt>
                <c:pt idx="4">
                  <c:v>3.8922007594160583E-2</c:v>
                </c:pt>
                <c:pt idx="5">
                  <c:v>4.9610979489996043E-2</c:v>
                </c:pt>
                <c:pt idx="6">
                  <c:v>6.0345428925502105E-2</c:v>
                </c:pt>
                <c:pt idx="7">
                  <c:v>7.3506821127392458E-2</c:v>
                </c:pt>
                <c:pt idx="8">
                  <c:v>9.0960135929245275E-2</c:v>
                </c:pt>
                <c:pt idx="9">
                  <c:v>0.11330150131385877</c:v>
                </c:pt>
                <c:pt idx="10">
                  <c:v>0.1404366402502501</c:v>
                </c:pt>
                <c:pt idx="11">
                  <c:v>0.17124803664379318</c:v>
                </c:pt>
                <c:pt idx="12">
                  <c:v>0.20465960328361626</c:v>
                </c:pt>
                <c:pt idx="13">
                  <c:v>0.23934150309776431</c:v>
                </c:pt>
                <c:pt idx="14">
                  <c:v>0.27417291872424604</c:v>
                </c:pt>
                <c:pt idx="15">
                  <c:v>0.30839047713040851</c:v>
                </c:pt>
                <c:pt idx="16">
                  <c:v>0.34247031743245526</c:v>
                </c:pt>
                <c:pt idx="17">
                  <c:v>0.375699704537791</c:v>
                </c:pt>
                <c:pt idx="18">
                  <c:v>0.40775548021884511</c:v>
                </c:pt>
                <c:pt idx="19">
                  <c:v>0.43850714364715632</c:v>
                </c:pt>
                <c:pt idx="20">
                  <c:v>0.46790714974441011</c:v>
                </c:pt>
                <c:pt idx="21">
                  <c:v>0.49582784941060853</c:v>
                </c:pt>
                <c:pt idx="22">
                  <c:v>0.52231753448323348</c:v>
                </c:pt>
                <c:pt idx="23">
                  <c:v>0.54746035284181949</c:v>
                </c:pt>
                <c:pt idx="24">
                  <c:v>0.57132078308674838</c:v>
                </c:pt>
                <c:pt idx="25">
                  <c:v>0.59480323475634522</c:v>
                </c:pt>
                <c:pt idx="26">
                  <c:v>0.61729566852226758</c:v>
                </c:pt>
                <c:pt idx="27">
                  <c:v>0.63871314983189731</c:v>
                </c:pt>
                <c:pt idx="28">
                  <c:v>0.65904380094523951</c:v>
                </c:pt>
                <c:pt idx="29">
                  <c:v>0.67830156937239949</c:v>
                </c:pt>
                <c:pt idx="30">
                  <c:v>0.69626308664769643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'[4]T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'[4]T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0.1200899837378398</c:v>
                </c:pt>
                <c:pt idx="1">
                  <c:v>7.4035906514476529E-2</c:v>
                </c:pt>
                <c:pt idx="2">
                  <c:v>2.5434623749340426E-2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0.71572935641577207</c:v>
                </c:pt>
                <c:pt idx="1">
                  <c:v>0.61461221987706627</c:v>
                </c:pt>
                <c:pt idx="2">
                  <c:v>0.2165959090586945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0.1476125358396283</c:v>
                </c:pt>
                <c:pt idx="1">
                  <c:v>0.17091523329794428</c:v>
                </c:pt>
                <c:pt idx="2">
                  <c:v>6.1706380566030658E-2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1.6568123960975289E-2</c:v>
                </c:pt>
                <c:pt idx="1">
                  <c:v>0.1404366402502501</c:v>
                </c:pt>
                <c:pt idx="2">
                  <c:v>0.69626308664769643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https://ademecloud-my.sharepoint.com/Users/alma.monserand/Documents/GitHub/ThreeME/data/shocks/Bilan%20&#233;nergie%20-%20AMErun2%20-%20AMSrun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2018-comptes-transports-d-transport-developpement-durable_1.xls" TargetMode="External"/><Relationship Id="rId1" Type="http://schemas.openxmlformats.org/officeDocument/2006/relationships/externalLinkPath" Target="/Users/callonnecg/Documents/Github/ThreeME/data/calibrations/2018-comptes-transports-d-transport-developpement-durable_1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https://ademecloud-my.sharepoint.com/Users/alma.monserand/Documents/GitHub/ThreeME/results/reporting%201%20-%20energie%20TEN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https://ademecloud-my.sharepoint.com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 refreshError="1"/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 refreshError="1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>
        <row r="13">
          <cell r="L13">
            <v>60.64963620940091</v>
          </cell>
          <cell r="T13">
            <v>7.3122587409445634</v>
          </cell>
          <cell r="U13">
            <v>128.0707707310485</v>
          </cell>
          <cell r="V13">
            <v>168.01959458902522</v>
          </cell>
          <cell r="W13">
            <v>127.92853513720873</v>
          </cell>
          <cell r="X13">
            <v>16.304325769708704</v>
          </cell>
        </row>
        <row r="22">
          <cell r="T22">
            <v>2.893035141697446</v>
          </cell>
          <cell r="U22">
            <v>108.65207410895239</v>
          </cell>
          <cell r="V22">
            <v>114.1719455581988</v>
          </cell>
          <cell r="W22">
            <v>64.071431869588679</v>
          </cell>
          <cell r="X22">
            <v>4.2921454750670778</v>
          </cell>
        </row>
        <row r="30">
          <cell r="T30">
            <v>0</v>
          </cell>
          <cell r="U30">
            <v>25.280585756064298</v>
          </cell>
          <cell r="V30">
            <v>23.209710288069441</v>
          </cell>
          <cell r="W30">
            <v>13.960757550169284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1.3784255803477652</v>
          </cell>
          <cell r="U37">
            <v>18.096562918466454</v>
          </cell>
          <cell r="V37">
            <v>70.323676853398695</v>
          </cell>
          <cell r="W37">
            <v>0.46648924043058942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1.9742667541400529</v>
          </cell>
          <cell r="X39">
            <v>0</v>
          </cell>
        </row>
        <row r="40">
          <cell r="T40">
            <v>0.25</v>
          </cell>
          <cell r="U40">
            <v>2.4387543945312502</v>
          </cell>
          <cell r="V40">
            <v>51.588449054022554</v>
          </cell>
          <cell r="W40">
            <v>19.376355841859095</v>
          </cell>
          <cell r="X40">
            <v>0</v>
          </cell>
        </row>
        <row r="41">
          <cell r="T41">
            <v>2.687574286548855</v>
          </cell>
          <cell r="U41">
            <v>0.8476478513209047</v>
          </cell>
          <cell r="V41">
            <v>0</v>
          </cell>
          <cell r="W41">
            <v>0</v>
          </cell>
          <cell r="X41">
            <v>42.098104263639655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405.6747609386457</v>
          </cell>
        </row>
        <row r="43">
          <cell r="T43">
            <v>34.907892644785463</v>
          </cell>
          <cell r="U43">
            <v>21.669942218787114</v>
          </cell>
          <cell r="V43">
            <v>24.373858785220854</v>
          </cell>
          <cell r="W43">
            <v>18.955073126944075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6.3079973787187962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37.871878906250004</v>
          </cell>
        </row>
        <row r="53">
          <cell r="E53">
            <v>13.481059545005067</v>
          </cell>
        </row>
        <row r="54">
          <cell r="E54">
            <v>134.79719064700697</v>
          </cell>
        </row>
        <row r="55">
          <cell r="E55">
            <v>0.85849251597945853</v>
          </cell>
        </row>
        <row r="56">
          <cell r="E56">
            <v>1.2788535468039099</v>
          </cell>
        </row>
        <row r="57">
          <cell r="E57">
            <v>0.36066305637359619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  <cell r="T13">
            <v>6.8477994877191097</v>
          </cell>
          <cell r="U13">
            <v>150.98087036591164</v>
          </cell>
          <cell r="V13">
            <v>168.99529037460601</v>
          </cell>
          <cell r="W13">
            <v>120.41840773999139</v>
          </cell>
          <cell r="X13">
            <v>33.627467612150312</v>
          </cell>
        </row>
        <row r="22">
          <cell r="T22">
            <v>2.4312392278746091</v>
          </cell>
          <cell r="U22">
            <v>98.251995508081279</v>
          </cell>
          <cell r="V22">
            <v>75.312934912361044</v>
          </cell>
          <cell r="W22">
            <v>50.621968033343542</v>
          </cell>
          <cell r="X22">
            <v>7.5907588452297716</v>
          </cell>
        </row>
        <row r="30">
          <cell r="T30">
            <v>0</v>
          </cell>
          <cell r="U30">
            <v>26.694598475411762</v>
          </cell>
          <cell r="V30">
            <v>26.200174165432053</v>
          </cell>
          <cell r="W30">
            <v>18.232180099567369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2.2700672066089305</v>
          </cell>
          <cell r="U37">
            <v>21.324114250752451</v>
          </cell>
          <cell r="V37">
            <v>59.781394249240854</v>
          </cell>
          <cell r="W37">
            <v>0.65520868022421808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2.5023556054496878</v>
          </cell>
          <cell r="X39">
            <v>0</v>
          </cell>
        </row>
        <row r="40">
          <cell r="T40">
            <v>0.5</v>
          </cell>
          <cell r="U40">
            <v>5.4360292968749997</v>
          </cell>
          <cell r="V40">
            <v>71.261229807028784</v>
          </cell>
          <cell r="W40">
            <v>30.500312120088047</v>
          </cell>
          <cell r="X40">
            <v>0</v>
          </cell>
        </row>
        <row r="41">
          <cell r="T41">
            <v>4.4101434474454244</v>
          </cell>
          <cell r="U41">
            <v>1.0929506417768975</v>
          </cell>
          <cell r="V41">
            <v>0</v>
          </cell>
          <cell r="W41">
            <v>0</v>
          </cell>
          <cell r="X41">
            <v>37.967259624706756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316.65258451410631</v>
          </cell>
        </row>
        <row r="43">
          <cell r="T43">
            <v>30.67679188462478</v>
          </cell>
          <cell r="U43">
            <v>12.950442965803651</v>
          </cell>
          <cell r="V43">
            <v>7.2864711080849975</v>
          </cell>
          <cell r="W43">
            <v>3.924731163958576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3.3758020597581235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20.032589355468751</v>
          </cell>
        </row>
        <row r="53">
          <cell r="E53">
            <v>13.544705953911897</v>
          </cell>
        </row>
        <row r="54">
          <cell r="E54">
            <v>126.95463683256074</v>
          </cell>
        </row>
        <row r="55">
          <cell r="E55">
            <v>2.0363529469545623</v>
          </cell>
        </row>
        <row r="56">
          <cell r="E56">
            <v>2.9522071662650609</v>
          </cell>
        </row>
        <row r="57">
          <cell r="E57">
            <v>1.1221461296081543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  <cell r="T13">
            <v>6.8713820538899668</v>
          </cell>
          <cell r="U13">
            <v>163.03873271483607</v>
          </cell>
          <cell r="V13">
            <v>161.8990647634788</v>
          </cell>
          <cell r="W13">
            <v>118.84997058968706</v>
          </cell>
          <cell r="X13">
            <v>62.922987609450331</v>
          </cell>
        </row>
        <row r="22">
          <cell r="T22">
            <v>2.3133122988205677</v>
          </cell>
          <cell r="U22">
            <v>91.224472664234952</v>
          </cell>
          <cell r="V22">
            <v>50.249574150791091</v>
          </cell>
          <cell r="W22">
            <v>36.280546270763686</v>
          </cell>
          <cell r="X22">
            <v>10.301260187064024</v>
          </cell>
        </row>
        <row r="30">
          <cell r="T30">
            <v>0</v>
          </cell>
          <cell r="U30">
            <v>27.031662623925747</v>
          </cell>
          <cell r="V30">
            <v>25.454386166903632</v>
          </cell>
          <cell r="W30">
            <v>18.615976216598927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2.70050068143768</v>
          </cell>
          <cell r="U37">
            <v>21.686124483212218</v>
          </cell>
          <cell r="V37">
            <v>49.933380533226007</v>
          </cell>
          <cell r="W37">
            <v>0.59757790855029691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2.8464095248186312</v>
          </cell>
          <cell r="X39">
            <v>0</v>
          </cell>
        </row>
        <row r="40">
          <cell r="T40">
            <v>0.75</v>
          </cell>
          <cell r="U40">
            <v>9.2526142578124997</v>
          </cell>
          <cell r="V40">
            <v>86.346993730736358</v>
          </cell>
          <cell r="W40">
            <v>38.891325575185007</v>
          </cell>
          <cell r="X40">
            <v>0</v>
          </cell>
        </row>
        <row r="41">
          <cell r="T41">
            <v>8.7092137788049975</v>
          </cell>
          <cell r="U41">
            <v>1.1432225445669904</v>
          </cell>
          <cell r="V41">
            <v>0</v>
          </cell>
          <cell r="W41">
            <v>0</v>
          </cell>
          <cell r="X41">
            <v>55.768281667489369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192.91287296266353</v>
          </cell>
        </row>
        <row r="43">
          <cell r="T43">
            <v>22.266407522057087</v>
          </cell>
          <cell r="U43">
            <v>9.7376785306283384</v>
          </cell>
          <cell r="V43">
            <v>3.0522332565861259</v>
          </cell>
          <cell r="W43">
            <v>2.064637318394833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3.6562282006850468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11.341361328125</v>
          </cell>
        </row>
        <row r="53">
          <cell r="E53">
            <v>11.111186214134182</v>
          </cell>
        </row>
        <row r="54">
          <cell r="E54">
            <v>104.6693916418363</v>
          </cell>
        </row>
        <row r="55">
          <cell r="E55">
            <v>4.7506049603028071</v>
          </cell>
        </row>
        <row r="56">
          <cell r="E56">
            <v>16.302515661537178</v>
          </cell>
        </row>
        <row r="57">
          <cell r="E57">
            <v>16.030988088411341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  <cell r="T13">
            <v>6.8949646200608239</v>
          </cell>
          <cell r="U13">
            <v>177.15385275416003</v>
          </cell>
          <cell r="V13">
            <v>153.62760172238077</v>
          </cell>
          <cell r="W13">
            <v>116.64209363039593</v>
          </cell>
          <cell r="X13">
            <v>93.510067312183125</v>
          </cell>
        </row>
        <row r="22">
          <cell r="T22">
            <v>2.1953853697665267</v>
          </cell>
          <cell r="U22">
            <v>80.926569958454124</v>
          </cell>
          <cell r="V22">
            <v>35.31669341373469</v>
          </cell>
          <cell r="W22">
            <v>22.492374235292672</v>
          </cell>
          <cell r="X22">
            <v>12.628400711843788</v>
          </cell>
        </row>
        <row r="30">
          <cell r="T30">
            <v>0</v>
          </cell>
          <cell r="U30">
            <v>27.62245537234817</v>
          </cell>
          <cell r="V30">
            <v>23.742467864871486</v>
          </cell>
          <cell r="W30">
            <v>18.985143288462343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3.1309341562664299</v>
          </cell>
          <cell r="U37">
            <v>22.312304964799452</v>
          </cell>
          <cell r="V37">
            <v>42.672719714557346</v>
          </cell>
          <cell r="W37">
            <v>0.54085293774126075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3.1511646453296667</v>
          </cell>
          <cell r="X39">
            <v>0</v>
          </cell>
        </row>
        <row r="40">
          <cell r="T40">
            <v>1</v>
          </cell>
          <cell r="U40">
            <v>13.3040771484375</v>
          </cell>
          <cell r="V40">
            <v>97.294965653266104</v>
          </cell>
          <cell r="W40">
            <v>46.022009309639856</v>
          </cell>
          <cell r="X40">
            <v>0</v>
          </cell>
        </row>
        <row r="41">
          <cell r="T41">
            <v>14.856440343671846</v>
          </cell>
          <cell r="U41">
            <v>2.0803229791147206</v>
          </cell>
          <cell r="V41">
            <v>0</v>
          </cell>
          <cell r="W41">
            <v>0</v>
          </cell>
          <cell r="X41">
            <v>75.081695100664817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66.70797411064288</v>
          </cell>
        </row>
        <row r="43">
          <cell r="T43">
            <v>11.703228817007544</v>
          </cell>
          <cell r="U43">
            <v>5.9508631597557615</v>
          </cell>
          <cell r="V43">
            <v>0.70989784165710235</v>
          </cell>
          <cell r="W43">
            <v>0.74292942782649596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2.7829395451988024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10.5576943359375</v>
          </cell>
        </row>
        <row r="53">
          <cell r="E53">
            <v>8.9820116802829233</v>
          </cell>
        </row>
        <row r="54">
          <cell r="E54">
            <v>83.18009003150803</v>
          </cell>
        </row>
        <row r="55">
          <cell r="E55">
            <v>7.771086156633026</v>
          </cell>
        </row>
        <row r="56">
          <cell r="E56">
            <v>29.113845956766554</v>
          </cell>
        </row>
        <row r="57">
          <cell r="E57">
            <v>30.755676878666431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  <cell r="T13">
            <v>6.9303674525217573</v>
          </cell>
          <cell r="U13">
            <v>213.72427811943899</v>
          </cell>
          <cell r="V13">
            <v>133.64902180729109</v>
          </cell>
          <cell r="W13">
            <v>111.32761597349254</v>
          </cell>
          <cell r="X13">
            <v>117.90461095014412</v>
          </cell>
        </row>
        <row r="22">
          <cell r="T22">
            <v>1.9262770132702434</v>
          </cell>
          <cell r="U22">
            <v>61.251424631871934</v>
          </cell>
          <cell r="V22">
            <v>18.424388422101337</v>
          </cell>
          <cell r="W22">
            <v>6.3171748285877136</v>
          </cell>
          <cell r="X22">
            <v>14.813456281706959</v>
          </cell>
        </row>
        <row r="30">
          <cell r="T30">
            <v>0</v>
          </cell>
          <cell r="U30">
            <v>27.619750744869535</v>
          </cell>
          <cell r="V30">
            <v>20.977029614075306</v>
          </cell>
          <cell r="W30">
            <v>18.167862149010045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3.9918011059239289</v>
          </cell>
          <cell r="U37">
            <v>23.360019261656848</v>
          </cell>
          <cell r="V37">
            <v>30.406752837013876</v>
          </cell>
          <cell r="W37">
            <v>0.45236993281073634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3.3575351400940563</v>
          </cell>
          <cell r="X39">
            <v>0</v>
          </cell>
        </row>
        <row r="40">
          <cell r="T40">
            <v>1.5</v>
          </cell>
          <cell r="U40">
            <v>22.01365625</v>
          </cell>
          <cell r="V40">
            <v>105.40020235475453</v>
          </cell>
          <cell r="W40">
            <v>52.288295873759658</v>
          </cell>
          <cell r="X40">
            <v>0</v>
          </cell>
        </row>
        <row r="41">
          <cell r="T41">
            <v>18.700816435906518</v>
          </cell>
          <cell r="U41">
            <v>1.3034813300305972</v>
          </cell>
          <cell r="V41">
            <v>0</v>
          </cell>
          <cell r="W41">
            <v>0</v>
          </cell>
          <cell r="X41">
            <v>24.115043444028551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2.548518600222561</v>
          </cell>
        </row>
        <row r="43">
          <cell r="T43">
            <v>0.14607036001340537</v>
          </cell>
          <cell r="U43">
            <v>1.525731430410463</v>
          </cell>
          <cell r="V43">
            <v>0.35613019618188829</v>
          </cell>
          <cell r="W43">
            <v>6.5854952123934399E-2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0.64129319091675452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0</v>
          </cell>
        </row>
        <row r="53">
          <cell r="E53">
            <v>3.2223770587889593</v>
          </cell>
        </row>
        <row r="54">
          <cell r="E54">
            <v>44.559074374942114</v>
          </cell>
        </row>
        <row r="55">
          <cell r="E55">
            <v>13.801033069140475</v>
          </cell>
        </row>
        <row r="56">
          <cell r="E56">
            <v>53.321417696630832</v>
          </cell>
        </row>
        <row r="57">
          <cell r="E57">
            <v>63.833639735754474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yles"/>
      <sheetName val="sommaire"/>
      <sheetName val="D1"/>
      <sheetName val="D2.a"/>
      <sheetName val="D2.b"/>
      <sheetName val="D2.c"/>
      <sheetName val="D2.d"/>
      <sheetName val="D2.e"/>
      <sheetName val="D3.1.1"/>
      <sheetName val="D3.1.2"/>
      <sheetName val="D3.2-a"/>
      <sheetName val="D3.2-b"/>
      <sheetName val="D4.1-a"/>
      <sheetName val="D4.1-b"/>
      <sheetName val="D4.1-c"/>
      <sheetName val="D4.2-a"/>
      <sheetName val="D4.2-b"/>
      <sheetName val="D4.2-c"/>
      <sheetName val="D4.2-d"/>
      <sheetName val="D4.2-e"/>
      <sheetName val="D4.2-f"/>
      <sheetName val="D4.2-g"/>
      <sheetName val="D4.2-h"/>
      <sheetName val="D4.2-i"/>
      <sheetName val="D4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A4">
            <v>0.79373917465924704</v>
          </cell>
        </row>
        <row r="5">
          <cell r="AA5">
            <v>0.14100000000000001</v>
          </cell>
        </row>
        <row r="6">
          <cell r="AA6">
            <v>0.65273917465924702</v>
          </cell>
        </row>
        <row r="7">
          <cell r="AA7">
            <v>14.853370661482799</v>
          </cell>
        </row>
        <row r="8">
          <cell r="AA8">
            <v>0.14694565519052999</v>
          </cell>
        </row>
        <row r="9">
          <cell r="AA9">
            <v>14.649979634863699</v>
          </cell>
        </row>
        <row r="12">
          <cell r="AA12">
            <v>2.9666666666666699E-2</v>
          </cell>
        </row>
        <row r="13">
          <cell r="AA13">
            <v>2.6778704761904699E-2</v>
          </cell>
        </row>
        <row r="14">
          <cell r="AA14">
            <v>0.53853783426796908</v>
          </cell>
        </row>
        <row r="15">
          <cell r="AA15">
            <v>0.28923058236819105</v>
          </cell>
        </row>
        <row r="16">
          <cell r="AA16">
            <v>0.22252854713787301</v>
          </cell>
        </row>
        <row r="17">
          <cell r="AA17">
            <v>2.6778704761904699E-2</v>
          </cell>
        </row>
        <row r="18">
          <cell r="AA18">
            <v>0.57846116473638309</v>
          </cell>
        </row>
        <row r="19">
          <cell r="Z19">
            <v>0.123</v>
          </cell>
          <cell r="AA19">
            <v>0.11</v>
          </cell>
        </row>
        <row r="20">
          <cell r="Z20">
            <v>0.35399999999999998</v>
          </cell>
          <cell r="AA20">
            <v>0.35599999999999998</v>
          </cell>
        </row>
        <row r="21">
          <cell r="Z21">
            <v>1.8069999999999999</v>
          </cell>
          <cell r="AA21">
            <v>1.6179999999999999</v>
          </cell>
        </row>
        <row r="22">
          <cell r="Z22">
            <v>0.8</v>
          </cell>
          <cell r="AA22">
            <v>0.80100000000000005</v>
          </cell>
        </row>
        <row r="23">
          <cell r="AA23">
            <v>0.03</v>
          </cell>
        </row>
        <row r="24">
          <cell r="AA24">
            <v>24.2230806888426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2" t="s">
        <v>0</v>
      </c>
      <c r="C7" s="5" t="s">
        <v>1</v>
      </c>
      <c r="D7" s="2"/>
      <c r="E7" s="6">
        <f>SUM(E8:E9)</f>
        <v>85.271854087099996</v>
      </c>
      <c r="F7" s="6">
        <f>SUM(F8:F9)</f>
        <v>73.709316740000006</v>
      </c>
      <c r="G7" s="84">
        <f t="shared" ref="G7:R7" si="1">SUM(G8:G9)</f>
        <v>69.216619031000008</v>
      </c>
      <c r="H7" s="6">
        <f t="shared" si="1"/>
        <v>67.70951228700001</v>
      </c>
      <c r="I7" s="85">
        <f t="shared" si="1"/>
        <v>65.806917374000008</v>
      </c>
      <c r="J7" s="84">
        <f t="shared" si="1"/>
        <v>65.754494898000004</v>
      </c>
      <c r="K7" s="6">
        <f t="shared" si="1"/>
        <v>65.687378096999993</v>
      </c>
      <c r="L7" s="6">
        <f t="shared" si="1"/>
        <v>65.750116051000006</v>
      </c>
      <c r="M7" s="6">
        <f t="shared" si="1"/>
        <v>64.442913822999998</v>
      </c>
      <c r="N7" s="85">
        <f t="shared" si="1"/>
        <v>62.384925631999998</v>
      </c>
      <c r="O7" s="84">
        <f t="shared" si="1"/>
        <v>60.006459410999994</v>
      </c>
      <c r="P7" s="6">
        <f t="shared" si="1"/>
        <v>57.675273058999998</v>
      </c>
      <c r="Q7" s="6">
        <f t="shared" si="1"/>
        <v>55.457885700000006</v>
      </c>
      <c r="R7" s="6">
        <f t="shared" si="1"/>
        <v>53.333396636000003</v>
      </c>
      <c r="S7" s="85">
        <f>SUM(S8:S9)</f>
        <v>51.300960213000003</v>
      </c>
      <c r="T7" s="94">
        <f>SUM(T8:T9)</f>
        <v>43.750778593</v>
      </c>
      <c r="U7" s="94">
        <f>SUM(U8:U9)</f>
        <v>37.591022219999999</v>
      </c>
      <c r="V7" s="94">
        <f>SUM(V8:V9)</f>
        <v>33.190787180000001</v>
      </c>
      <c r="W7" s="94">
        <f>SUM(W8:W9)</f>
        <v>30.17507664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3"/>
      <c r="C8" s="3" t="s">
        <v>2</v>
      </c>
      <c r="D8" s="15" t="s">
        <v>384</v>
      </c>
      <c r="E8" s="16">
        <f>VLOOKUP($D8,Résultats!$B$2:$AX$476,E$5,FALSE)</f>
        <v>84.604501369999994</v>
      </c>
      <c r="F8" s="16">
        <f>VLOOKUP($D8,Résultats!$B$2:$AX$476,F$5,FALSE)</f>
        <v>70.54429931</v>
      </c>
      <c r="G8" s="22">
        <f>VLOOKUP($D8,Résultats!$B$2:$AX$476,G$5,FALSE)</f>
        <v>66.069886550000007</v>
      </c>
      <c r="H8" s="16">
        <f>VLOOKUP($D8,Résultats!$B$2:$AX$476,H$5,FALSE)</f>
        <v>64.567010980000006</v>
      </c>
      <c r="I8" s="86">
        <f>VLOOKUP($D8,Résultats!$B$2:$AX$476,I$5,FALSE)</f>
        <v>62.686047690000002</v>
      </c>
      <c r="J8" s="22">
        <f>VLOOKUP($D8,Résultats!$B$2:$AX$476,J$5,FALSE)</f>
        <v>62.466454550000002</v>
      </c>
      <c r="K8" s="16">
        <f>VLOOKUP($D8,Résultats!$B$2:$AX$476,K$5,FALSE)</f>
        <v>62.237341209999997</v>
      </c>
      <c r="L8" s="16">
        <f>VLOOKUP($D8,Résultats!$B$2:$AX$476,L$5,FALSE)</f>
        <v>62.135276730000001</v>
      </c>
      <c r="M8" s="16">
        <f>VLOOKUP($D8,Résultats!$B$2:$AX$476,M$5,FALSE)</f>
        <v>60.434766009999997</v>
      </c>
      <c r="N8" s="86">
        <f>VLOOKUP($D8,Résultats!$B$2:$AX$476,N$5,FALSE)</f>
        <v>58.272613059999998</v>
      </c>
      <c r="O8" s="22">
        <f>VLOOKUP($D8,Résultats!$B$2:$AX$476,O$5,FALSE)</f>
        <v>55.885328899999998</v>
      </c>
      <c r="P8" s="16">
        <f>VLOOKUP($D8,Résultats!$B$2:$AX$476,P$5,FALSE)</f>
        <v>53.540613759999999</v>
      </c>
      <c r="Q8" s="16">
        <f>VLOOKUP($D8,Résultats!$B$2:$AX$476,Q$5,FALSE)</f>
        <v>51.299343380000003</v>
      </c>
      <c r="R8" s="16">
        <f>VLOOKUP($D8,Résultats!$B$2:$AX$476,R$5,FALSE)</f>
        <v>49.14476337</v>
      </c>
      <c r="S8" s="86">
        <f>VLOOKUP($D8,Résultats!$B$2:$AX$476,S$5,FALSE)</f>
        <v>47.070644340000001</v>
      </c>
      <c r="T8" s="95">
        <f>VLOOKUP($D8,Résultats!$B$2:$AX$476,T$5,FALSE)</f>
        <v>35.482086330000001</v>
      </c>
      <c r="U8" s="95">
        <f>VLOOKUP($D8,Résultats!$B$2:$AX$476,U$5,FALSE)</f>
        <v>22.579465970000001</v>
      </c>
      <c r="V8" s="95">
        <f>VLOOKUP($D8,Résultats!$B$2:$AX$476,V$5,FALSE)</f>
        <v>13.727139380000001</v>
      </c>
      <c r="W8" s="95">
        <f>VLOOKUP($D8,Résultats!$B$2:$AX$476,W$5,FALSE)</f>
        <v>10.658261</v>
      </c>
      <c r="X8" s="45">
        <f>W8-'[1]Cibles THREEME'!$H4</f>
        <v>0.25765376880850432</v>
      </c>
      <c r="Y8" s="75"/>
      <c r="Z8" s="198" t="s">
        <v>68</v>
      </c>
      <c r="AA8" s="199">
        <f>I27</f>
        <v>229.10207970660002</v>
      </c>
      <c r="AB8" s="199">
        <f>S27</f>
        <v>211.75819579220001</v>
      </c>
      <c r="AC8" s="89">
        <f>W27</f>
        <v>152.42859229999999</v>
      </c>
    </row>
    <row r="9" spans="1:29" x14ac:dyDescent="0.25">
      <c r="A9" s="3"/>
      <c r="B9" s="314"/>
      <c r="C9" s="7" t="s">
        <v>3</v>
      </c>
      <c r="D9" s="15" t="s">
        <v>385</v>
      </c>
      <c r="E9" s="16">
        <f>VLOOKUP($D9,Résultats!$B$2:$AX$476,E$5,FALSE)</f>
        <v>0.66735271709999999</v>
      </c>
      <c r="F9" s="16">
        <f>VLOOKUP($D9,Résultats!$B$2:$AX$476,F$5,FALSE)</f>
        <v>3.1650174299999998</v>
      </c>
      <c r="G9" s="22">
        <f>VLOOKUP($D9,Résultats!$B$2:$AX$476,G$5,FALSE)</f>
        <v>3.1467324809999999</v>
      </c>
      <c r="H9" s="16">
        <f>VLOOKUP($D9,Résultats!$B$2:$AX$476,H$5,FALSE)</f>
        <v>3.1425013069999999</v>
      </c>
      <c r="I9" s="86">
        <f>VLOOKUP($D9,Résultats!$B$2:$AX$476,I$5,FALSE)</f>
        <v>3.1208696840000001</v>
      </c>
      <c r="J9" s="22">
        <f>VLOOKUP($D9,Résultats!$B$2:$AX$476,J$5,FALSE)</f>
        <v>3.288040348</v>
      </c>
      <c r="K9" s="16">
        <f>VLOOKUP($D9,Résultats!$B$2:$AX$476,K$5,FALSE)</f>
        <v>3.450036887</v>
      </c>
      <c r="L9" s="16">
        <f>VLOOKUP($D9,Résultats!$B$2:$AX$476,L$5,FALSE)</f>
        <v>3.6148393209999998</v>
      </c>
      <c r="M9" s="16">
        <f>VLOOKUP($D9,Résultats!$B$2:$AX$476,M$5,FALSE)</f>
        <v>4.0081478129999999</v>
      </c>
      <c r="N9" s="86">
        <f>VLOOKUP($D9,Résultats!$B$2:$AX$476,N$5,FALSE)</f>
        <v>4.1123125720000004</v>
      </c>
      <c r="O9" s="22">
        <f>VLOOKUP($D9,Résultats!$B$2:$AX$476,O$5,FALSE)</f>
        <v>4.1211305109999996</v>
      </c>
      <c r="P9" s="16">
        <f>VLOOKUP($D9,Résultats!$B$2:$AX$476,P$5,FALSE)</f>
        <v>4.134659299</v>
      </c>
      <c r="Q9" s="16">
        <f>VLOOKUP($D9,Résultats!$B$2:$AX$476,Q$5,FALSE)</f>
        <v>4.1585423199999996</v>
      </c>
      <c r="R9" s="16">
        <f>VLOOKUP($D9,Résultats!$B$2:$AX$476,R$5,FALSE)</f>
        <v>4.1886332660000001</v>
      </c>
      <c r="S9" s="86">
        <f>VLOOKUP($D9,Résultats!$B$2:$AX$476,S$5,FALSE)</f>
        <v>4.2303158730000003</v>
      </c>
      <c r="T9" s="95">
        <f>VLOOKUP($D9,Résultats!$B$2:$AX$476,T$5,FALSE)</f>
        <v>8.2686922630000002</v>
      </c>
      <c r="U9" s="95">
        <f>VLOOKUP($D9,Résultats!$B$2:$AX$476,U$5,FALSE)</f>
        <v>15.01155625</v>
      </c>
      <c r="V9" s="95">
        <f>VLOOKUP($D9,Résultats!$B$2:$AX$476,V$5,FALSE)</f>
        <v>19.4636478</v>
      </c>
      <c r="W9" s="95">
        <f>VLOOKUP($D9,Résultats!$B$2:$AX$476,W$5,FALSE)</f>
        <v>19.516815640000001</v>
      </c>
      <c r="X9" s="45">
        <f>W9-'[1]Cibles THREEME'!$H5</f>
        <v>16.019974424422919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2" t="s">
        <v>4</v>
      </c>
      <c r="C10" s="5" t="s">
        <v>1</v>
      </c>
      <c r="D10" s="2"/>
      <c r="E10" s="8">
        <f>SUM(E11:E18)</f>
        <v>135.20990150389997</v>
      </c>
      <c r="F10" s="8">
        <f>SUM(F11:F18)</f>
        <v>146.09814226879999</v>
      </c>
      <c r="G10" s="21">
        <f t="shared" ref="G10:R10" si="2">SUM(G11:G18)</f>
        <v>136.11783243639999</v>
      </c>
      <c r="H10" s="8">
        <f t="shared" si="2"/>
        <v>131.57499488839997</v>
      </c>
      <c r="I10" s="87">
        <f t="shared" si="2"/>
        <v>127.79135222540002</v>
      </c>
      <c r="J10" s="21">
        <f t="shared" si="2"/>
        <v>124.30851325020001</v>
      </c>
      <c r="K10" s="8">
        <f t="shared" si="2"/>
        <v>120.31973372090002</v>
      </c>
      <c r="L10" s="8">
        <f t="shared" si="2"/>
        <v>115.9949141922</v>
      </c>
      <c r="M10" s="8">
        <f t="shared" si="2"/>
        <v>127.6640102416</v>
      </c>
      <c r="N10" s="87">
        <f t="shared" si="2"/>
        <v>136.83183781459999</v>
      </c>
      <c r="O10" s="21">
        <f t="shared" si="2"/>
        <v>138.24419094839999</v>
      </c>
      <c r="P10" s="8">
        <f t="shared" si="2"/>
        <v>138.39898910119999</v>
      </c>
      <c r="Q10" s="8">
        <f t="shared" si="2"/>
        <v>137.74672411159997</v>
      </c>
      <c r="R10" s="8">
        <f t="shared" si="2"/>
        <v>136.64226862179999</v>
      </c>
      <c r="S10" s="87">
        <f>SUM(S11:S18)</f>
        <v>135.34253616730001</v>
      </c>
      <c r="T10" s="96">
        <f>SUM(T11:T18)</f>
        <v>119.70548990759001</v>
      </c>
      <c r="U10" s="96">
        <f>SUM(U11:U18)</f>
        <v>120.4195119646399</v>
      </c>
      <c r="V10" s="96">
        <f>SUM(V11:V18)</f>
        <v>110.33430777702</v>
      </c>
      <c r="W10" s="96">
        <f>SUM(W11:W18)</f>
        <v>100.4780642903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3"/>
      <c r="C11" s="3" t="s">
        <v>5</v>
      </c>
      <c r="D11" s="3" t="s">
        <v>386</v>
      </c>
      <c r="E11" s="16">
        <f>VLOOKUP($D11,Résultats!$B$2:$AX$476,E$5,FALSE)</f>
        <v>118.4711975</v>
      </c>
      <c r="F11" s="16">
        <f>VLOOKUP($D11,Résultats!$B$2:$AX$476,F$5,FALSE)</f>
        <v>126.81522339999999</v>
      </c>
      <c r="G11" s="22">
        <f>VLOOKUP($D11,Résultats!$B$2:$AX$476,G$5,FALSE)</f>
        <v>116.0100509</v>
      </c>
      <c r="H11" s="16">
        <f>VLOOKUP($D11,Résultats!$B$2:$AX$476,H$5,FALSE)</f>
        <v>111.33601729999999</v>
      </c>
      <c r="I11" s="86">
        <f>VLOOKUP($D11,Résultats!$B$2:$AX$476,I$5,FALSE)</f>
        <v>107.290949</v>
      </c>
      <c r="J11" s="22">
        <f>VLOOKUP($D11,Résultats!$B$2:$AX$476,J$5,FALSE)</f>
        <v>104.420125</v>
      </c>
      <c r="K11" s="16">
        <f>VLOOKUP($D11,Résultats!$B$2:$AX$476,K$5,FALSE)</f>
        <v>101.1628959</v>
      </c>
      <c r="L11" s="16">
        <f>VLOOKUP($D11,Résultats!$B$2:$AX$476,L$5,FALSE)</f>
        <v>97.655558200000002</v>
      </c>
      <c r="M11" s="16">
        <f>VLOOKUP($D11,Résultats!$B$2:$AX$476,M$5,FALSE)</f>
        <v>106.34876420000001</v>
      </c>
      <c r="N11" s="86">
        <f>VLOOKUP($D11,Résultats!$B$2:$AX$476,N$5,FALSE)</f>
        <v>113.7755408</v>
      </c>
      <c r="O11" s="22">
        <f>VLOOKUP($D11,Résultats!$B$2:$AX$476,O$5,FALSE)</f>
        <v>114.4686231</v>
      </c>
      <c r="P11" s="16">
        <f>VLOOKUP($D11,Résultats!$B$2:$AX$476,P$5,FALSE)</f>
        <v>114.126475</v>
      </c>
      <c r="Q11" s="16">
        <f>VLOOKUP($D11,Résultats!$B$2:$AX$476,Q$5,FALSE)</f>
        <v>113.1318065</v>
      </c>
      <c r="R11" s="16">
        <f>VLOOKUP($D11,Résultats!$B$2:$AX$476,R$5,FALSE)</f>
        <v>111.7402912</v>
      </c>
      <c r="S11" s="86">
        <f>VLOOKUP($D11,Résultats!$B$2:$AX$476,S$5,FALSE)</f>
        <v>110.19461320000001</v>
      </c>
      <c r="T11" s="95">
        <f>VLOOKUP($D11,Résultats!$B$2:$AX$476,T$5,FALSE)</f>
        <v>92.821129130000003</v>
      </c>
      <c r="U11" s="95">
        <f>VLOOKUP($D11,Résultats!$B$2:$AX$476,U$5,FALSE)</f>
        <v>92.230250799999894</v>
      </c>
      <c r="V11" s="95">
        <f>VLOOKUP($D11,Résultats!$B$2:$AX$476,V$5,FALSE)</f>
        <v>76.090292039999994</v>
      </c>
      <c r="W11" s="95">
        <f>VLOOKUP($D11,Résultats!$B$2:$AX$476,W$5,FALSE)</f>
        <v>60.258101590000003</v>
      </c>
      <c r="X11" s="45">
        <f>W11-'[1]Cibles THREEME'!$H10</f>
        <v>57.600398158435866</v>
      </c>
      <c r="Y11" s="75"/>
      <c r="Z11" s="75"/>
      <c r="AA11" s="75"/>
      <c r="AB11" s="75"/>
      <c r="AC11" s="75"/>
    </row>
    <row r="12" spans="1:29" x14ac:dyDescent="0.25">
      <c r="A12" s="3"/>
      <c r="B12" s="313"/>
      <c r="C12" s="3" t="s">
        <v>6</v>
      </c>
      <c r="D12" s="3" t="s">
        <v>387</v>
      </c>
      <c r="E12" s="16">
        <f>VLOOKUP($D12,Résultats!$B$2:$AX$476,E$5,FALSE)</f>
        <v>1.3210217209999999</v>
      </c>
      <c r="F12" s="16">
        <f>VLOOKUP($D12,Résultats!$B$2:$AX$476,F$5,FALSE)</f>
        <v>0.77019649680000002</v>
      </c>
      <c r="G12" s="22">
        <f>VLOOKUP($D12,Résultats!$B$2:$AX$476,G$5,FALSE)</f>
        <v>0.51746652839999996</v>
      </c>
      <c r="H12" s="16">
        <f>VLOOKUP($D12,Résultats!$B$2:$AX$476,H$5,FALSE)</f>
        <v>0.42763078640000002</v>
      </c>
      <c r="I12" s="86">
        <f>VLOOKUP($D12,Résultats!$B$2:$AX$476,I$5,FALSE)</f>
        <v>0.34022356869999998</v>
      </c>
      <c r="J12" s="22">
        <f>VLOOKUP($D12,Résultats!$B$2:$AX$476,J$5,FALSE)</f>
        <v>0.53892274490000003</v>
      </c>
      <c r="K12" s="16">
        <f>VLOOKUP($D12,Résultats!$B$2:$AX$476,K$5,FALSE)</f>
        <v>0.71445149809999997</v>
      </c>
      <c r="L12" s="16">
        <f>VLOOKUP($D12,Résultats!$B$2:$AX$476,L$5,FALSE)</f>
        <v>0.86715946659999998</v>
      </c>
      <c r="M12" s="16">
        <f>VLOOKUP($D12,Résultats!$B$2:$AX$476,M$5,FALSE)</f>
        <v>0.35336731780000002</v>
      </c>
      <c r="N12" s="86">
        <f>VLOOKUP($D12,Résultats!$B$2:$AX$476,N$5,FALSE)</f>
        <v>0.17944001139999999</v>
      </c>
      <c r="O12" s="22">
        <f>VLOOKUP($D12,Résultats!$B$2:$AX$476,O$5,FALSE)</f>
        <v>0.1700684174</v>
      </c>
      <c r="P12" s="16">
        <f>VLOOKUP($D12,Résultats!$B$2:$AX$476,P$5,FALSE)</f>
        <v>0.14080569909999999</v>
      </c>
      <c r="Q12" s="16">
        <f>VLOOKUP($D12,Résultats!$B$2:$AX$476,Q$5,FALSE)</f>
        <v>9.2703276200000004E-2</v>
      </c>
      <c r="R12" s="16">
        <f>VLOOKUP($D12,Résultats!$B$2:$AX$476,R$5,FALSE)</f>
        <v>8.2983837399999996E-2</v>
      </c>
      <c r="S12" s="86">
        <f>VLOOKUP($D12,Résultats!$B$2:$AX$476,S$5,FALSE)</f>
        <v>7.3197360399999994E-2</v>
      </c>
      <c r="T12" s="95">
        <f>VLOOKUP($D12,Résultats!$B$2:$AX$476,T$5,FALSE)</f>
        <v>6.4046494699999998E-2</v>
      </c>
      <c r="U12" s="95">
        <f>VLOOKUP($D12,Résultats!$B$2:$AX$476,U$5,FALSE)</f>
        <v>1.35831844E-2</v>
      </c>
      <c r="V12" s="95">
        <f>VLOOKUP($D12,Résultats!$B$2:$AX$476,V$5,FALSE)</f>
        <v>8.4827719100000008E-3</v>
      </c>
      <c r="W12" s="95">
        <f>VLOOKUP($D12,Résultats!$B$2:$AX$476,W$5,FALSE)</f>
        <v>8.5873011999999995E-3</v>
      </c>
      <c r="X12" s="45">
        <f>W12-'[1]Cibles THREEME'!$H11</f>
        <v>8.5873011999999995E-3</v>
      </c>
      <c r="Y12" s="75"/>
      <c r="Z12" s="200"/>
      <c r="AA12" s="188"/>
      <c r="AB12" s="188"/>
      <c r="AC12" s="188"/>
    </row>
    <row r="13" spans="1:29" x14ac:dyDescent="0.25">
      <c r="A13" s="3"/>
      <c r="B13" s="313"/>
      <c r="C13" s="3" t="s">
        <v>7</v>
      </c>
      <c r="D13" s="3" t="s">
        <v>388</v>
      </c>
      <c r="E13" s="16">
        <f>VLOOKUP($D13,Résultats!$B$2:$AX$476,E$5,FALSE)</f>
        <v>3.5861365699999999</v>
      </c>
      <c r="F13" s="16">
        <f>VLOOKUP($D13,Résultats!$B$2:$AX$476,F$5,FALSE)</f>
        <v>4.1875134269999998</v>
      </c>
      <c r="G13" s="22">
        <f>VLOOKUP($D13,Résultats!$B$2:$AX$476,G$5,FALSE)</f>
        <v>5.2838182070000004</v>
      </c>
      <c r="H13" s="16">
        <f>VLOOKUP($D13,Résultats!$B$2:$AX$476,H$5,FALSE)</f>
        <v>5.6124853449999996</v>
      </c>
      <c r="I13" s="86">
        <f>VLOOKUP($D13,Résultats!$B$2:$AX$476,I$5,FALSE)</f>
        <v>5.9757172580000004</v>
      </c>
      <c r="J13" s="22">
        <f>VLOOKUP($D13,Résultats!$B$2:$AX$476,J$5,FALSE)</f>
        <v>4.4200886519999996</v>
      </c>
      <c r="K13" s="16">
        <f>VLOOKUP($D13,Résultats!$B$2:$AX$476,K$5,FALSE)</f>
        <v>2.9862600939999999</v>
      </c>
      <c r="L13" s="16">
        <f>VLOOKUP($D13,Résultats!$B$2:$AX$476,L$5,FALSE)</f>
        <v>1.6829634550000001</v>
      </c>
      <c r="M13" s="16">
        <f>VLOOKUP($D13,Résultats!$B$2:$AX$476,M$5,FALSE)</f>
        <v>5.6803334310000002</v>
      </c>
      <c r="N13" s="86">
        <f>VLOOKUP($D13,Résultats!$B$2:$AX$476,N$5,FALSE)</f>
        <v>6.2582442240000002</v>
      </c>
      <c r="O13" s="22">
        <f>VLOOKUP($D13,Résultats!$B$2:$AX$476,O$5,FALSE)</f>
        <v>6.1408457859999999</v>
      </c>
      <c r="P13" s="16">
        <f>VLOOKUP($D13,Résultats!$B$2:$AX$476,P$5,FALSE)</f>
        <v>5.9670057229999998</v>
      </c>
      <c r="Q13" s="16">
        <f>VLOOKUP($D13,Résultats!$B$2:$AX$476,Q$5,FALSE)</f>
        <v>5.7604430820000001</v>
      </c>
      <c r="R13" s="16">
        <f>VLOOKUP($D13,Résultats!$B$2:$AX$476,R$5,FALSE)</f>
        <v>5.5413618619999996</v>
      </c>
      <c r="S13" s="86">
        <f>VLOOKUP($D13,Résultats!$B$2:$AX$476,S$5,FALSE)</f>
        <v>5.3180199909999999</v>
      </c>
      <c r="T13" s="95">
        <f>VLOOKUP($D13,Résultats!$B$2:$AX$476,T$5,FALSE)</f>
        <v>3.5402978470000002</v>
      </c>
      <c r="U13" s="95">
        <f>VLOOKUP($D13,Résultats!$B$2:$AX$476,U$5,FALSE)</f>
        <v>0.3967263184</v>
      </c>
      <c r="V13" s="95">
        <f>VLOOKUP($D13,Résultats!$B$2:$AX$476,V$5,FALSE)</f>
        <v>0.51395091420000005</v>
      </c>
      <c r="W13" s="95">
        <f>VLOOKUP($D13,Résultats!$B$2:$AX$476,W$5,FALSE)</f>
        <v>0.61198257889999996</v>
      </c>
      <c r="X13" s="45">
        <f>W13-'[1]Cibles THREEME'!$H12</f>
        <v>-1.6809380287239606</v>
      </c>
      <c r="Y13" s="75"/>
    </row>
    <row r="14" spans="1:29" x14ac:dyDescent="0.25">
      <c r="A14" s="3"/>
      <c r="B14" s="313"/>
      <c r="C14" s="3" t="s">
        <v>8</v>
      </c>
      <c r="D14" s="3" t="s">
        <v>389</v>
      </c>
      <c r="E14" s="16">
        <f>VLOOKUP($D14,Résultats!$B$2:$AX$476,E$5,FALSE)</f>
        <v>5.2639186139999996</v>
      </c>
      <c r="F14" s="16">
        <f>VLOOKUP($D14,Résultats!$B$2:$AX$476,F$5,FALSE)</f>
        <v>3.339069903</v>
      </c>
      <c r="G14" s="22">
        <f>VLOOKUP($D14,Résultats!$B$2:$AX$476,G$5,FALSE)</f>
        <v>1.9181784319999999</v>
      </c>
      <c r="H14" s="16">
        <f>VLOOKUP($D14,Résultats!$B$2:$AX$476,H$5,FALSE)</f>
        <v>1.423466197</v>
      </c>
      <c r="I14" s="86">
        <f>VLOOKUP($D14,Résultats!$B$2:$AX$476,I$5,FALSE)</f>
        <v>0.93767214970000001</v>
      </c>
      <c r="J14" s="22">
        <f>VLOOKUP($D14,Résultats!$B$2:$AX$476,J$5,FALSE)</f>
        <v>0.74353745130000004</v>
      </c>
      <c r="K14" s="16">
        <f>VLOOKUP($D14,Résultats!$B$2:$AX$476,K$5,FALSE)</f>
        <v>0.56415652679999995</v>
      </c>
      <c r="L14" s="16">
        <f>VLOOKUP($D14,Résultats!$B$2:$AX$476,L$5,FALSE)</f>
        <v>0.40074763159999999</v>
      </c>
      <c r="M14" s="16">
        <f>VLOOKUP($D14,Résultats!$B$2:$AX$476,M$5,FALSE)</f>
        <v>0.34781063979999999</v>
      </c>
      <c r="N14" s="86">
        <f>VLOOKUP($D14,Résultats!$B$2:$AX$476,N$5,FALSE)</f>
        <v>6.01302222E-2</v>
      </c>
      <c r="O14" s="22">
        <f>VLOOKUP($D14,Résultats!$B$2:$AX$476,O$5,FALSE)</f>
        <v>4.7233496999999999E-2</v>
      </c>
      <c r="P14" s="16">
        <f>VLOOKUP($D14,Résultats!$B$2:$AX$476,P$5,FALSE)</f>
        <v>3.3766857099999999E-2</v>
      </c>
      <c r="Q14" s="16">
        <f>VLOOKUP($D14,Résultats!$B$2:$AX$476,Q$5,FALSE)</f>
        <v>2.0161056399999999E-2</v>
      </c>
      <c r="R14" s="16">
        <f>VLOOKUP($D14,Résultats!$B$2:$AX$476,R$5,FALSE)</f>
        <v>1.99937954E-2</v>
      </c>
      <c r="S14" s="86">
        <f>VLOOKUP($D14,Résultats!$B$2:$AX$476,S$5,FALSE)</f>
        <v>1.9797348900000001E-2</v>
      </c>
      <c r="T14" s="95">
        <f>VLOOKUP($D14,Résultats!$B$2:$AX$476,T$5,FALSE)</f>
        <v>8.6841808900000005E-3</v>
      </c>
      <c r="U14" s="95">
        <f>VLOOKUP($D14,Résultats!$B$2:$AX$476,U$5,FALSE)</f>
        <v>8.4965058399999998E-3</v>
      </c>
      <c r="V14" s="95">
        <f>VLOOKUP($D14,Résultats!$B$2:$AX$476,V$5,FALSE)</f>
        <v>8.4827719100000008E-3</v>
      </c>
      <c r="W14" s="95">
        <f>VLOOKUP($D14,Résultats!$B$2:$AX$476,W$5,FALSE)</f>
        <v>8.5873011999999995E-3</v>
      </c>
      <c r="X14" s="45">
        <f>W14-'[1]Cibles THREEME'!$H13</f>
        <v>8.5873011999999995E-3</v>
      </c>
      <c r="Y14" s="75"/>
    </row>
    <row r="15" spans="1:29" x14ac:dyDescent="0.25">
      <c r="A15" s="3"/>
      <c r="B15" s="313"/>
      <c r="C15" s="3" t="s">
        <v>9</v>
      </c>
      <c r="D15" s="3" t="s">
        <v>390</v>
      </c>
      <c r="E15" s="16">
        <f>VLOOKUP($D15,Résultats!$B$2:$AX$476,E$5,FALSE)</f>
        <v>0.36837600240000001</v>
      </c>
      <c r="F15" s="16">
        <f>VLOOKUP($D15,Résultats!$B$2:$AX$476,F$5,FALSE)</f>
        <v>2.556830658</v>
      </c>
      <c r="G15" s="22">
        <f>VLOOKUP($D15,Résultats!$B$2:$AX$476,G$5,FALSE)</f>
        <v>3.3226621430000001</v>
      </c>
      <c r="H15" s="16">
        <f>VLOOKUP($D15,Résultats!$B$2:$AX$476,H$5,FALSE)</f>
        <v>3.5585626160000001</v>
      </c>
      <c r="I15" s="86">
        <f>VLOOKUP($D15,Résultats!$B$2:$AX$476,I$5,FALSE)</f>
        <v>3.8181180939999999</v>
      </c>
      <c r="J15" s="22">
        <f>VLOOKUP($D15,Résultats!$B$2:$AX$476,J$5,FALSE)</f>
        <v>3.9317293769999999</v>
      </c>
      <c r="K15" s="16">
        <f>VLOOKUP($D15,Résultats!$B$2:$AX$476,K$5,FALSE)</f>
        <v>4.0133561679999996</v>
      </c>
      <c r="L15" s="16">
        <f>VLOOKUP($D15,Résultats!$B$2:$AX$476,L$5,FALSE)</f>
        <v>4.067108288</v>
      </c>
      <c r="M15" s="16">
        <f>VLOOKUP($D15,Résultats!$B$2:$AX$476,M$5,FALSE)</f>
        <v>4.3221345219999998</v>
      </c>
      <c r="N15" s="86">
        <f>VLOOKUP($D15,Résultats!$B$2:$AX$476,N$5,FALSE)</f>
        <v>4.9182375489999997</v>
      </c>
      <c r="O15" s="22">
        <f>VLOOKUP($D15,Résultats!$B$2:$AX$476,O$5,FALSE)</f>
        <v>5.318667874</v>
      </c>
      <c r="P15" s="16">
        <f>VLOOKUP($D15,Résultats!$B$2:$AX$476,P$5,FALSE)</f>
        <v>5.6754723800000004</v>
      </c>
      <c r="Q15" s="16">
        <f>VLOOKUP($D15,Résultats!$B$2:$AX$476,Q$5,FALSE)</f>
        <v>5.9988051499999999</v>
      </c>
      <c r="R15" s="16">
        <f>VLOOKUP($D15,Résultats!$B$2:$AX$476,R$5,FALSE)</f>
        <v>6.2846041660000003</v>
      </c>
      <c r="S15" s="86">
        <f>VLOOKUP($D15,Résultats!$B$2:$AX$476,S$5,FALSE)</f>
        <v>6.5556344769999999</v>
      </c>
      <c r="T15" s="95">
        <f>VLOOKUP($D15,Résultats!$B$2:$AX$476,T$5,FALSE)</f>
        <v>9.3384043450000007</v>
      </c>
      <c r="U15" s="95">
        <f>VLOOKUP($D15,Résultats!$B$2:$AX$476,U$5,FALSE)</f>
        <v>12.591786770000001</v>
      </c>
      <c r="V15" s="95">
        <f>VLOOKUP($D15,Résultats!$B$2:$AX$476,V$5,FALSE)</f>
        <v>16.546727749999999</v>
      </c>
      <c r="W15" s="95">
        <f>VLOOKUP($D15,Résultats!$B$2:$AX$476,W$5,FALSE)</f>
        <v>20.796120819999999</v>
      </c>
      <c r="X15" s="45">
        <f>W15-'[1]Cibles THREEME'!$H14</f>
        <v>3.0231199601547729</v>
      </c>
      <c r="Y15" s="75"/>
    </row>
    <row r="16" spans="1:29" x14ac:dyDescent="0.25">
      <c r="A16" s="3"/>
      <c r="B16" s="313"/>
      <c r="C16" s="3" t="s">
        <v>10</v>
      </c>
      <c r="D16" s="3" t="s">
        <v>391</v>
      </c>
      <c r="E16" s="16">
        <f>VLOOKUP($D16,Résultats!$B$2:$AX$476,E$5,FALSE)</f>
        <v>8.2884600500000002E-2</v>
      </c>
      <c r="F16" s="16">
        <f>VLOOKUP($D16,Résultats!$B$2:$AX$476,F$5,FALSE)</f>
        <v>1.126808383</v>
      </c>
      <c r="G16" s="22">
        <f>VLOOKUP($D16,Résultats!$B$2:$AX$476,G$5,FALSE)</f>
        <v>1.464314246</v>
      </c>
      <c r="H16" s="16">
        <f>VLOOKUP($D16,Résultats!$B$2:$AX$476,H$5,FALSE)</f>
        <v>1.568276794</v>
      </c>
      <c r="I16" s="86">
        <f>VLOOKUP($D16,Résultats!$B$2:$AX$476,I$5,FALSE)</f>
        <v>1.682664224</v>
      </c>
      <c r="J16" s="22">
        <f>VLOOKUP($D16,Résultats!$B$2:$AX$476,J$5,FALSE)</f>
        <v>1.7327332989999999</v>
      </c>
      <c r="K16" s="16">
        <f>VLOOKUP($D16,Résultats!$B$2:$AX$476,K$5,FALSE)</f>
        <v>1.7687066440000001</v>
      </c>
      <c r="L16" s="16">
        <f>VLOOKUP($D16,Résultats!$B$2:$AX$476,L$5,FALSE)</f>
        <v>1.7923954799999999</v>
      </c>
      <c r="M16" s="16">
        <f>VLOOKUP($D16,Résultats!$B$2:$AX$476,M$5,FALSE)</f>
        <v>1.9787093019999999</v>
      </c>
      <c r="N16" s="86">
        <f>VLOOKUP($D16,Résultats!$B$2:$AX$476,N$5,FALSE)</f>
        <v>2.3948879920000001</v>
      </c>
      <c r="O16" s="22">
        <f>VLOOKUP($D16,Résultats!$B$2:$AX$476,O$5,FALSE)</f>
        <v>2.8665851459999998</v>
      </c>
      <c r="P16" s="16">
        <f>VLOOKUP($D16,Résultats!$B$2:$AX$476,P$5,FALSE)</f>
        <v>3.317921235</v>
      </c>
      <c r="Q16" s="16">
        <f>VLOOKUP($D16,Résultats!$B$2:$AX$476,Q$5,FALSE)</f>
        <v>3.749067605</v>
      </c>
      <c r="R16" s="16">
        <f>VLOOKUP($D16,Résultats!$B$2:$AX$476,R$5,FALSE)</f>
        <v>4.1484317219999998</v>
      </c>
      <c r="S16" s="86">
        <f>VLOOKUP($D16,Résultats!$B$2:$AX$476,S$5,FALSE)</f>
        <v>4.5345677909999997</v>
      </c>
      <c r="T16" s="95">
        <f>VLOOKUP($D16,Résultats!$B$2:$AX$476,T$5,FALSE)</f>
        <v>6.0252798470000002</v>
      </c>
      <c r="U16" s="95">
        <f>VLOOKUP($D16,Résultats!$B$2:$AX$476,U$5,FALSE)</f>
        <v>7.4049189269999998</v>
      </c>
      <c r="V16" s="95">
        <f>VLOOKUP($D16,Résultats!$B$2:$AX$476,V$5,FALSE)</f>
        <v>9.2371057049999994</v>
      </c>
      <c r="W16" s="95">
        <f>VLOOKUP($D16,Résultats!$B$2:$AX$476,W$5,FALSE)</f>
        <v>10.814147569999999</v>
      </c>
      <c r="X16" s="45">
        <f>W16-'[1]Cibles THREEME'!$H17</f>
        <v>0.32403579012037831</v>
      </c>
      <c r="Y16" s="75"/>
    </row>
    <row r="17" spans="1:39" x14ac:dyDescent="0.25">
      <c r="A17" s="3"/>
      <c r="B17" s="313"/>
      <c r="C17" s="3" t="s">
        <v>11</v>
      </c>
      <c r="D17" s="3" t="s">
        <v>392</v>
      </c>
      <c r="E17" s="16">
        <f>VLOOKUP($D17,Résultats!$B$2:$AX$476,E$5,FALSE)</f>
        <v>4.6466607959999999</v>
      </c>
      <c r="F17" s="16">
        <f>VLOOKUP($D17,Résultats!$B$2:$AX$476,F$5,FALSE)</f>
        <v>3.3357014660000002</v>
      </c>
      <c r="G17" s="22">
        <f>VLOOKUP($D17,Résultats!$B$2:$AX$476,G$5,FALSE)</f>
        <v>4.3521443639999999</v>
      </c>
      <c r="H17" s="16">
        <f>VLOOKUP($D17,Résultats!$B$2:$AX$476,H$5,FALSE)</f>
        <v>4.6672865889999997</v>
      </c>
      <c r="I17" s="86">
        <f>VLOOKUP($D17,Résultats!$B$2:$AX$476,I$5,FALSE)</f>
        <v>5.0142930149999998</v>
      </c>
      <c r="J17" s="22">
        <f>VLOOKUP($D17,Résultats!$B$2:$AX$476,J$5,FALSE)</f>
        <v>5.1601249869999997</v>
      </c>
      <c r="K17" s="16">
        <f>VLOOKUP($D17,Résultats!$B$2:$AX$476,K$5,FALSE)</f>
        <v>5.2638173410000002</v>
      </c>
      <c r="L17" s="16">
        <f>VLOOKUP($D17,Résultats!$B$2:$AX$476,L$5,FALSE)</f>
        <v>5.3308393900000004</v>
      </c>
      <c r="M17" s="16">
        <f>VLOOKUP($D17,Résultats!$B$2:$AX$476,M$5,FALSE)</f>
        <v>5.2884203899999997</v>
      </c>
      <c r="N17" s="86">
        <f>VLOOKUP($D17,Résultats!$B$2:$AX$476,N$5,FALSE)</f>
        <v>5.7040491790000001</v>
      </c>
      <c r="O17" s="22">
        <f>VLOOKUP($D17,Résultats!$B$2:$AX$476,O$5,FALSE)</f>
        <v>5.7953482789999997</v>
      </c>
      <c r="P17" s="16">
        <f>VLOOKUP($D17,Résultats!$B$2:$AX$476,P$5,FALSE)</f>
        <v>5.834891034</v>
      </c>
      <c r="Q17" s="16">
        <f>VLOOKUP($D17,Résultats!$B$2:$AX$476,Q$5,FALSE)</f>
        <v>5.8408893610000003</v>
      </c>
      <c r="R17" s="16">
        <f>VLOOKUP($D17,Résultats!$B$2:$AX$476,R$5,FALSE)</f>
        <v>5.8211308810000002</v>
      </c>
      <c r="S17" s="86">
        <f>VLOOKUP($D17,Résultats!$B$2:$AX$476,S$5,FALSE)</f>
        <v>5.792381701</v>
      </c>
      <c r="T17" s="95">
        <f>VLOOKUP($D17,Résultats!$B$2:$AX$476,T$5,FALSE)</f>
        <v>5.3474111889999998</v>
      </c>
      <c r="U17" s="95">
        <f>VLOOKUP($D17,Résultats!$B$2:$AX$476,U$5,FALSE)</f>
        <v>5.0932163600000004</v>
      </c>
      <c r="V17" s="95">
        <f>VLOOKUP($D17,Résultats!$B$2:$AX$476,V$5,FALSE)</f>
        <v>5.240897618</v>
      </c>
      <c r="W17" s="95">
        <f>VLOOKUP($D17,Résultats!$B$2:$AX$476,W$5,FALSE)</f>
        <v>5.2707581259999996</v>
      </c>
      <c r="X17" s="45">
        <f>W17-'[1]Cibles THREEME'!$H18</f>
        <v>-0.18925907090455674</v>
      </c>
      <c r="Y17" s="75"/>
    </row>
    <row r="18" spans="1:39" x14ac:dyDescent="0.25">
      <c r="A18" s="3"/>
      <c r="B18" s="314"/>
      <c r="C18" s="7" t="s">
        <v>12</v>
      </c>
      <c r="D18" s="3" t="s">
        <v>393</v>
      </c>
      <c r="E18" s="17">
        <f>VLOOKUP($D18,Résultats!$B$2:$AX$476,E$5,FALSE)</f>
        <v>1.4697057</v>
      </c>
      <c r="F18" s="17">
        <f>VLOOKUP($D18,Résultats!$B$2:$AX$476,F$5,FALSE)</f>
        <v>3.9667985350000001</v>
      </c>
      <c r="G18" s="88">
        <f>VLOOKUP($D18,Résultats!$B$2:$AX$476,G$5,FALSE)</f>
        <v>3.249197616</v>
      </c>
      <c r="H18" s="17">
        <f>VLOOKUP($D18,Résultats!$B$2:$AX$476,H$5,FALSE)</f>
        <v>2.981269261</v>
      </c>
      <c r="I18" s="89">
        <f>VLOOKUP($D18,Résultats!$B$2:$AX$476,I$5,FALSE)</f>
        <v>2.731714916</v>
      </c>
      <c r="J18" s="88">
        <f>VLOOKUP($D18,Résultats!$B$2:$AX$476,J$5,FALSE)</f>
        <v>3.3612517390000001</v>
      </c>
      <c r="K18" s="17">
        <f>VLOOKUP($D18,Résultats!$B$2:$AX$476,K$5,FALSE)</f>
        <v>3.8460895490000002</v>
      </c>
      <c r="L18" s="17">
        <f>VLOOKUP($D18,Résultats!$B$2:$AX$476,L$5,FALSE)</f>
        <v>4.198142281</v>
      </c>
      <c r="M18" s="17">
        <f>VLOOKUP($D18,Résultats!$B$2:$AX$476,M$5,FALSE)</f>
        <v>3.3444704390000002</v>
      </c>
      <c r="N18" s="89">
        <f>VLOOKUP($D18,Résultats!$B$2:$AX$476,N$5,FALSE)</f>
        <v>3.5413078370000002</v>
      </c>
      <c r="O18" s="88">
        <f>VLOOKUP($D18,Résultats!$B$2:$AX$476,O$5,FALSE)</f>
        <v>3.4368188489999998</v>
      </c>
      <c r="P18" s="17">
        <f>VLOOKUP($D18,Résultats!$B$2:$AX$476,P$5,FALSE)</f>
        <v>3.3026511730000001</v>
      </c>
      <c r="Q18" s="17">
        <f>VLOOKUP($D18,Résultats!$B$2:$AX$476,Q$5,FALSE)</f>
        <v>3.1528480810000001</v>
      </c>
      <c r="R18" s="17">
        <f>VLOOKUP($D18,Résultats!$B$2:$AX$476,R$5,FALSE)</f>
        <v>3.003471158</v>
      </c>
      <c r="S18" s="89">
        <f>VLOOKUP($D18,Résultats!$B$2:$AX$476,S$5,FALSE)</f>
        <v>2.8543242979999999</v>
      </c>
      <c r="T18" s="97">
        <f>VLOOKUP($D18,Résultats!$B$2:$AX$476,T$5,FALSE)</f>
        <v>2.5602368740000001</v>
      </c>
      <c r="U18" s="97">
        <f>VLOOKUP($D18,Résultats!$B$2:$AX$476,U$5,FALSE)</f>
        <v>2.6805330989999998</v>
      </c>
      <c r="V18" s="97">
        <f>VLOOKUP($D18,Résultats!$B$2:$AX$476,V$5,FALSE)</f>
        <v>2.6883682059999998</v>
      </c>
      <c r="W18" s="97">
        <f>VLOOKUP($D18,Résultats!$B$2:$AX$476,W$5,FALSE)</f>
        <v>2.709779003</v>
      </c>
      <c r="X18" s="45">
        <f>W18-'[1]Cibles THREEME'!$H19</f>
        <v>1.5476519893695178</v>
      </c>
      <c r="Y18" s="75"/>
    </row>
    <row r="19" spans="1:39" ht="15" customHeight="1" x14ac:dyDescent="0.25">
      <c r="A19" s="3"/>
      <c r="B19" s="312" t="s">
        <v>53</v>
      </c>
      <c r="C19" s="5" t="s">
        <v>1</v>
      </c>
      <c r="D19" s="2"/>
      <c r="E19" s="6">
        <f>SUM(E20:E25)</f>
        <v>38.516122820699998</v>
      </c>
      <c r="F19" s="6">
        <f>SUM(F20:F25)</f>
        <v>36.084818656100005</v>
      </c>
      <c r="G19" s="84">
        <f t="shared" ref="G19:R19" si="3">SUM(G20:G25)</f>
        <v>35.260220935500001</v>
      </c>
      <c r="H19" s="6">
        <f t="shared" si="3"/>
        <v>34.140222400200003</v>
      </c>
      <c r="I19" s="85">
        <f t="shared" si="3"/>
        <v>33.1411970702</v>
      </c>
      <c r="J19" s="84">
        <f t="shared" si="3"/>
        <v>32.5684332338</v>
      </c>
      <c r="K19" s="6">
        <f t="shared" si="3"/>
        <v>32.358243356300001</v>
      </c>
      <c r="L19" s="6">
        <f t="shared" si="3"/>
        <v>32.280450893400001</v>
      </c>
      <c r="M19" s="6">
        <f t="shared" si="3"/>
        <v>30.320047479299998</v>
      </c>
      <c r="N19" s="85">
        <f t="shared" si="3"/>
        <v>28.349617755500002</v>
      </c>
      <c r="O19" s="84">
        <f t="shared" si="3"/>
        <v>26.870339949300003</v>
      </c>
      <c r="P19" s="6">
        <f t="shared" si="3"/>
        <v>25.7309999641</v>
      </c>
      <c r="Q19" s="6">
        <f t="shared" si="3"/>
        <v>24.802275296499996</v>
      </c>
      <c r="R19" s="6">
        <f t="shared" si="3"/>
        <v>24.045296323599999</v>
      </c>
      <c r="S19" s="85">
        <f>SUM(S20:S25)</f>
        <v>23.342554221900002</v>
      </c>
      <c r="T19" s="94">
        <f>SUM(T20:T25)</f>
        <v>21.597612104100001</v>
      </c>
      <c r="U19" s="94">
        <f>SUM(U20:U25)</f>
        <v>20.728706702099998</v>
      </c>
      <c r="V19" s="94">
        <f>SUM(V20:V25)</f>
        <v>20.0691214446</v>
      </c>
      <c r="W19" s="94">
        <f>SUM(W20:W25)</f>
        <v>19.328633775700002</v>
      </c>
      <c r="X19" s="3"/>
      <c r="Y19" s="75"/>
    </row>
    <row r="20" spans="1:39" x14ac:dyDescent="0.25">
      <c r="A20" s="3"/>
      <c r="B20" s="313"/>
      <c r="C20" s="3" t="s">
        <v>13</v>
      </c>
      <c r="D20" s="3" t="s">
        <v>394</v>
      </c>
      <c r="E20" s="16">
        <f>VLOOKUP($D20,Résultats!$B$2:$AX$476,E$5,FALSE)</f>
        <v>35.359228389999998</v>
      </c>
      <c r="F20" s="16">
        <f>VLOOKUP($D20,Résultats!$B$2:$AX$476,F$5,FALSE)</f>
        <v>25.390204600000001</v>
      </c>
      <c r="G20" s="22">
        <f>VLOOKUP($D20,Résultats!$B$2:$AX$476,G$5,FALSE)</f>
        <v>24.39734722</v>
      </c>
      <c r="H20" s="16">
        <f>VLOOKUP($D20,Résultats!$B$2:$AX$476,H$5,FALSE)</f>
        <v>23.514950290000002</v>
      </c>
      <c r="I20" s="86">
        <f>VLOOKUP($D20,Résultats!$B$2:$AX$476,I$5,FALSE)</f>
        <v>22.734804740000001</v>
      </c>
      <c r="J20" s="22">
        <f>VLOOKUP($D20,Résultats!$B$2:$AX$476,J$5,FALSE)</f>
        <v>22.248815969999999</v>
      </c>
      <c r="K20" s="16">
        <f>VLOOKUP($D20,Résultats!$B$2:$AX$476,K$5,FALSE)</f>
        <v>22.013858809999999</v>
      </c>
      <c r="L20" s="16">
        <f>VLOOKUP($D20,Résultats!$B$2:$AX$476,L$5,FALSE)</f>
        <v>21.87086365</v>
      </c>
      <c r="M20" s="16">
        <f>VLOOKUP($D20,Résultats!$B$2:$AX$476,M$5,FALSE)</f>
        <v>18.18496519</v>
      </c>
      <c r="N20" s="86">
        <f>VLOOKUP($D20,Résultats!$B$2:$AX$476,N$5,FALSE)</f>
        <v>16.422584570000001</v>
      </c>
      <c r="O20" s="22">
        <f>VLOOKUP($D20,Résultats!$B$2:$AX$476,O$5,FALSE)</f>
        <v>14.880349730000001</v>
      </c>
      <c r="P20" s="16">
        <f>VLOOKUP($D20,Résultats!$B$2:$AX$476,P$5,FALSE)</f>
        <v>13.58669246</v>
      </c>
      <c r="Q20" s="16">
        <f>VLOOKUP($D20,Résultats!$B$2:$AX$476,Q$5,FALSE)</f>
        <v>12.451115379999999</v>
      </c>
      <c r="R20" s="16">
        <f>VLOOKUP($D20,Résultats!$B$2:$AX$476,R$5,FALSE)</f>
        <v>11.47364277</v>
      </c>
      <c r="S20" s="86">
        <f>VLOOKUP($D20,Résultats!$B$2:$AX$476,S$5,FALSE)</f>
        <v>10.55199747</v>
      </c>
      <c r="T20" s="95">
        <f>VLOOKUP($D20,Résultats!$B$2:$AX$476,T$5,FALSE)</f>
        <v>7.1319768259999998</v>
      </c>
      <c r="U20" s="95">
        <f>VLOOKUP($D20,Résultats!$B$2:$AX$476,U$5,FALSE)</f>
        <v>4.3441641320000004</v>
      </c>
      <c r="V20" s="95">
        <f>VLOOKUP($D20,Résultats!$B$2:$AX$476,V$5,FALSE)</f>
        <v>2.4301727409999998</v>
      </c>
      <c r="W20" s="95">
        <f>VLOOKUP($D20,Résultats!$B$2:$AX$476,W$5,FALSE)</f>
        <v>0.11927608319999999</v>
      </c>
      <c r="X20" s="45">
        <f>W20-'[1]Cibles THREEME'!$H28</f>
        <v>-5.319506646359458</v>
      </c>
      <c r="Y20" s="75"/>
    </row>
    <row r="21" spans="1:39" x14ac:dyDescent="0.25">
      <c r="A21" s="3"/>
      <c r="B21" s="313"/>
      <c r="C21" s="3" t="s">
        <v>14</v>
      </c>
      <c r="D21" s="3" t="s">
        <v>395</v>
      </c>
      <c r="E21" s="16">
        <f>VLOOKUP($D21,Résultats!$B$2:$AX$476,E$5,FALSE)</f>
        <v>1.608608627</v>
      </c>
      <c r="F21" s="16">
        <f>VLOOKUP($D21,Résultats!$B$2:$AX$476,F$5,FALSE)</f>
        <v>6.4227475160000003</v>
      </c>
      <c r="G21" s="22">
        <f>VLOOKUP($D21,Résultats!$B$2:$AX$476,G$5,FALSE)</f>
        <v>6.5152727759999998</v>
      </c>
      <c r="H21" s="16">
        <f>VLOOKUP($D21,Résultats!$B$2:$AX$476,H$5,FALSE)</f>
        <v>6.3924324969999997</v>
      </c>
      <c r="I21" s="86">
        <f>VLOOKUP($D21,Résultats!$B$2:$AX$476,I$5,FALSE)</f>
        <v>6.2905917139999996</v>
      </c>
      <c r="J21" s="22">
        <f>VLOOKUP($D21,Résultats!$B$2:$AX$476,J$5,FALSE)</f>
        <v>6.3927469290000003</v>
      </c>
      <c r="K21" s="16">
        <f>VLOOKUP($D21,Résultats!$B$2:$AX$476,K$5,FALSE)</f>
        <v>6.5573583160000002</v>
      </c>
      <c r="L21" s="16">
        <f>VLOOKUP($D21,Résultats!$B$2:$AX$476,L$5,FALSE)</f>
        <v>6.7434211590000004</v>
      </c>
      <c r="M21" s="16">
        <f>VLOOKUP($D21,Résultats!$B$2:$AX$476,M$5,FALSE)</f>
        <v>6.1210003889999998</v>
      </c>
      <c r="N21" s="86">
        <f>VLOOKUP($D21,Résultats!$B$2:$AX$476,N$5,FALSE)</f>
        <v>5.7182522269999998</v>
      </c>
      <c r="O21" s="22">
        <f>VLOOKUP($D21,Résultats!$B$2:$AX$476,O$5,FALSE)</f>
        <v>5.4364641650000003</v>
      </c>
      <c r="P21" s="16">
        <f>VLOOKUP($D21,Résultats!$B$2:$AX$476,P$5,FALSE)</f>
        <v>5.2221983569999999</v>
      </c>
      <c r="Q21" s="16">
        <f>VLOOKUP($D21,Résultats!$B$2:$AX$476,Q$5,FALSE)</f>
        <v>5.0497276229999999</v>
      </c>
      <c r="R21" s="16">
        <f>VLOOKUP($D21,Résultats!$B$2:$AX$476,R$5,FALSE)</f>
        <v>4.9165590420000003</v>
      </c>
      <c r="S21" s="86">
        <f>VLOOKUP($D21,Résultats!$B$2:$AX$476,S$5,FALSE)</f>
        <v>4.793621634</v>
      </c>
      <c r="T21" s="95">
        <f>VLOOKUP($D21,Résultats!$B$2:$AX$476,T$5,FALSE)</f>
        <v>4.2042823189999998</v>
      </c>
      <c r="U21" s="95">
        <f>VLOOKUP($D21,Résultats!$B$2:$AX$476,U$5,FALSE)</f>
        <v>3.8654420350000001</v>
      </c>
      <c r="V21" s="95">
        <f>VLOOKUP($D21,Résultats!$B$2:$AX$476,V$5,FALSE)</f>
        <v>3.605087905</v>
      </c>
      <c r="W21" s="95">
        <f>VLOOKUP($D21,Résultats!$B$2:$AX$476,W$5,FALSE)</f>
        <v>3.4339206849999999</v>
      </c>
      <c r="X21" s="45">
        <f>W21-'[1]Cibles THREEME'!$H29</f>
        <v>-8.4772651506686678</v>
      </c>
      <c r="Y21" s="75"/>
    </row>
    <row r="22" spans="1:39" x14ac:dyDescent="0.25">
      <c r="A22" s="3"/>
      <c r="B22" s="313"/>
      <c r="C22" s="3" t="s">
        <v>15</v>
      </c>
      <c r="D22" s="3" t="s">
        <v>396</v>
      </c>
      <c r="E22" s="16">
        <f>VLOOKUP($D22,Résultats!$B$2:$AX$476,E$5,FALSE)</f>
        <v>0.2010760784</v>
      </c>
      <c r="F22" s="16">
        <f>VLOOKUP($D22,Résultats!$B$2:$AX$476,F$5,FALSE)</f>
        <v>0.1085503308</v>
      </c>
      <c r="G22" s="22">
        <f>VLOOKUP($D22,Résultats!$B$2:$AX$476,G$5,FALSE)</f>
        <v>0.26634426890000001</v>
      </c>
      <c r="H22" s="16">
        <f>VLOOKUP($D22,Résultats!$B$2:$AX$476,H$5,FALSE)</f>
        <v>0.30998524620000001</v>
      </c>
      <c r="I22" s="86">
        <f>VLOOKUP($D22,Résultats!$B$2:$AX$476,I$5,FALSE)</f>
        <v>0.35180780299999997</v>
      </c>
      <c r="J22" s="22">
        <f>VLOOKUP($D22,Résultats!$B$2:$AX$476,J$5,FALSE)</f>
        <v>0.3239318632</v>
      </c>
      <c r="K22" s="16">
        <f>VLOOKUP($D22,Résultats!$B$2:$AX$476,K$5,FALSE)</f>
        <v>0.30055445800000002</v>
      </c>
      <c r="L22" s="16">
        <f>VLOOKUP($D22,Résultats!$B$2:$AX$476,L$5,FALSE)</f>
        <v>0.27895485749999999</v>
      </c>
      <c r="M22" s="16">
        <f>VLOOKUP($D22,Résultats!$B$2:$AX$476,M$5,FALSE)</f>
        <v>0.88291951010000003</v>
      </c>
      <c r="N22" s="86">
        <f>VLOOKUP($D22,Résultats!$B$2:$AX$476,N$5,FALSE)</f>
        <v>0.99923332710000001</v>
      </c>
      <c r="O22" s="22">
        <f>VLOOKUP($D22,Résultats!$B$2:$AX$476,O$5,FALSE)</f>
        <v>1.2524000870000001</v>
      </c>
      <c r="P22" s="16">
        <f>VLOOKUP($D22,Résultats!$B$2:$AX$476,P$5,FALSE)</f>
        <v>1.4944509829999999</v>
      </c>
      <c r="Q22" s="16">
        <f>VLOOKUP($D22,Résultats!$B$2:$AX$476,Q$5,FALSE)</f>
        <v>1.727777847</v>
      </c>
      <c r="R22" s="16">
        <f>VLOOKUP($D22,Résultats!$B$2:$AX$476,R$5,FALSE)</f>
        <v>1.9180581699999999</v>
      </c>
      <c r="S22" s="86">
        <f>VLOOKUP($D22,Résultats!$B$2:$AX$476,S$5,FALSE)</f>
        <v>2.1003878060000001</v>
      </c>
      <c r="T22" s="95">
        <f>VLOOKUP($D22,Résultats!$B$2:$AX$476,T$5,FALSE)</f>
        <v>3.6269243000000002</v>
      </c>
      <c r="U22" s="95">
        <f>VLOOKUP($D22,Résultats!$B$2:$AX$476,U$5,FALSE)</f>
        <v>5.2246982050000002</v>
      </c>
      <c r="V22" s="95">
        <f>VLOOKUP($D22,Résultats!$B$2:$AX$476,V$5,FALSE)</f>
        <v>6.4205116420000001</v>
      </c>
      <c r="W22" s="95">
        <f>VLOOKUP($D22,Résultats!$B$2:$AX$476,W$5,FALSE)</f>
        <v>7.9000746990000001</v>
      </c>
      <c r="X22" s="45">
        <f>W22-'[1]Cibles THREEME'!$H30</f>
        <v>-4.4255346135252713</v>
      </c>
      <c r="Y22" s="75"/>
      <c r="Z22" s="75"/>
      <c r="AA22" s="75"/>
    </row>
    <row r="23" spans="1:39" x14ac:dyDescent="0.25">
      <c r="A23" s="3"/>
      <c r="B23" s="313"/>
      <c r="C23" s="3" t="s">
        <v>16</v>
      </c>
      <c r="D23" s="3" t="s">
        <v>397</v>
      </c>
      <c r="E23" s="16">
        <f>VLOOKUP($D23,Résultats!$B$2:$AX$476,E$5,FALSE)</f>
        <v>0.74398149010000003</v>
      </c>
      <c r="F23" s="16">
        <f>VLOOKUP($D23,Résultats!$B$2:$AX$476,F$5,FALSE)</f>
        <v>0.54646401410000001</v>
      </c>
      <c r="G23" s="22">
        <f>VLOOKUP($D23,Résultats!$B$2:$AX$476,G$5,FALSE)</f>
        <v>1.1350633210000001</v>
      </c>
      <c r="H23" s="16">
        <f>VLOOKUP($D23,Résultats!$B$2:$AX$476,H$5,FALSE)</f>
        <v>1.2573357999999999</v>
      </c>
      <c r="I23" s="86">
        <f>VLOOKUP($D23,Résultats!$B$2:$AX$476,I$5,FALSE)</f>
        <v>1.3572691349999999</v>
      </c>
      <c r="J23" s="22">
        <f>VLOOKUP($D23,Résultats!$B$2:$AX$476,J$5,FALSE)</f>
        <v>1.1664458950000001</v>
      </c>
      <c r="K23" s="16">
        <f>VLOOKUP($D23,Résultats!$B$2:$AX$476,K$5,FALSE)</f>
        <v>0.99603625929999995</v>
      </c>
      <c r="L23" s="16">
        <f>VLOOKUP($D23,Résultats!$B$2:$AX$476,L$5,FALSE)</f>
        <v>0.83446532419999997</v>
      </c>
      <c r="M23" s="16">
        <f>VLOOKUP($D23,Résultats!$B$2:$AX$476,M$5,FALSE)</f>
        <v>0.99955931539999998</v>
      </c>
      <c r="N23" s="86">
        <f>VLOOKUP($D23,Résultats!$B$2:$AX$476,N$5,FALSE)</f>
        <v>0.97288700910000003</v>
      </c>
      <c r="O23" s="22">
        <f>VLOOKUP($D23,Résultats!$B$2:$AX$476,O$5,FALSE)</f>
        <v>0.95599787660000002</v>
      </c>
      <c r="P23" s="16">
        <f>VLOOKUP($D23,Résultats!$B$2:$AX$476,P$5,FALSE)</f>
        <v>0.94807455760000003</v>
      </c>
      <c r="Q23" s="16">
        <f>VLOOKUP($D23,Résultats!$B$2:$AX$476,Q$5,FALSE)</f>
        <v>0.94546314330000003</v>
      </c>
      <c r="R23" s="16">
        <f>VLOOKUP($D23,Résultats!$B$2:$AX$476,R$5,FALSE)</f>
        <v>0.93984612150000002</v>
      </c>
      <c r="S23" s="86">
        <f>VLOOKUP($D23,Résultats!$B$2:$AX$476,S$5,FALSE)</f>
        <v>0.93511291620000003</v>
      </c>
      <c r="T23" s="95">
        <f>VLOOKUP($D23,Résultats!$B$2:$AX$476,T$5,FALSE)</f>
        <v>0.8358024745</v>
      </c>
      <c r="U23" s="95">
        <f>VLOOKUP($D23,Résultats!$B$2:$AX$476,U$5,FALSE)</f>
        <v>0.81958353969999997</v>
      </c>
      <c r="V23" s="95">
        <f>VLOOKUP($D23,Résultats!$B$2:$AX$476,V$5,FALSE)</f>
        <v>0.76853670169999999</v>
      </c>
      <c r="W23" s="95">
        <f>VLOOKUP($D23,Résultats!$B$2:$AX$476,W$5,FALSE)</f>
        <v>0.754990367</v>
      </c>
      <c r="X23" s="45">
        <f>W23-'[1]Cibles THREEME'!$H31</f>
        <v>-3.6530177007217168E-2</v>
      </c>
      <c r="Y23" s="75"/>
      <c r="Z23" s="75"/>
      <c r="AA23" s="75"/>
    </row>
    <row r="24" spans="1:39" x14ac:dyDescent="0.25">
      <c r="A24" s="3"/>
      <c r="B24" s="313"/>
      <c r="C24" s="3" t="s">
        <v>17</v>
      </c>
      <c r="D24" s="3" t="s">
        <v>398</v>
      </c>
      <c r="E24" s="16">
        <f>VLOOKUP($D24,Résultats!$B$2:$AX$476,E$5,FALSE)</f>
        <v>0.2010760784</v>
      </c>
      <c r="F24" s="16">
        <f>VLOOKUP($D24,Résultats!$B$2:$AX$476,F$5,FALSE)</f>
        <v>0.1845424782</v>
      </c>
      <c r="G24" s="22">
        <f>VLOOKUP($D24,Résultats!$B$2:$AX$476,G$5,FALSE)</f>
        <v>0.26797670959999997</v>
      </c>
      <c r="H24" s="16">
        <f>VLOOKUP($D24,Résultats!$B$2:$AX$476,H$5,FALSE)</f>
        <v>0.28808430600000001</v>
      </c>
      <c r="I24" s="86">
        <f>VLOOKUP($D24,Résultats!$B$2:$AX$476,I$5,FALSE)</f>
        <v>0.30767159519999998</v>
      </c>
      <c r="J24" s="22">
        <f>VLOOKUP($D24,Résultats!$B$2:$AX$476,J$5,FALSE)</f>
        <v>0.29325720560000001</v>
      </c>
      <c r="K24" s="16">
        <f>VLOOKUP($D24,Résultats!$B$2:$AX$476,K$5,FALSE)</f>
        <v>0.28247866599999999</v>
      </c>
      <c r="L24" s="16">
        <f>VLOOKUP($D24,Résultats!$B$2:$AX$476,L$5,FALSE)</f>
        <v>0.27308339669999998</v>
      </c>
      <c r="M24" s="16">
        <f>VLOOKUP($D24,Résultats!$B$2:$AX$476,M$5,FALSE)</f>
        <v>0.41057580580000003</v>
      </c>
      <c r="N24" s="86">
        <f>VLOOKUP($D24,Résultats!$B$2:$AX$476,N$5,FALSE)</f>
        <v>0.42291224830000002</v>
      </c>
      <c r="O24" s="22">
        <f>VLOOKUP($D24,Résultats!$B$2:$AX$476,O$5,FALSE)</f>
        <v>0.43490766870000003</v>
      </c>
      <c r="P24" s="16">
        <f>VLOOKUP($D24,Résultats!$B$2:$AX$476,P$5,FALSE)</f>
        <v>0.4494087665</v>
      </c>
      <c r="Q24" s="16">
        <f>VLOOKUP($D24,Résultats!$B$2:$AX$476,Q$5,FALSE)</f>
        <v>0.46526066220000001</v>
      </c>
      <c r="R24" s="16">
        <f>VLOOKUP($D24,Résultats!$B$2:$AX$476,R$5,FALSE)</f>
        <v>0.48419380909999998</v>
      </c>
      <c r="S24" s="86">
        <f>VLOOKUP($D24,Résultats!$B$2:$AX$476,S$5,FALSE)</f>
        <v>0.50255457869999998</v>
      </c>
      <c r="T24" s="95">
        <f>VLOOKUP($D24,Résultats!$B$2:$AX$476,T$5,FALSE)</f>
        <v>0.65645034059999996</v>
      </c>
      <c r="U24" s="95">
        <f>VLOOKUP($D24,Résultats!$B$2:$AX$476,U$5,FALSE)</f>
        <v>0.70465278139999998</v>
      </c>
      <c r="V24" s="95">
        <f>VLOOKUP($D24,Résultats!$B$2:$AX$476,V$5,FALSE)</f>
        <v>0.75371564690000004</v>
      </c>
      <c r="W24" s="95">
        <f>VLOOKUP($D24,Résultats!$B$2:$AX$476,W$5,FALSE)</f>
        <v>0.80468248549999999</v>
      </c>
      <c r="X24" s="45">
        <f>W24-'[1]Cibles THREEME'!$H32</f>
        <v>0.54672891714230443</v>
      </c>
      <c r="Y24" s="75"/>
      <c r="Z24" s="75"/>
      <c r="AA24" s="75"/>
    </row>
    <row r="25" spans="1:39" x14ac:dyDescent="0.25">
      <c r="A25" s="3"/>
      <c r="B25" s="314"/>
      <c r="C25" s="7" t="s">
        <v>12</v>
      </c>
      <c r="D25" s="3" t="s">
        <v>399</v>
      </c>
      <c r="E25" s="17">
        <f>VLOOKUP($D25,Résultats!$B$2:$AX$476,E$5,FALSE)</f>
        <v>0.40215215679999999</v>
      </c>
      <c r="F25" s="17">
        <f>VLOOKUP($D25,Résultats!$B$2:$AX$476,F$5,FALSE)</f>
        <v>3.4323097169999999</v>
      </c>
      <c r="G25" s="88">
        <f>VLOOKUP($D25,Résultats!$B$2:$AX$476,G$5,FALSE)</f>
        <v>2.67821664</v>
      </c>
      <c r="H25" s="17">
        <f>VLOOKUP($D25,Résultats!$B$2:$AX$476,H$5,FALSE)</f>
        <v>2.3774342609999999</v>
      </c>
      <c r="I25" s="89">
        <f>VLOOKUP($D25,Résultats!$B$2:$AX$476,I$5,FALSE)</f>
        <v>2.0990520830000001</v>
      </c>
      <c r="J25" s="88">
        <f>VLOOKUP($D25,Résultats!$B$2:$AX$476,J$5,FALSE)</f>
        <v>2.1432353709999998</v>
      </c>
      <c r="K25" s="17">
        <f>VLOOKUP($D25,Résultats!$B$2:$AX$476,K$5,FALSE)</f>
        <v>2.2079568470000002</v>
      </c>
      <c r="L25" s="17">
        <f>VLOOKUP($D25,Résultats!$B$2:$AX$476,L$5,FALSE)</f>
        <v>2.2796625060000002</v>
      </c>
      <c r="M25" s="17">
        <f>VLOOKUP($D25,Résultats!$B$2:$AX$476,M$5,FALSE)</f>
        <v>3.7210272689999999</v>
      </c>
      <c r="N25" s="89">
        <f>VLOOKUP($D25,Résultats!$B$2:$AX$476,N$5,FALSE)</f>
        <v>3.8137483740000002</v>
      </c>
      <c r="O25" s="88">
        <f>VLOOKUP($D25,Résultats!$B$2:$AX$476,O$5,FALSE)</f>
        <v>3.9102204220000001</v>
      </c>
      <c r="P25" s="17">
        <f>VLOOKUP($D25,Résultats!$B$2:$AX$476,P$5,FALSE)</f>
        <v>4.0301748399999999</v>
      </c>
      <c r="Q25" s="17">
        <f>VLOOKUP($D25,Résultats!$B$2:$AX$476,Q$5,FALSE)</f>
        <v>4.162930641</v>
      </c>
      <c r="R25" s="17">
        <f>VLOOKUP($D25,Résultats!$B$2:$AX$476,R$5,FALSE)</f>
        <v>4.3129964110000003</v>
      </c>
      <c r="S25" s="89">
        <f>VLOOKUP($D25,Résultats!$B$2:$AX$476,S$5,FALSE)</f>
        <v>4.4588798169999997</v>
      </c>
      <c r="T25" s="97">
        <f>VLOOKUP($D25,Résultats!$B$2:$AX$476,T$5,FALSE)</f>
        <v>5.1421758439999996</v>
      </c>
      <c r="U25" s="97">
        <f>VLOOKUP($D25,Résultats!$B$2:$AX$476,U$5,FALSE)</f>
        <v>5.7701660090000004</v>
      </c>
      <c r="V25" s="97">
        <f>VLOOKUP($D25,Résultats!$B$2:$AX$476,V$5,FALSE)</f>
        <v>6.0910968079999996</v>
      </c>
      <c r="W25" s="97">
        <f>VLOOKUP($D25,Résultats!$B$2:$AX$476,W$5,FALSE)</f>
        <v>6.3156894560000003</v>
      </c>
      <c r="X25" s="45">
        <f>W25-'[1]Cibles THREEME'!$H33</f>
        <v>-1.1654738869693899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4.6164405469999998</v>
      </c>
      <c r="G26" s="84">
        <f>VLOOKUP($D26,Résultats!$B$2:$AX$476,G$5,FALSE)</f>
        <v>2.848168823</v>
      </c>
      <c r="H26" s="6">
        <f>VLOOKUP($D26,Résultats!$B$2:$AX$476,H$5,FALSE)</f>
        <v>2.5598717440000001</v>
      </c>
      <c r="I26" s="85">
        <f>VLOOKUP($D26,Résultats!$B$2:$AX$476,I$5,FALSE)</f>
        <v>2.362613037</v>
      </c>
      <c r="J26" s="84">
        <f>VLOOKUP($D26,Résultats!$B$2:$AX$476,J$5,FALSE)</f>
        <v>2.3104714149999999</v>
      </c>
      <c r="K26" s="6">
        <f>VLOOKUP($D26,Résultats!$B$2:$AX$476,K$5,FALSE)</f>
        <v>2.3259604949999999</v>
      </c>
      <c r="L26" s="6">
        <f>VLOOKUP($D26,Résultats!$B$2:$AX$476,L$5,FALSE)</f>
        <v>2.37677512</v>
      </c>
      <c r="M26" s="6">
        <f>VLOOKUP($D26,Résultats!$B$2:$AX$476,M$5,FALSE)</f>
        <v>2.3858112990000002</v>
      </c>
      <c r="N26" s="85">
        <f>VLOOKUP($D26,Résultats!$B$2:$AX$476,N$5,FALSE)</f>
        <v>2.2995375340000002</v>
      </c>
      <c r="O26" s="84">
        <f>VLOOKUP($D26,Résultats!$B$2:$AX$476,O$5,FALSE)</f>
        <v>2.1904401610000002</v>
      </c>
      <c r="P26" s="6">
        <f>VLOOKUP($D26,Résultats!$B$2:$AX$476,P$5,FALSE)</f>
        <v>2.0752549739999999</v>
      </c>
      <c r="Q26" s="6">
        <f>VLOOKUP($D26,Résultats!$B$2:$AX$476,Q$5,FALSE)</f>
        <v>1.9651754400000001</v>
      </c>
      <c r="R26" s="6">
        <f>VLOOKUP($D26,Résultats!$B$2:$AX$476,R$5,FALSE)</f>
        <v>1.86338706</v>
      </c>
      <c r="S26" s="85">
        <f>VLOOKUP($D26,Résultats!$B$2:$AX$476,S$5,FALSE)</f>
        <v>1.77214519</v>
      </c>
      <c r="T26" s="94">
        <f>VLOOKUP($D26,Résultats!$B$2:$AX$476,T$5,FALSE)</f>
        <v>1.833743315</v>
      </c>
      <c r="U26" s="94">
        <f>VLOOKUP($D26,Résultats!$B$2:$AX$476,U$5,FALSE)</f>
        <v>2.0575992830000001</v>
      </c>
      <c r="V26" s="94">
        <f>VLOOKUP($D26,Résultats!$B$2:$AX$476,V$5,FALSE)</f>
        <v>2.2605331849999999</v>
      </c>
      <c r="W26" s="94">
        <f>VLOOKUP($D26,Résultats!$B$2:$AX$476,W$5,FALSE)</f>
        <v>2.4468175940000001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264.74876823269994</v>
      </c>
      <c r="F27" s="9">
        <f>F26+F19+F10+F7</f>
        <v>260.50871821190003</v>
      </c>
      <c r="G27" s="23">
        <f t="shared" ref="G27:R27" si="4">G26+G19+G10+G7</f>
        <v>243.4428412259</v>
      </c>
      <c r="H27" s="9">
        <f t="shared" si="4"/>
        <v>235.98460131959996</v>
      </c>
      <c r="I27" s="90">
        <f t="shared" si="4"/>
        <v>229.10207970660002</v>
      </c>
      <c r="J27" s="23">
        <f t="shared" si="4"/>
        <v>224.94191279700004</v>
      </c>
      <c r="K27" s="9">
        <f t="shared" si="4"/>
        <v>220.69131566920001</v>
      </c>
      <c r="L27" s="9">
        <f t="shared" si="4"/>
        <v>216.40225625660003</v>
      </c>
      <c r="M27" s="9">
        <f t="shared" si="4"/>
        <v>224.81278284289999</v>
      </c>
      <c r="N27" s="90">
        <f t="shared" si="4"/>
        <v>229.86591873609999</v>
      </c>
      <c r="O27" s="23">
        <f t="shared" si="4"/>
        <v>227.31143046969999</v>
      </c>
      <c r="P27" s="9">
        <f t="shared" si="4"/>
        <v>223.8805170983</v>
      </c>
      <c r="Q27" s="9">
        <f t="shared" si="4"/>
        <v>219.97206054809999</v>
      </c>
      <c r="R27" s="9">
        <f t="shared" si="4"/>
        <v>215.88434864139998</v>
      </c>
      <c r="S27" s="90">
        <f>S26+S19+S10+S7</f>
        <v>211.75819579220001</v>
      </c>
      <c r="T27" s="98">
        <f>T26+T19+T10+T7</f>
        <v>186.88762391969001</v>
      </c>
      <c r="U27" s="98">
        <f>U26+U19+U10+U7</f>
        <v>180.79684016973988</v>
      </c>
      <c r="V27" s="98">
        <f>V26+V19+V10+V7</f>
        <v>165.85474958661999</v>
      </c>
      <c r="W27" s="98">
        <f>W26+W19+W10+W7</f>
        <v>152.42859229999999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2" t="s">
        <v>0</v>
      </c>
      <c r="C33" s="5" t="s">
        <v>1</v>
      </c>
      <c r="D33" s="2" t="s">
        <v>401</v>
      </c>
      <c r="E33" s="6">
        <f>SUM(E34:E35)</f>
        <v>80.657586727099996</v>
      </c>
      <c r="F33" s="6">
        <f>SUM(F34:F35)</f>
        <v>71.416564590000007</v>
      </c>
      <c r="G33" s="84">
        <f t="shared" ref="G33:R33" si="5">SUM(G34:G35)</f>
        <v>67.530090810999894</v>
      </c>
      <c r="H33" s="6">
        <f t="shared" si="5"/>
        <v>66.212899966999998</v>
      </c>
      <c r="I33" s="85">
        <f t="shared" si="5"/>
        <v>64.501752654000001</v>
      </c>
      <c r="J33" s="84">
        <f t="shared" si="5"/>
        <v>64.016000977999994</v>
      </c>
      <c r="K33" s="6">
        <f t="shared" si="5"/>
        <v>63.525168127000001</v>
      </c>
      <c r="L33" s="6">
        <f t="shared" si="5"/>
        <v>63.168126180999998</v>
      </c>
      <c r="M33" s="6">
        <f t="shared" si="5"/>
        <v>62.004523153000001</v>
      </c>
      <c r="N33" s="85">
        <f t="shared" si="5"/>
        <v>59.942156222000001</v>
      </c>
      <c r="O33" s="84">
        <f t="shared" si="5"/>
        <v>57.637296260999996</v>
      </c>
      <c r="P33" s="6">
        <f t="shared" si="5"/>
        <v>55.380177728999996</v>
      </c>
      <c r="Q33" s="6">
        <f t="shared" si="5"/>
        <v>53.234617679999999</v>
      </c>
      <c r="R33" s="6">
        <f t="shared" si="5"/>
        <v>51.174069665999994</v>
      </c>
      <c r="S33" s="85">
        <f>SUM(S34:S35)</f>
        <v>49.204607172999999</v>
      </c>
      <c r="T33" s="94">
        <f>SUM(T34:T35)</f>
        <v>41.899496542999998</v>
      </c>
      <c r="U33" s="94">
        <f>SUM(U34:U35)</f>
        <v>35.904392829999999</v>
      </c>
      <c r="V33" s="94">
        <f>SUM(V34:V35)</f>
        <v>31.769820979999999</v>
      </c>
      <c r="W33" s="94">
        <f>SUM(W34:W35)</f>
        <v>29.335213671999991</v>
      </c>
      <c r="X33" s="3"/>
      <c r="Z33" s="197" t="s">
        <v>42</v>
      </c>
      <c r="AA33" s="201">
        <f>(I38+I40)/I36</f>
        <v>8.6413757757305993E-3</v>
      </c>
      <c r="AB33" s="201">
        <f>(S38+S40)/S36</f>
        <v>9.4212087570067523E-4</v>
      </c>
      <c r="AC33" s="202">
        <f>(W38+W40)/W36</f>
        <v>3.4818941492474381E-4</v>
      </c>
      <c r="AE33" s="197" t="s">
        <v>96</v>
      </c>
      <c r="AF33" s="201">
        <f>I34/I33</f>
        <v>0.95161573824604495</v>
      </c>
      <c r="AG33" s="201">
        <f>S34/S33</f>
        <v>0.91402602081291895</v>
      </c>
      <c r="AH33" s="202">
        <f>W34/W33</f>
        <v>0.33469665984984798</v>
      </c>
      <c r="AJ33" s="197" t="s">
        <v>66</v>
      </c>
      <c r="AK33" s="201">
        <f>I46/(I46+I48)</f>
        <v>0.98439656249839891</v>
      </c>
      <c r="AL33" s="201">
        <f>S46/(S46+S48)</f>
        <v>0.83041305444880176</v>
      </c>
      <c r="AM33" s="202">
        <f>W46/(W46+W48)</f>
        <v>1.4858895685910334E-2</v>
      </c>
    </row>
    <row r="34" spans="1:39" x14ac:dyDescent="0.25">
      <c r="A34" s="3"/>
      <c r="B34" s="313"/>
      <c r="C34" s="3" t="s">
        <v>2</v>
      </c>
      <c r="D34" s="15" t="s">
        <v>402</v>
      </c>
      <c r="E34" s="16">
        <f>VLOOKUP($D34,Résultats!$B$2:$AX$476,E$5,FALSE)</f>
        <v>79.990234009999995</v>
      </c>
      <c r="F34" s="16">
        <f>VLOOKUP($D34,Résultats!$B$2:$AX$476,F$5,FALSE)</f>
        <v>68.251547160000001</v>
      </c>
      <c r="G34" s="22">
        <f>VLOOKUP($D34,Résultats!$B$2:$AX$476,G$5,FALSE)</f>
        <v>64.383358329999893</v>
      </c>
      <c r="H34" s="16">
        <f>VLOOKUP($D34,Résultats!$B$2:$AX$476,H$5,FALSE)</f>
        <v>63.070398660000002</v>
      </c>
      <c r="I34" s="86">
        <f>VLOOKUP($D34,Résultats!$B$2:$AX$476,I$5,FALSE)</f>
        <v>61.380882970000002</v>
      </c>
      <c r="J34" s="22">
        <f>VLOOKUP($D34,Résultats!$B$2:$AX$476,J$5,FALSE)</f>
        <v>60.727960629999998</v>
      </c>
      <c r="K34" s="16">
        <f>VLOOKUP($D34,Résultats!$B$2:$AX$476,K$5,FALSE)</f>
        <v>60.075131239999997</v>
      </c>
      <c r="L34" s="16">
        <f>VLOOKUP($D34,Résultats!$B$2:$AX$476,L$5,FALSE)</f>
        <v>59.55328686</v>
      </c>
      <c r="M34" s="16">
        <f>VLOOKUP($D34,Résultats!$B$2:$AX$476,M$5,FALSE)</f>
        <v>57.99637534</v>
      </c>
      <c r="N34" s="86">
        <f>VLOOKUP($D34,Résultats!$B$2:$AX$476,N$5,FALSE)</f>
        <v>55.829843650000001</v>
      </c>
      <c r="O34" s="22">
        <f>VLOOKUP($D34,Résultats!$B$2:$AX$476,O$5,FALSE)</f>
        <v>53.516165749999999</v>
      </c>
      <c r="P34" s="16">
        <f>VLOOKUP($D34,Résultats!$B$2:$AX$476,P$5,FALSE)</f>
        <v>51.245518429999997</v>
      </c>
      <c r="Q34" s="16">
        <f>VLOOKUP($D34,Résultats!$B$2:$AX$476,Q$5,FALSE)</f>
        <v>49.076075359999997</v>
      </c>
      <c r="R34" s="16">
        <f>VLOOKUP($D34,Résultats!$B$2:$AX$476,R$5,FALSE)</f>
        <v>46.985436399999998</v>
      </c>
      <c r="S34" s="86">
        <f>VLOOKUP($D34,Résultats!$B$2:$AX$476,S$5,FALSE)</f>
        <v>44.974291299999997</v>
      </c>
      <c r="T34" s="95">
        <f>VLOOKUP($D34,Résultats!$B$2:$AX$476,T$5,FALSE)</f>
        <v>33.63080428</v>
      </c>
      <c r="U34" s="95">
        <f>VLOOKUP($D34,Résultats!$B$2:$AX$476,U$5,FALSE)</f>
        <v>20.892836580000001</v>
      </c>
      <c r="V34" s="95">
        <f>VLOOKUP($D34,Résultats!$B$2:$AX$476,V$5,FALSE)</f>
        <v>12.30617318</v>
      </c>
      <c r="W34" s="95">
        <f>VLOOKUP($D34,Résultats!$B$2:$AX$476,W$5,FALSE)</f>
        <v>9.8183980319999904</v>
      </c>
      <c r="X34" s="45">
        <f>W34-'[1]Cibles THREEME'!$AJ4</f>
        <v>0.13629542451402799</v>
      </c>
      <c r="Z34" s="197" t="s">
        <v>61</v>
      </c>
      <c r="AA34" s="201">
        <f>I37/I36</f>
        <v>0.6940809129997324</v>
      </c>
      <c r="AB34" s="201">
        <f>S37/S36</f>
        <v>0.62114143566892244</v>
      </c>
      <c r="AC34" s="202">
        <f>W37/W36</f>
        <v>0.32025252696696965</v>
      </c>
      <c r="AE34" s="198" t="s">
        <v>65</v>
      </c>
      <c r="AF34" s="203">
        <f>I35/I33</f>
        <v>4.8384261753955035E-2</v>
      </c>
      <c r="AG34" s="203">
        <f>S35/S33</f>
        <v>8.5973979187081037E-2</v>
      </c>
      <c r="AH34" s="204">
        <f>W35/W33</f>
        <v>0.66530334015015202</v>
      </c>
      <c r="AJ34" s="198" t="s">
        <v>67</v>
      </c>
      <c r="AK34" s="203">
        <f>I48/(I46+I48)</f>
        <v>1.5603437501601069E-2</v>
      </c>
      <c r="AL34" s="203">
        <f>S48/(S46+S48)</f>
        <v>0.16958694555119827</v>
      </c>
      <c r="AM34" s="204">
        <f>W48/(W46+W48)</f>
        <v>0.98514110431408974</v>
      </c>
    </row>
    <row r="35" spans="1:39" x14ac:dyDescent="0.25">
      <c r="A35" s="3"/>
      <c r="B35" s="314"/>
      <c r="C35" s="7" t="s">
        <v>3</v>
      </c>
      <c r="D35" s="3" t="s">
        <v>403</v>
      </c>
      <c r="E35" s="16">
        <f>VLOOKUP($D35,Résultats!$B$2:$AX$476,E$5,FALSE)</f>
        <v>0.66735271709999999</v>
      </c>
      <c r="F35" s="16">
        <f>VLOOKUP($D35,Résultats!$B$2:$AX$476,F$5,FALSE)</f>
        <v>3.1650174299999998</v>
      </c>
      <c r="G35" s="22">
        <f>VLOOKUP($D35,Résultats!$B$2:$AX$476,G$5,FALSE)</f>
        <v>3.1467324809999999</v>
      </c>
      <c r="H35" s="16">
        <f>VLOOKUP($D35,Résultats!$B$2:$AX$476,H$5,FALSE)</f>
        <v>3.1425013069999999</v>
      </c>
      <c r="I35" s="86">
        <f>VLOOKUP($D35,Résultats!$B$2:$AX$476,I$5,FALSE)</f>
        <v>3.1208696840000001</v>
      </c>
      <c r="J35" s="22">
        <f>VLOOKUP($D35,Résultats!$B$2:$AX$476,J$5,FALSE)</f>
        <v>3.288040348</v>
      </c>
      <c r="K35" s="16">
        <f>VLOOKUP($D35,Résultats!$B$2:$AX$476,K$5,FALSE)</f>
        <v>3.450036887</v>
      </c>
      <c r="L35" s="16">
        <f>VLOOKUP($D35,Résultats!$B$2:$AX$476,L$5,FALSE)</f>
        <v>3.6148393209999998</v>
      </c>
      <c r="M35" s="16">
        <f>VLOOKUP($D35,Résultats!$B$2:$AX$476,M$5,FALSE)</f>
        <v>4.0081478129999999</v>
      </c>
      <c r="N35" s="86">
        <f>VLOOKUP($D35,Résultats!$B$2:$AX$476,N$5,FALSE)</f>
        <v>4.1123125720000004</v>
      </c>
      <c r="O35" s="22">
        <f>VLOOKUP($D35,Résultats!$B$2:$AX$476,O$5,FALSE)</f>
        <v>4.1211305109999996</v>
      </c>
      <c r="P35" s="16">
        <f>VLOOKUP($D35,Résultats!$B$2:$AX$476,P$5,FALSE)</f>
        <v>4.134659299</v>
      </c>
      <c r="Q35" s="16">
        <f>VLOOKUP($D35,Résultats!$B$2:$AX$476,Q$5,FALSE)</f>
        <v>4.1585423199999996</v>
      </c>
      <c r="R35" s="16">
        <f>VLOOKUP($D35,Résultats!$B$2:$AX$476,R$5,FALSE)</f>
        <v>4.1886332660000001</v>
      </c>
      <c r="S35" s="86">
        <f>VLOOKUP($D35,Résultats!$B$2:$AX$476,S$5,FALSE)</f>
        <v>4.2303158730000003</v>
      </c>
      <c r="T35" s="95">
        <f>VLOOKUP($D35,Résultats!$B$2:$AX$476,T$5,FALSE)</f>
        <v>8.2686922630000002</v>
      </c>
      <c r="U35" s="95">
        <f>VLOOKUP($D35,Résultats!$B$2:$AX$476,U$5,FALSE)</f>
        <v>15.01155625</v>
      </c>
      <c r="V35" s="95">
        <f>VLOOKUP($D35,Résultats!$B$2:$AX$476,V$5,FALSE)</f>
        <v>19.4636478</v>
      </c>
      <c r="W35" s="95">
        <f>VLOOKUP($D35,Résultats!$B$2:$AX$476,W$5,FALSE)</f>
        <v>19.516815640000001</v>
      </c>
      <c r="X35" s="45">
        <f>W35-'[1]Cibles THREEME'!$AJ5</f>
        <v>16.019974424422919</v>
      </c>
      <c r="Z35" s="197" t="s">
        <v>93</v>
      </c>
      <c r="AA35" s="201">
        <f>I43/I36</f>
        <v>0.10258601324640368</v>
      </c>
      <c r="AB35" s="201">
        <f>S43/S36</f>
        <v>0.10094479367504622</v>
      </c>
      <c r="AC35" s="202">
        <f>W43/W36</f>
        <v>8.5931446897217628E-2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312" t="s">
        <v>4</v>
      </c>
      <c r="C36" s="5" t="s">
        <v>1</v>
      </c>
      <c r="D36" s="2" t="s">
        <v>404</v>
      </c>
      <c r="E36" s="8">
        <f>SUM(E37:E44)</f>
        <v>37.198910200500002</v>
      </c>
      <c r="F36" s="8">
        <f>SUM(F37:F44)</f>
        <v>38.846415153999999</v>
      </c>
      <c r="G36" s="21">
        <f t="shared" ref="G36:R36" si="9">SUM(G37:G44)</f>
        <v>38.634112817000002</v>
      </c>
      <c r="H36" s="8">
        <f t="shared" si="9"/>
        <v>38.193276576500004</v>
      </c>
      <c r="I36" s="87">
        <f t="shared" si="9"/>
        <v>38.000342216599996</v>
      </c>
      <c r="J36" s="21">
        <f t="shared" si="9"/>
        <v>37.746734298999996</v>
      </c>
      <c r="K36" s="8">
        <f t="shared" si="9"/>
        <v>37.325772476399997</v>
      </c>
      <c r="L36" s="8">
        <f t="shared" si="9"/>
        <v>36.7886897562</v>
      </c>
      <c r="M36" s="8">
        <f t="shared" si="9"/>
        <v>38.285590733500008</v>
      </c>
      <c r="N36" s="87">
        <f t="shared" si="9"/>
        <v>39.803350686500004</v>
      </c>
      <c r="O36" s="21">
        <f t="shared" si="9"/>
        <v>40.84653926890001</v>
      </c>
      <c r="P36" s="8">
        <f t="shared" si="9"/>
        <v>41.481630719900004</v>
      </c>
      <c r="Q36" s="8">
        <f t="shared" si="9"/>
        <v>41.846774354500006</v>
      </c>
      <c r="R36" s="8">
        <f t="shared" si="9"/>
        <v>42.047342497299994</v>
      </c>
      <c r="S36" s="87">
        <f>SUM(S37:S44)</f>
        <v>42.168571384700002</v>
      </c>
      <c r="T36" s="96">
        <f>SUM(T37:T44)</f>
        <v>43.953157330940009</v>
      </c>
      <c r="U36" s="96">
        <f>SUM(U37:U44)</f>
        <v>45.664556445329993</v>
      </c>
      <c r="V36" s="96">
        <f>SUM(V37:V44)</f>
        <v>47.537954618320008</v>
      </c>
      <c r="W36" s="96">
        <f>SUM(W37:W44)</f>
        <v>49.325283549219996</v>
      </c>
      <c r="X36" s="3"/>
      <c r="Z36" s="197" t="s">
        <v>62</v>
      </c>
      <c r="AA36" s="201">
        <f>I42/I36</f>
        <v>3.6998234278685774E-2</v>
      </c>
      <c r="AB36" s="201">
        <f>S42/S36</f>
        <v>8.7555323876577815E-2</v>
      </c>
      <c r="AC36" s="202">
        <f>W42/W36</f>
        <v>0.19408802050670401</v>
      </c>
    </row>
    <row r="37" spans="1:39" x14ac:dyDescent="0.25">
      <c r="A37" s="3"/>
      <c r="B37" s="313"/>
      <c r="C37" s="3" t="s">
        <v>5</v>
      </c>
      <c r="D37" s="3" t="s">
        <v>405</v>
      </c>
      <c r="E37" s="16">
        <f>VLOOKUP($D37,Résultats!$B$2:$AX$476,E$5,FALSE)</f>
        <v>29.72058256</v>
      </c>
      <c r="F37" s="16">
        <f>VLOOKUP($D37,Résultats!$B$2:$AX$476,F$5,FALSE)</f>
        <v>30.14656016</v>
      </c>
      <c r="G37" s="22">
        <f>VLOOKUP($D37,Résultats!$B$2:$AX$476,G$5,FALSE)</f>
        <v>28.151735559999999</v>
      </c>
      <c r="H37" s="16">
        <f>VLOOKUP($D37,Résultats!$B$2:$AX$476,H$5,FALSE)</f>
        <v>27.182245810000001</v>
      </c>
      <c r="I37" s="86">
        <f>VLOOKUP($D37,Résultats!$B$2:$AX$476,I$5,FALSE)</f>
        <v>26.375312220000001</v>
      </c>
      <c r="J37" s="22">
        <f>VLOOKUP($D37,Résultats!$B$2:$AX$476,J$5,FALSE)</f>
        <v>26.160774350000001</v>
      </c>
      <c r="K37" s="16">
        <f>VLOOKUP($D37,Résultats!$B$2:$AX$476,K$5,FALSE)</f>
        <v>25.832519980000001</v>
      </c>
      <c r="L37" s="16">
        <f>VLOOKUP($D37,Résultats!$B$2:$AX$476,L$5,FALSE)</f>
        <v>25.426300990000001</v>
      </c>
      <c r="M37" s="16">
        <f>VLOOKUP($D37,Résultats!$B$2:$AX$476,M$5,FALSE)</f>
        <v>25.752417990000001</v>
      </c>
      <c r="N37" s="86">
        <f>VLOOKUP($D37,Résultats!$B$2:$AX$476,N$5,FALSE)</f>
        <v>26.433198279999999</v>
      </c>
      <c r="O37" s="22">
        <f>VLOOKUP($D37,Résultats!$B$2:$AX$476,O$5,FALSE)</f>
        <v>26.7596445</v>
      </c>
      <c r="P37" s="16">
        <f>VLOOKUP($D37,Résultats!$B$2:$AX$476,P$5,FALSE)</f>
        <v>26.813074579999999</v>
      </c>
      <c r="Q37" s="16">
        <f>VLOOKUP($D37,Résultats!$B$2:$AX$476,Q$5,FALSE)</f>
        <v>26.69238957</v>
      </c>
      <c r="R37" s="16">
        <f>VLOOKUP($D37,Résultats!$B$2:$AX$476,R$5,FALSE)</f>
        <v>26.46454627</v>
      </c>
      <c r="S37" s="86">
        <f>VLOOKUP($D37,Résultats!$B$2:$AX$476,S$5,FALSE)</f>
        <v>26.192646969999998</v>
      </c>
      <c r="T37" s="95">
        <f>VLOOKUP($D37,Résultats!$B$2:$AX$476,T$5,FALSE)</f>
        <v>23.393679349999999</v>
      </c>
      <c r="U37" s="95">
        <f>VLOOKUP($D37,Résultats!$B$2:$AX$476,U$5,FALSE)</f>
        <v>22.434013629999999</v>
      </c>
      <c r="V37" s="95">
        <f>VLOOKUP($D37,Résultats!$B$2:$AX$476,V$5,FALSE)</f>
        <v>19.07943972</v>
      </c>
      <c r="W37" s="95">
        <f>VLOOKUP($D37,Résultats!$B$2:$AX$476,W$5,FALSE)</f>
        <v>15.7965467</v>
      </c>
      <c r="X37" s="45">
        <f>W37-'[1]Cibles THREEME'!$AJ8</f>
        <v>15.175487568454303</v>
      </c>
      <c r="Z37" s="197" t="s">
        <v>63</v>
      </c>
      <c r="AA37" s="201">
        <f>I41/I36</f>
        <v>8.3952357055521232E-2</v>
      </c>
      <c r="AB37" s="201">
        <f>S41/S36</f>
        <v>0.12657892135602813</v>
      </c>
      <c r="AC37" s="202">
        <f>W41/W36</f>
        <v>0.37324050700345401</v>
      </c>
    </row>
    <row r="38" spans="1:39" x14ac:dyDescent="0.25">
      <c r="A38" s="3"/>
      <c r="B38" s="313"/>
      <c r="C38" s="3" t="s">
        <v>6</v>
      </c>
      <c r="D38" s="3" t="s">
        <v>406</v>
      </c>
      <c r="E38" s="16">
        <f>VLOOKUP($D38,Résultats!$B$2:$AX$476,E$5,FALSE)</f>
        <v>0.38142825489999999</v>
      </c>
      <c r="F38" s="16">
        <f>VLOOKUP($D38,Résultats!$B$2:$AX$476,F$5,FALSE)</f>
        <v>0.23801782160000001</v>
      </c>
      <c r="G38" s="22">
        <f>VLOOKUP($D38,Résultats!$B$2:$AX$476,G$5,FALSE)</f>
        <v>0.16485347980000001</v>
      </c>
      <c r="H38" s="16">
        <f>VLOOKUP($D38,Résultats!$B$2:$AX$476,H$5,FALSE)</f>
        <v>0.13751627159999999</v>
      </c>
      <c r="I38" s="86">
        <f>VLOOKUP($D38,Résultats!$B$2:$AX$476,I$5,FALSE)</f>
        <v>0.1105267496</v>
      </c>
      <c r="J38" s="22">
        <f>VLOOKUP($D38,Résultats!$B$2:$AX$476,J$5,FALSE)</f>
        <v>0.1789314464</v>
      </c>
      <c r="K38" s="16">
        <f>VLOOKUP($D38,Résultats!$B$2:$AX$476,K$5,FALSE)</f>
        <v>0.2424677388</v>
      </c>
      <c r="L38" s="16">
        <f>VLOOKUP($D38,Résultats!$B$2:$AX$476,L$5,FALSE)</f>
        <v>0.30093989399999999</v>
      </c>
      <c r="M38" s="16">
        <f>VLOOKUP($D38,Résultats!$B$2:$AX$476,M$5,FALSE)</f>
        <v>0.14185391950000001</v>
      </c>
      <c r="N38" s="86">
        <f>VLOOKUP($D38,Résultats!$B$2:$AX$476,N$5,FALSE)</f>
        <v>8.9964719100000007E-2</v>
      </c>
      <c r="O38" s="22">
        <f>VLOOKUP($D38,Résultats!$B$2:$AX$476,O$5,FALSE)</f>
        <v>7.0184407700000007E-2</v>
      </c>
      <c r="P38" s="16">
        <f>VLOOKUP($D38,Résultats!$B$2:$AX$476,P$5,FALSE)</f>
        <v>4.9360780799999997E-2</v>
      </c>
      <c r="Q38" s="16">
        <f>VLOOKUP($D38,Résultats!$B$2:$AX$476,Q$5,FALSE)</f>
        <v>2.8238589800000002E-2</v>
      </c>
      <c r="R38" s="16">
        <f>VLOOKUP($D38,Résultats!$B$2:$AX$476,R$5,FALSE)</f>
        <v>2.5152610299999999E-2</v>
      </c>
      <c r="S38" s="86">
        <f>VLOOKUP($D38,Résultats!$B$2:$AX$476,S$5,FALSE)</f>
        <v>2.2072409899999999E-2</v>
      </c>
      <c r="T38" s="95">
        <f>VLOOKUP($D38,Résultats!$B$2:$AX$476,T$5,FALSE)</f>
        <v>2.0471277499999999E-2</v>
      </c>
      <c r="U38" s="95">
        <f>VLOOKUP($D38,Résultats!$B$2:$AX$476,U$5,FALSE)</f>
        <v>1.0069145599999999E-2</v>
      </c>
      <c r="V38" s="95">
        <f>VLOOKUP($D38,Résultats!$B$2:$AX$476,V$5,FALSE)</f>
        <v>8.4827407599999995E-3</v>
      </c>
      <c r="W38" s="95">
        <f>VLOOKUP($D38,Résultats!$B$2:$AX$476,W$5,FALSE)</f>
        <v>8.5872708100000004E-3</v>
      </c>
      <c r="X38" s="45">
        <f>W38-'[1]Cibles THREEME'!$AJ9</f>
        <v>-1.4127291899999998E-3</v>
      </c>
      <c r="Z38" s="198" t="s">
        <v>64</v>
      </c>
      <c r="AA38" s="203">
        <f>(I39+I44)/I36</f>
        <v>7.3741106643926427E-2</v>
      </c>
      <c r="AB38" s="203">
        <f>(S39+S44)/S36</f>
        <v>6.2837404547724671E-2</v>
      </c>
      <c r="AC38" s="204">
        <f>(W39+W44)/W36</f>
        <v>2.6139309210730096E-2</v>
      </c>
    </row>
    <row r="39" spans="1:39" x14ac:dyDescent="0.25">
      <c r="A39" s="3"/>
      <c r="B39" s="313"/>
      <c r="C39" s="3" t="s">
        <v>7</v>
      </c>
      <c r="D39" s="3" t="s">
        <v>407</v>
      </c>
      <c r="E39" s="16">
        <f>VLOOKUP($D39,Résultats!$B$2:$AX$476,E$5,FALSE)</f>
        <v>1.5232610900000001</v>
      </c>
      <c r="F39" s="16">
        <f>VLOOKUP($D39,Résultats!$B$2:$AX$476,F$5,FALSE)</f>
        <v>1.5654371789999999</v>
      </c>
      <c r="G39" s="22">
        <f>VLOOKUP($D39,Résultats!$B$2:$AX$476,G$5,FALSE)</f>
        <v>2.0313206300000002</v>
      </c>
      <c r="H39" s="16">
        <f>VLOOKUP($D39,Résultats!$B$2:$AX$476,H$5,FALSE)</f>
        <v>2.176202102</v>
      </c>
      <c r="I39" s="86">
        <f>VLOOKUP($D39,Résultats!$B$2:$AX$476,I$5,FALSE)</f>
        <v>2.338806049</v>
      </c>
      <c r="J39" s="22">
        <f>VLOOKUP($D39,Résultats!$B$2:$AX$476,J$5,FALSE)</f>
        <v>1.765892692</v>
      </c>
      <c r="K39" s="16">
        <f>VLOOKUP($D39,Résultats!$B$2:$AX$476,K$5,FALSE)</f>
        <v>1.217996353</v>
      </c>
      <c r="L39" s="16">
        <f>VLOOKUP($D39,Résultats!$B$2:$AX$476,L$5,FALSE)</f>
        <v>0.70104902270000002</v>
      </c>
      <c r="M39" s="16">
        <f>VLOOKUP($D39,Résultats!$B$2:$AX$476,M$5,FALSE)</f>
        <v>2.2189619230000002</v>
      </c>
      <c r="N39" s="86">
        <f>VLOOKUP($D39,Résultats!$B$2:$AX$476,N$5,FALSE)</f>
        <v>2.344785806</v>
      </c>
      <c r="O39" s="22">
        <f>VLOOKUP($D39,Résultats!$B$2:$AX$476,O$5,FALSE)</f>
        <v>2.3135130130000001</v>
      </c>
      <c r="P39" s="16">
        <f>VLOOKUP($D39,Résultats!$B$2:$AX$476,P$5,FALSE)</f>
        <v>2.257693035</v>
      </c>
      <c r="Q39" s="16">
        <f>VLOOKUP($D39,Résultats!$B$2:$AX$476,Q$5,FALSE)</f>
        <v>2.1872756930000001</v>
      </c>
      <c r="R39" s="16">
        <f>VLOOKUP($D39,Résultats!$B$2:$AX$476,R$5,FALSE)</f>
        <v>2.110629597</v>
      </c>
      <c r="S39" s="86">
        <f>VLOOKUP($D39,Résultats!$B$2:$AX$476,S$5,FALSE)</f>
        <v>2.0314409580000001</v>
      </c>
      <c r="T39" s="95">
        <f>VLOOKUP($D39,Résultats!$B$2:$AX$476,T$5,FALSE)</f>
        <v>1.4828590070000001</v>
      </c>
      <c r="U39" s="95">
        <f>VLOOKUP($D39,Résultats!$B$2:$AX$476,U$5,FALSE)</f>
        <v>0.16565645100000001</v>
      </c>
      <c r="V39" s="95">
        <f>VLOOKUP($D39,Résultats!$B$2:$AX$476,V$5,FALSE)</f>
        <v>0.22479450500000001</v>
      </c>
      <c r="W39" s="95">
        <f>VLOOKUP($D39,Résultats!$B$2:$AX$476,W$5,FALSE)</f>
        <v>0.27283931360000002</v>
      </c>
      <c r="X39" s="45">
        <f>W39-'[1]Cibles THREEME'!$AJ10</f>
        <v>-0.82314738912770125</v>
      </c>
      <c r="Z39" s="189" t="s">
        <v>92</v>
      </c>
      <c r="AA39" s="205">
        <f>SUM(AA33:AA38)</f>
        <v>1.0000000000000002</v>
      </c>
      <c r="AB39" s="205">
        <f t="shared" ref="AB39:AC39" si="10">SUM(AB33:AB38)</f>
        <v>0.99999999999999989</v>
      </c>
      <c r="AC39" s="205">
        <f t="shared" si="10"/>
        <v>1.0000000000000002</v>
      </c>
      <c r="AJ39" s="189"/>
      <c r="AK39" s="205"/>
      <c r="AL39" s="205"/>
      <c r="AM39" s="205"/>
    </row>
    <row r="40" spans="1:39" x14ac:dyDescent="0.25">
      <c r="A40" s="3"/>
      <c r="B40" s="313"/>
      <c r="C40" s="3" t="s">
        <v>8</v>
      </c>
      <c r="D40" s="3" t="s">
        <v>408</v>
      </c>
      <c r="E40" s="16">
        <f>VLOOKUP($D40,Résultats!$B$2:$AX$476,E$5,FALSE)</f>
        <v>1.5198896879999999</v>
      </c>
      <c r="F40" s="16">
        <f>VLOOKUP($D40,Résultats!$B$2:$AX$476,F$5,FALSE)</f>
        <v>0.73380929559999997</v>
      </c>
      <c r="G40" s="22">
        <f>VLOOKUP($D40,Résultats!$B$2:$AX$476,G$5,FALSE)</f>
        <v>0.43602827729999999</v>
      </c>
      <c r="H40" s="16">
        <f>VLOOKUP($D40,Résultats!$B$2:$AX$476,H$5,FALSE)</f>
        <v>0.32699091270000002</v>
      </c>
      <c r="I40" s="86">
        <f>VLOOKUP($D40,Résultats!$B$2:$AX$476,I$5,FALSE)</f>
        <v>0.21784848709999999</v>
      </c>
      <c r="J40" s="22">
        <f>VLOOKUP($D40,Résultats!$B$2:$AX$476,J$5,FALSE)</f>
        <v>0.17684757149999999</v>
      </c>
      <c r="K40" s="16">
        <f>VLOOKUP($D40,Résultats!$B$2:$AX$476,K$5,FALSE)</f>
        <v>0.13739339780000001</v>
      </c>
      <c r="L40" s="16">
        <f>VLOOKUP($D40,Résultats!$B$2:$AX$476,L$5,FALSE)</f>
        <v>9.9976858700000004E-2</v>
      </c>
      <c r="M40" s="16">
        <f>VLOOKUP($D40,Résultats!$B$2:$AX$476,M$5,FALSE)</f>
        <v>0.12995177250000001</v>
      </c>
      <c r="N40" s="86">
        <f>VLOOKUP($D40,Résultats!$B$2:$AX$476,N$5,FALSE)</f>
        <v>5.3220767099999997E-2</v>
      </c>
      <c r="O40" s="22">
        <f>VLOOKUP($D40,Résultats!$B$2:$AX$476,O$5,FALSE)</f>
        <v>4.1935831100000001E-2</v>
      </c>
      <c r="P40" s="16">
        <f>VLOOKUP($D40,Résultats!$B$2:$AX$476,P$5,FALSE)</f>
        <v>3.0035972300000002E-2</v>
      </c>
      <c r="Q40" s="16">
        <f>VLOOKUP($D40,Résultats!$B$2:$AX$476,Q$5,FALSE)</f>
        <v>1.79536278E-2</v>
      </c>
      <c r="R40" s="16">
        <f>VLOOKUP($D40,Résultats!$B$2:$AX$476,R$5,FALSE)</f>
        <v>1.7819547500000001E-2</v>
      </c>
      <c r="S40" s="86">
        <f>VLOOKUP($D40,Résultats!$B$2:$AX$476,S$5,FALSE)</f>
        <v>1.76554815E-2</v>
      </c>
      <c r="T40" s="95">
        <f>VLOOKUP($D40,Résultats!$B$2:$AX$476,T$5,FALSE)</f>
        <v>8.6837561400000002E-3</v>
      </c>
      <c r="U40" s="95">
        <f>VLOOKUP($D40,Résultats!$B$2:$AX$476,U$5,FALSE)</f>
        <v>8.4961783299999996E-3</v>
      </c>
      <c r="V40" s="95">
        <f>VLOOKUP($D40,Résultats!$B$2:$AX$476,V$5,FALSE)</f>
        <v>8.4827407599999995E-3</v>
      </c>
      <c r="W40" s="95">
        <f>VLOOKUP($D40,Résultats!$B$2:$AX$476,W$5,FALSE)</f>
        <v>8.5872708100000004E-3</v>
      </c>
      <c r="X40" s="45">
        <f>W40-'[1]Cibles THREEME'!$AJ11</f>
        <v>-1.4127291899999998E-3</v>
      </c>
    </row>
    <row r="41" spans="1:39" x14ac:dyDescent="0.25">
      <c r="A41" s="3"/>
      <c r="B41" s="313"/>
      <c r="C41" s="3" t="s">
        <v>9</v>
      </c>
      <c r="D41" s="3" t="s">
        <v>409</v>
      </c>
      <c r="E41" s="16">
        <f>VLOOKUP($D41,Résultats!$B$2:$AX$476,E$5,FALSE)</f>
        <v>0.3070657054</v>
      </c>
      <c r="F41" s="16">
        <f>VLOOKUP($D41,Résultats!$B$2:$AX$476,F$5,FALSE)</f>
        <v>2.0763106370000002</v>
      </c>
      <c r="G41" s="22">
        <f>VLOOKUP($D41,Résultats!$B$2:$AX$476,G$5,FALSE)</f>
        <v>2.7460290089999999</v>
      </c>
      <c r="H41" s="16">
        <f>VLOOKUP($D41,Résultats!$B$2:$AX$476,H$5,FALSE)</f>
        <v>2.955948501</v>
      </c>
      <c r="I41" s="86">
        <f>VLOOKUP($D41,Résultats!$B$2:$AX$476,I$5,FALSE)</f>
        <v>3.190218298</v>
      </c>
      <c r="J41" s="22">
        <f>VLOOKUP($D41,Résultats!$B$2:$AX$476,J$5,FALSE)</f>
        <v>3.3277326340000002</v>
      </c>
      <c r="K41" s="16">
        <f>VLOOKUP($D41,Résultats!$B$2:$AX$476,K$5,FALSE)</f>
        <v>3.4411335059999999</v>
      </c>
      <c r="L41" s="16">
        <f>VLOOKUP($D41,Résultats!$B$2:$AX$476,L$5,FALSE)</f>
        <v>3.5339302350000001</v>
      </c>
      <c r="M41" s="16">
        <f>VLOOKUP($D41,Résultats!$B$2:$AX$476,M$5,FALSE)</f>
        <v>3.621001761</v>
      </c>
      <c r="N41" s="86">
        <f>VLOOKUP($D41,Résultats!$B$2:$AX$476,N$5,FALSE)</f>
        <v>3.9893790569999998</v>
      </c>
      <c r="O41" s="22">
        <f>VLOOKUP($D41,Résultats!$B$2:$AX$476,O$5,FALSE)</f>
        <v>4.3243632390000002</v>
      </c>
      <c r="P41" s="16">
        <f>VLOOKUP($D41,Résultats!$B$2:$AX$476,P$5,FALSE)</f>
        <v>4.619703619</v>
      </c>
      <c r="Q41" s="16">
        <f>VLOOKUP($D41,Résultats!$B$2:$AX$476,Q$5,FALSE)</f>
        <v>4.8847447549999998</v>
      </c>
      <c r="R41" s="16">
        <f>VLOOKUP($D41,Résultats!$B$2:$AX$476,R$5,FALSE)</f>
        <v>5.1177589479999996</v>
      </c>
      <c r="S41" s="86">
        <f>VLOOKUP($D41,Résultats!$B$2:$AX$476,S$5,FALSE)</f>
        <v>5.3376522810000004</v>
      </c>
      <c r="T41" s="95">
        <f>VLOOKUP($D41,Résultats!$B$2:$AX$476,T$5,FALSE)</f>
        <v>8.4680141110000005</v>
      </c>
      <c r="U41" s="95">
        <f>VLOOKUP($D41,Résultats!$B$2:$AX$476,U$5,FALSE)</f>
        <v>11.331536270000001</v>
      </c>
      <c r="V41" s="95">
        <f>VLOOKUP($D41,Résultats!$B$2:$AX$476,V$5,FALSE)</f>
        <v>14.772280820000001</v>
      </c>
      <c r="W41" s="95">
        <f>VLOOKUP($D41,Résultats!$B$2:$AX$476,W$5,FALSE)</f>
        <v>18.410193840000002</v>
      </c>
      <c r="X41" s="45">
        <f>W41-'[1]Cibles THREEME'!$AJ12</f>
        <v>5.8246132036769005</v>
      </c>
    </row>
    <row r="42" spans="1:39" x14ac:dyDescent="0.25">
      <c r="A42" s="3"/>
      <c r="B42" s="313"/>
      <c r="C42" s="3" t="s">
        <v>10</v>
      </c>
      <c r="D42" s="3" t="s">
        <v>410</v>
      </c>
      <c r="E42" s="16">
        <f>VLOOKUP($D42,Résultats!$B$2:$AX$476,E$5,FALSE)</f>
        <v>6.9089783700000004E-2</v>
      </c>
      <c r="F42" s="16">
        <f>VLOOKUP($D42,Résultats!$B$2:$AX$476,F$5,FALSE)</f>
        <v>0.91504074550000003</v>
      </c>
      <c r="G42" s="22">
        <f>VLOOKUP($D42,Résultats!$B$2:$AX$476,G$5,FALSE)</f>
        <v>1.210189067</v>
      </c>
      <c r="H42" s="16">
        <f>VLOOKUP($D42,Résultats!$B$2:$AX$476,H$5,FALSE)</f>
        <v>1.3027016629999999</v>
      </c>
      <c r="I42" s="86">
        <f>VLOOKUP($D42,Résultats!$B$2:$AX$476,I$5,FALSE)</f>
        <v>1.405945564</v>
      </c>
      <c r="J42" s="22">
        <f>VLOOKUP($D42,Résultats!$B$2:$AX$476,J$5,FALSE)</f>
        <v>1.4665488369999999</v>
      </c>
      <c r="K42" s="16">
        <f>VLOOKUP($D42,Résultats!$B$2:$AX$476,K$5,FALSE)</f>
        <v>1.5165251829999999</v>
      </c>
      <c r="L42" s="16">
        <f>VLOOKUP($D42,Résultats!$B$2:$AX$476,L$5,FALSE)</f>
        <v>1.5574211769999999</v>
      </c>
      <c r="M42" s="16">
        <f>VLOOKUP($D42,Résultats!$B$2:$AX$476,M$5,FALSE)</f>
        <v>1.657724865</v>
      </c>
      <c r="N42" s="86">
        <f>VLOOKUP($D42,Résultats!$B$2:$AX$476,N$5,FALSE)</f>
        <v>1.942589374</v>
      </c>
      <c r="O42" s="22">
        <f>VLOOKUP($D42,Résultats!$B$2:$AX$476,O$5,FALSE)</f>
        <v>2.330688007</v>
      </c>
      <c r="P42" s="16">
        <f>VLOOKUP($D42,Résultats!$B$2:$AX$476,P$5,FALSE)</f>
        <v>2.7007113619999998</v>
      </c>
      <c r="Q42" s="16">
        <f>VLOOKUP($D42,Résultats!$B$2:$AX$476,Q$5,FALSE)</f>
        <v>3.0528143289999998</v>
      </c>
      <c r="R42" s="16">
        <f>VLOOKUP($D42,Résultats!$B$2:$AX$476,R$5,FALSE)</f>
        <v>3.378203783</v>
      </c>
      <c r="S42" s="86">
        <f>VLOOKUP($D42,Résultats!$B$2:$AX$476,S$5,FALSE)</f>
        <v>3.6920829249999998</v>
      </c>
      <c r="T42" s="95">
        <f>VLOOKUP($D42,Résultats!$B$2:$AX$476,T$5,FALSE)</f>
        <v>5.4636908919999998</v>
      </c>
      <c r="U42" s="95">
        <f>VLOOKUP($D42,Résultats!$B$2:$AX$476,U$5,FALSE)</f>
        <v>6.6637967189999996</v>
      </c>
      <c r="V42" s="95">
        <f>VLOOKUP($D42,Résultats!$B$2:$AX$476,V$5,FALSE)</f>
        <v>8.2465319719999997</v>
      </c>
      <c r="W42" s="95">
        <f>VLOOKUP($D42,Résultats!$B$2:$AX$476,W$5,FALSE)</f>
        <v>9.5734466450000006</v>
      </c>
      <c r="X42" s="45">
        <f>W42-'[1]Cibles THREEME'!$AJ13</f>
        <v>2.1450923265122475</v>
      </c>
      <c r="Z42" s="60" t="s">
        <v>485</v>
      </c>
    </row>
    <row r="43" spans="1:39" x14ac:dyDescent="0.25">
      <c r="A43" s="3"/>
      <c r="B43" s="313"/>
      <c r="C43" s="3" t="s">
        <v>11</v>
      </c>
      <c r="D43" s="3" t="s">
        <v>411</v>
      </c>
      <c r="E43" s="16">
        <f>VLOOKUP($D43,Résultats!$B$2:$AX$476,E$5,FALSE)</f>
        <v>3.4538545680000001</v>
      </c>
      <c r="F43" s="16">
        <f>VLOOKUP($D43,Résultats!$B$2:$AX$476,F$5,FALSE)</f>
        <v>2.5371584309999999</v>
      </c>
      <c r="G43" s="22">
        <f>VLOOKUP($D43,Résultats!$B$2:$AX$476,G$5,FALSE)</f>
        <v>3.3555242299999999</v>
      </c>
      <c r="H43" s="16">
        <f>VLOOKUP($D43,Résultats!$B$2:$AX$476,H$5,FALSE)</f>
        <v>3.6120364290000002</v>
      </c>
      <c r="I43" s="86">
        <f>VLOOKUP($D43,Résultats!$B$2:$AX$476,I$5,FALSE)</f>
        <v>3.8983036100000001</v>
      </c>
      <c r="J43" s="22">
        <f>VLOOKUP($D43,Résultats!$B$2:$AX$476,J$5,FALSE)</f>
        <v>4.0663399570000003</v>
      </c>
      <c r="K43" s="16">
        <f>VLOOKUP($D43,Résultats!$B$2:$AX$476,K$5,FALSE)</f>
        <v>4.2049107350000003</v>
      </c>
      <c r="L43" s="16">
        <f>VLOOKUP($D43,Résultats!$B$2:$AX$476,L$5,FALSE)</f>
        <v>4.3183041739999997</v>
      </c>
      <c r="M43" s="16">
        <f>VLOOKUP($D43,Résultats!$B$2:$AX$476,M$5,FALSE)</f>
        <v>4.0956356649999996</v>
      </c>
      <c r="N43" s="86">
        <f>VLOOKUP($D43,Résultats!$B$2:$AX$476,N$5,FALSE)</f>
        <v>4.2543286670000002</v>
      </c>
      <c r="O43" s="22">
        <f>VLOOKUP($D43,Résultats!$B$2:$AX$476,O$5,FALSE)</f>
        <v>4.3160806569999997</v>
      </c>
      <c r="P43" s="16">
        <f>VLOOKUP($D43,Résultats!$B$2:$AX$476,P$5,FALSE)</f>
        <v>4.3339419929999998</v>
      </c>
      <c r="Q43" s="16">
        <f>VLOOKUP($D43,Résultats!$B$2:$AX$476,Q$5,FALSE)</f>
        <v>4.3236504809999996</v>
      </c>
      <c r="R43" s="16">
        <f>VLOOKUP($D43,Résultats!$B$2:$AX$476,R$5,FALSE)</f>
        <v>4.2938072490000003</v>
      </c>
      <c r="S43" s="86">
        <f>VLOOKUP($D43,Résultats!$B$2:$AX$476,S$5,FALSE)</f>
        <v>4.2566977379999997</v>
      </c>
      <c r="T43" s="95">
        <f>VLOOKUP($D43,Résultats!$B$2:$AX$476,T$5,FALSE)</f>
        <v>4.3728678380000003</v>
      </c>
      <c r="U43" s="95">
        <f>VLOOKUP($D43,Résultats!$B$2:$AX$476,U$5,FALSE)</f>
        <v>4.1314514119999997</v>
      </c>
      <c r="V43" s="95">
        <f>VLOOKUP($D43,Résultats!$B$2:$AX$476,V$5,FALSE)</f>
        <v>4.2370037370000002</v>
      </c>
      <c r="W43" s="95">
        <f>VLOOKUP($D43,Résultats!$B$2:$AX$476,W$5,FALSE)</f>
        <v>4.2385929840000003</v>
      </c>
      <c r="X43" s="45">
        <f>W43-'[1]Cibles THREEME'!$AJ14</f>
        <v>0.37219544937727678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14"/>
      <c r="C44" s="7" t="s">
        <v>12</v>
      </c>
      <c r="D44" s="3" t="s">
        <v>412</v>
      </c>
      <c r="E44" s="17">
        <f>VLOOKUP($D44,Résultats!$B$2:$AX$476,E$5,FALSE)</f>
        <v>0.22373855049999999</v>
      </c>
      <c r="F44" s="17">
        <f>VLOOKUP($D44,Résultats!$B$2:$AX$476,F$5,FALSE)</f>
        <v>0.63408088429999998</v>
      </c>
      <c r="G44" s="88">
        <f>VLOOKUP($D44,Résultats!$B$2:$AX$476,G$5,FALSE)</f>
        <v>0.53843256390000005</v>
      </c>
      <c r="H44" s="17">
        <f>VLOOKUP($D44,Résultats!$B$2:$AX$476,H$5,FALSE)</f>
        <v>0.49963488719999999</v>
      </c>
      <c r="I44" s="89">
        <f>VLOOKUP($D44,Résultats!$B$2:$AX$476,I$5,FALSE)</f>
        <v>0.46338123889999999</v>
      </c>
      <c r="J44" s="88">
        <f>VLOOKUP($D44,Résultats!$B$2:$AX$476,J$5,FALSE)</f>
        <v>0.60366681109999998</v>
      </c>
      <c r="K44" s="17">
        <f>VLOOKUP($D44,Résultats!$B$2:$AX$476,K$5,FALSE)</f>
        <v>0.73282558279999999</v>
      </c>
      <c r="L44" s="17">
        <f>VLOOKUP($D44,Résultats!$B$2:$AX$476,L$5,FALSE)</f>
        <v>0.85076740480000002</v>
      </c>
      <c r="M44" s="17">
        <f>VLOOKUP($D44,Résultats!$B$2:$AX$476,M$5,FALSE)</f>
        <v>0.66804283750000004</v>
      </c>
      <c r="N44" s="89">
        <f>VLOOKUP($D44,Résultats!$B$2:$AX$476,N$5,FALSE)</f>
        <v>0.69588401629999996</v>
      </c>
      <c r="O44" s="88">
        <f>VLOOKUP($D44,Résultats!$B$2:$AX$476,O$5,FALSE)</f>
        <v>0.69012961409999996</v>
      </c>
      <c r="P44" s="17">
        <f>VLOOKUP($D44,Résultats!$B$2:$AX$476,P$5,FALSE)</f>
        <v>0.67710937780000002</v>
      </c>
      <c r="Q44" s="17">
        <f>VLOOKUP($D44,Résultats!$B$2:$AX$476,Q$5,FALSE)</f>
        <v>0.65970730889999996</v>
      </c>
      <c r="R44" s="17">
        <f>VLOOKUP($D44,Résultats!$B$2:$AX$476,R$5,FALSE)</f>
        <v>0.6394244925</v>
      </c>
      <c r="S44" s="89">
        <f>VLOOKUP($D44,Résultats!$B$2:$AX$476,S$5,FALSE)</f>
        <v>0.61832262130000004</v>
      </c>
      <c r="T44" s="97">
        <f>VLOOKUP($D44,Résultats!$B$2:$AX$476,T$5,FALSE)</f>
        <v>0.74289109929999997</v>
      </c>
      <c r="U44" s="97">
        <f>VLOOKUP($D44,Résultats!$B$2:$AX$476,U$5,FALSE)</f>
        <v>0.91953663939999997</v>
      </c>
      <c r="V44" s="97">
        <f>VLOOKUP($D44,Résultats!$B$2:$AX$476,V$5,FALSE)</f>
        <v>0.96093838279999999</v>
      </c>
      <c r="W44" s="97">
        <f>VLOOKUP($D44,Résultats!$B$2:$AX$476,W$5,FALSE)</f>
        <v>1.0164895249999999</v>
      </c>
      <c r="X44" s="45">
        <f>W44-'[1]Cibles THREEME'!$AJ15</f>
        <v>0.70595995922715127</v>
      </c>
      <c r="Z44" s="197" t="s">
        <v>486</v>
      </c>
      <c r="AA44" s="16">
        <f>I36</f>
        <v>38.000342216599996</v>
      </c>
      <c r="AB44" s="16">
        <f>S36</f>
        <v>42.168571384700002</v>
      </c>
      <c r="AC44" s="86">
        <f>W36</f>
        <v>49.325283549219996</v>
      </c>
    </row>
    <row r="45" spans="1:39" x14ac:dyDescent="0.25">
      <c r="A45" s="3"/>
      <c r="B45" s="312" t="s">
        <v>53</v>
      </c>
      <c r="C45" s="5" t="s">
        <v>1</v>
      </c>
      <c r="D45" s="2" t="s">
        <v>413</v>
      </c>
      <c r="E45" s="6">
        <f>SUM(E46:E51)</f>
        <v>37.3719999327</v>
      </c>
      <c r="F45" s="6">
        <f>SUM(F46:F51)</f>
        <v>35.020382240700002</v>
      </c>
      <c r="G45" s="84">
        <f t="shared" ref="G45:R45" si="11">SUM(G46:G51)</f>
        <v>34.334187063000002</v>
      </c>
      <c r="H45" s="6">
        <f t="shared" si="11"/>
        <v>33.315965040199998</v>
      </c>
      <c r="I45" s="85">
        <f t="shared" si="11"/>
        <v>32.428807752200001</v>
      </c>
      <c r="J45" s="84">
        <f t="shared" si="11"/>
        <v>31.9194708078</v>
      </c>
      <c r="K45" s="6">
        <f t="shared" si="11"/>
        <v>31.763118611599999</v>
      </c>
      <c r="L45" s="6">
        <f t="shared" si="11"/>
        <v>31.735181593699998</v>
      </c>
      <c r="M45" s="6">
        <f t="shared" si="11"/>
        <v>29.834978663799998</v>
      </c>
      <c r="N45" s="85">
        <f t="shared" si="11"/>
        <v>27.888648517700002</v>
      </c>
      <c r="O45" s="84">
        <f t="shared" si="11"/>
        <v>26.438909289800002</v>
      </c>
      <c r="P45" s="6">
        <f t="shared" si="11"/>
        <v>25.324199918999998</v>
      </c>
      <c r="Q45" s="6">
        <f t="shared" si="11"/>
        <v>24.417327856299998</v>
      </c>
      <c r="R45" s="6">
        <f t="shared" si="11"/>
        <v>23.678342101999998</v>
      </c>
      <c r="S45" s="85">
        <f>SUM(S46:S51)</f>
        <v>22.993443771599999</v>
      </c>
      <c r="T45" s="94">
        <f>SUM(T46:T51)</f>
        <v>21.333436628500003</v>
      </c>
      <c r="U45" s="94">
        <f>SUM(U46:U51)</f>
        <v>20.541871320000002</v>
      </c>
      <c r="V45" s="94">
        <f>SUM(V46:V51)</f>
        <v>19.944947922899999</v>
      </c>
      <c r="W45" s="94">
        <f>SUM(W46:W51)</f>
        <v>19.296347109400003</v>
      </c>
      <c r="X45" s="3"/>
      <c r="Z45" s="197" t="s">
        <v>487</v>
      </c>
      <c r="AA45" s="16">
        <f>SUM(I47,I49:I51)</f>
        <v>9.8819937592000002</v>
      </c>
      <c r="AB45" s="16">
        <f>S47+SUM(S49:S51)</f>
        <v>10.608128385600001</v>
      </c>
      <c r="AC45" s="86">
        <f>W47+SUM(W49:W51)</f>
        <v>11.277115484200001</v>
      </c>
    </row>
    <row r="46" spans="1:39" x14ac:dyDescent="0.25">
      <c r="A46" s="3"/>
      <c r="B46" s="313"/>
      <c r="C46" s="3" t="s">
        <v>13</v>
      </c>
      <c r="D46" s="3" t="s">
        <v>414</v>
      </c>
      <c r="E46" s="16">
        <f>VLOOKUP($D46,Résultats!$B$2:$AX$476,E$5,FALSE)</f>
        <v>34.363901800000001</v>
      </c>
      <c r="F46" s="16">
        <f>VLOOKUP($D46,Résultats!$B$2:$AX$476,F$5,FALSE)</f>
        <v>24.486950669999999</v>
      </c>
      <c r="G46" s="22">
        <f>VLOOKUP($D46,Résultats!$B$2:$AX$476,G$5,FALSE)</f>
        <v>23.701764560000001</v>
      </c>
      <c r="H46" s="16">
        <f>VLOOKUP($D46,Résultats!$B$2:$AX$476,H$5,FALSE)</f>
        <v>22.900439720000001</v>
      </c>
      <c r="I46" s="86">
        <f>VLOOKUP($D46,Résultats!$B$2:$AX$476,I$5,FALSE)</f>
        <v>22.195006190000001</v>
      </c>
      <c r="J46" s="22">
        <f>VLOOKUP($D46,Résultats!$B$2:$AX$476,J$5,FALSE)</f>
        <v>21.746275130000001</v>
      </c>
      <c r="K46" s="16">
        <f>VLOOKUP($D46,Résultats!$B$2:$AX$476,K$5,FALSE)</f>
        <v>21.542132509999998</v>
      </c>
      <c r="L46" s="16">
        <f>VLOOKUP($D46,Résultats!$B$2:$AX$476,L$5,FALSE)</f>
        <v>21.427603479999998</v>
      </c>
      <c r="M46" s="16">
        <f>VLOOKUP($D46,Résultats!$B$2:$AX$476,M$5,FALSE)</f>
        <v>17.80244618</v>
      </c>
      <c r="N46" s="86">
        <f>VLOOKUP($D46,Résultats!$B$2:$AX$476,N$5,FALSE)</f>
        <v>16.058308140000001</v>
      </c>
      <c r="O46" s="22">
        <f>VLOOKUP($D46,Résultats!$B$2:$AX$476,O$5,FALSE)</f>
        <v>14.54157676</v>
      </c>
      <c r="P46" s="16">
        <f>VLOOKUP($D46,Résultats!$B$2:$AX$476,P$5,FALSE)</f>
        <v>13.269432309999999</v>
      </c>
      <c r="Q46" s="16">
        <f>VLOOKUP($D46,Résultats!$B$2:$AX$476,Q$5,FALSE)</f>
        <v>12.15310493</v>
      </c>
      <c r="R46" s="16">
        <f>VLOOKUP($D46,Résultats!$B$2:$AX$476,R$5,FALSE)</f>
        <v>11.1911313</v>
      </c>
      <c r="S46" s="86">
        <f>VLOOKUP($D46,Résultats!$B$2:$AX$476,S$5,FALSE)</f>
        <v>10.28492758</v>
      </c>
      <c r="T46" s="95">
        <f>VLOOKUP($D46,Résultats!$B$2:$AX$476,T$5,FALSE)</f>
        <v>6.9343054960000003</v>
      </c>
      <c r="U46" s="95">
        <f>VLOOKUP($D46,Résultats!$B$2:$AX$476,U$5,FALSE)</f>
        <v>4.2131882809999999</v>
      </c>
      <c r="V46" s="95">
        <f>VLOOKUP($D46,Résultats!$B$2:$AX$476,V$5,FALSE)</f>
        <v>2.349236259</v>
      </c>
      <c r="W46" s="95">
        <f>VLOOKUP($D46,Résultats!$B$2:$AX$476,W$5,FALSE)</f>
        <v>0.1191569262</v>
      </c>
      <c r="X46" s="45">
        <f>W46-'[1]Cibles THREEME'!$AJ17</f>
        <v>-1.2779028844217755</v>
      </c>
      <c r="Z46" s="197" t="s">
        <v>488</v>
      </c>
      <c r="AA46" s="16">
        <f>I46+I48</f>
        <v>22.546813993000001</v>
      </c>
      <c r="AB46" s="16">
        <f>S46+S48</f>
        <v>12.385315386</v>
      </c>
      <c r="AC46" s="86">
        <f>W46+W48</f>
        <v>8.0192316251999998</v>
      </c>
    </row>
    <row r="47" spans="1:39" x14ac:dyDescent="0.25">
      <c r="A47" s="3"/>
      <c r="B47" s="313"/>
      <c r="C47" s="3" t="s">
        <v>14</v>
      </c>
      <c r="D47" s="3" t="s">
        <v>415</v>
      </c>
      <c r="E47" s="16">
        <f>VLOOKUP($D47,Résultats!$B$2:$AX$476,E$5,FALSE)</f>
        <v>1.608608627</v>
      </c>
      <c r="F47" s="16">
        <f>VLOOKUP($D47,Résultats!$B$2:$AX$476,F$5,FALSE)</f>
        <v>6.4227475160000003</v>
      </c>
      <c r="G47" s="22">
        <f>VLOOKUP($D47,Résultats!$B$2:$AX$476,G$5,FALSE)</f>
        <v>6.5152727759999998</v>
      </c>
      <c r="H47" s="16">
        <f>VLOOKUP($D47,Résultats!$B$2:$AX$476,H$5,FALSE)</f>
        <v>6.3924324969999997</v>
      </c>
      <c r="I47" s="86">
        <f>VLOOKUP($D47,Résultats!$B$2:$AX$476,I$5,FALSE)</f>
        <v>6.2905917139999996</v>
      </c>
      <c r="J47" s="22">
        <f>VLOOKUP($D47,Résultats!$B$2:$AX$476,J$5,FALSE)</f>
        <v>6.3927469290000003</v>
      </c>
      <c r="K47" s="16">
        <f>VLOOKUP($D47,Résultats!$B$2:$AX$476,K$5,FALSE)</f>
        <v>6.5573583160000002</v>
      </c>
      <c r="L47" s="16">
        <f>VLOOKUP($D47,Résultats!$B$2:$AX$476,L$5,FALSE)</f>
        <v>6.7434211590000004</v>
      </c>
      <c r="M47" s="16">
        <f>VLOOKUP($D47,Résultats!$B$2:$AX$476,M$5,FALSE)</f>
        <v>6.1210003889999998</v>
      </c>
      <c r="N47" s="86">
        <f>VLOOKUP($D47,Résultats!$B$2:$AX$476,N$5,FALSE)</f>
        <v>5.7182522269999998</v>
      </c>
      <c r="O47" s="22">
        <f>VLOOKUP($D47,Résultats!$B$2:$AX$476,O$5,FALSE)</f>
        <v>5.4364641650000003</v>
      </c>
      <c r="P47" s="16">
        <f>VLOOKUP($D47,Résultats!$B$2:$AX$476,P$5,FALSE)</f>
        <v>5.2221983569999999</v>
      </c>
      <c r="Q47" s="16">
        <f>VLOOKUP($D47,Résultats!$B$2:$AX$476,Q$5,FALSE)</f>
        <v>5.0497276229999999</v>
      </c>
      <c r="R47" s="16">
        <f>VLOOKUP($D47,Résultats!$B$2:$AX$476,R$5,FALSE)</f>
        <v>4.9165590420000003</v>
      </c>
      <c r="S47" s="86">
        <f>VLOOKUP($D47,Résultats!$B$2:$AX$476,S$5,FALSE)</f>
        <v>4.793621634</v>
      </c>
      <c r="T47" s="95">
        <f>VLOOKUP($D47,Résultats!$B$2:$AX$476,T$5,FALSE)</f>
        <v>4.2042823189999998</v>
      </c>
      <c r="U47" s="95">
        <f>VLOOKUP($D47,Résultats!$B$2:$AX$476,U$5,FALSE)</f>
        <v>3.8654420350000001</v>
      </c>
      <c r="V47" s="95">
        <f>VLOOKUP($D47,Résultats!$B$2:$AX$476,V$5,FALSE)</f>
        <v>3.605087905</v>
      </c>
      <c r="W47" s="95">
        <f>VLOOKUP($D47,Résultats!$B$2:$AX$476,W$5,FALSE)</f>
        <v>3.4339206849999999</v>
      </c>
      <c r="X47" s="45">
        <f>W47-'[1]Cibles THREEME'!$AJ18</f>
        <v>-6.9987321165308778</v>
      </c>
      <c r="Z47" s="197" t="s">
        <v>489</v>
      </c>
      <c r="AA47" s="16">
        <f>I33</f>
        <v>64.501752654000001</v>
      </c>
      <c r="AB47" s="16">
        <f>S33</f>
        <v>49.204607172999999</v>
      </c>
      <c r="AC47" s="86">
        <f>W33</f>
        <v>29.335213671999991</v>
      </c>
    </row>
    <row r="48" spans="1:39" x14ac:dyDescent="0.25">
      <c r="A48" s="3"/>
      <c r="B48" s="313"/>
      <c r="C48" s="3" t="s">
        <v>15</v>
      </c>
      <c r="D48" s="3" t="s">
        <v>416</v>
      </c>
      <c r="E48" s="16">
        <f>VLOOKUP($D48,Résultats!$B$2:$AX$476,E$5,FALSE)</f>
        <v>0.2010760784</v>
      </c>
      <c r="F48" s="16">
        <f>VLOOKUP($D48,Résultats!$B$2:$AX$476,F$5,FALSE)</f>
        <v>0.1085503308</v>
      </c>
      <c r="G48" s="22">
        <f>VLOOKUP($D48,Résultats!$B$2:$AX$476,G$5,FALSE)</f>
        <v>0.26634426890000001</v>
      </c>
      <c r="H48" s="16">
        <f>VLOOKUP($D48,Résultats!$B$2:$AX$476,H$5,FALSE)</f>
        <v>0.30998524620000001</v>
      </c>
      <c r="I48" s="86">
        <f>VLOOKUP($D48,Résultats!$B$2:$AX$476,I$5,FALSE)</f>
        <v>0.35180780299999997</v>
      </c>
      <c r="J48" s="22">
        <f>VLOOKUP($D48,Résultats!$B$2:$AX$476,J$5,FALSE)</f>
        <v>0.3239318632</v>
      </c>
      <c r="K48" s="16">
        <f>VLOOKUP($D48,Résultats!$B$2:$AX$476,K$5,FALSE)</f>
        <v>0.30055445800000002</v>
      </c>
      <c r="L48" s="16">
        <f>VLOOKUP($D48,Résultats!$B$2:$AX$476,L$5,FALSE)</f>
        <v>0.27895485749999999</v>
      </c>
      <c r="M48" s="16">
        <f>VLOOKUP($D48,Résultats!$B$2:$AX$476,M$5,FALSE)</f>
        <v>0.88291951010000003</v>
      </c>
      <c r="N48" s="86">
        <f>VLOOKUP($D48,Résultats!$B$2:$AX$476,N$5,FALSE)</f>
        <v>0.99923332710000001</v>
      </c>
      <c r="O48" s="22">
        <f>VLOOKUP($D48,Résultats!$B$2:$AX$476,O$5,FALSE)</f>
        <v>1.2524000870000001</v>
      </c>
      <c r="P48" s="16">
        <f>VLOOKUP($D48,Résultats!$B$2:$AX$476,P$5,FALSE)</f>
        <v>1.4944509829999999</v>
      </c>
      <c r="Q48" s="16">
        <f>VLOOKUP($D48,Résultats!$B$2:$AX$476,Q$5,FALSE)</f>
        <v>1.727777847</v>
      </c>
      <c r="R48" s="16">
        <f>VLOOKUP($D48,Résultats!$B$2:$AX$476,R$5,FALSE)</f>
        <v>1.9180581699999999</v>
      </c>
      <c r="S48" s="86">
        <f>VLOOKUP($D48,Résultats!$B$2:$AX$476,S$5,FALSE)</f>
        <v>2.1003878060000001</v>
      </c>
      <c r="T48" s="95">
        <f>VLOOKUP($D48,Résultats!$B$2:$AX$476,T$5,FALSE)</f>
        <v>3.6269243000000002</v>
      </c>
      <c r="U48" s="95">
        <f>VLOOKUP($D48,Résultats!$B$2:$AX$476,U$5,FALSE)</f>
        <v>5.2246982050000002</v>
      </c>
      <c r="V48" s="95">
        <f>VLOOKUP($D48,Résultats!$B$2:$AX$476,V$5,FALSE)</f>
        <v>6.4205116420000001</v>
      </c>
      <c r="W48" s="95">
        <f>VLOOKUP($D48,Résultats!$B$2:$AX$476,W$5,FALSE)</f>
        <v>7.9000746990000001</v>
      </c>
      <c r="X48" s="45">
        <f>W48-'[1]Cibles THREEME'!$AJ19</f>
        <v>-4.4010103405072192</v>
      </c>
      <c r="Z48" s="198" t="s">
        <v>42</v>
      </c>
      <c r="AA48" s="17">
        <f>I52</f>
        <v>2.362613037</v>
      </c>
      <c r="AB48" s="17">
        <f>S52</f>
        <v>1.77214519</v>
      </c>
      <c r="AC48" s="89">
        <f>W52</f>
        <v>2.4468175940000001</v>
      </c>
    </row>
    <row r="49" spans="1:29" x14ac:dyDescent="0.25">
      <c r="A49" s="3"/>
      <c r="B49" s="313"/>
      <c r="C49" s="3" t="s">
        <v>16</v>
      </c>
      <c r="D49" s="3" t="s">
        <v>417</v>
      </c>
      <c r="E49" s="16">
        <f>VLOOKUP($D49,Résultats!$B$2:$AX$476,E$5,FALSE)</f>
        <v>0.59518519209999998</v>
      </c>
      <c r="F49" s="16">
        <f>VLOOKUP($D49,Résultats!$B$2:$AX$476,F$5,FALSE)</f>
        <v>0.38528152869999999</v>
      </c>
      <c r="G49" s="22">
        <f>VLOOKUP($D49,Résultats!$B$2:$AX$476,G$5,FALSE)</f>
        <v>0.90461210849999996</v>
      </c>
      <c r="H49" s="16">
        <f>VLOOKUP($D49,Résultats!$B$2:$AX$476,H$5,FALSE)</f>
        <v>1.04758901</v>
      </c>
      <c r="I49" s="86">
        <f>VLOOKUP($D49,Résultats!$B$2:$AX$476,I$5,FALSE)</f>
        <v>1.1846783670000001</v>
      </c>
      <c r="J49" s="22">
        <f>VLOOKUP($D49,Résultats!$B$2:$AX$476,J$5,FALSE)</f>
        <v>1.0200243090000001</v>
      </c>
      <c r="K49" s="16">
        <f>VLOOKUP($D49,Résultats!$B$2:$AX$476,K$5,FALSE)</f>
        <v>0.87263781460000001</v>
      </c>
      <c r="L49" s="16">
        <f>VLOOKUP($D49,Résultats!$B$2:$AX$476,L$5,FALSE)</f>
        <v>0.73245619449999999</v>
      </c>
      <c r="M49" s="16">
        <f>VLOOKUP($D49,Résultats!$B$2:$AX$476,M$5,FALSE)</f>
        <v>0.89700950989999995</v>
      </c>
      <c r="N49" s="86">
        <f>VLOOKUP($D49,Résultats!$B$2:$AX$476,N$5,FALSE)</f>
        <v>0.87619420130000003</v>
      </c>
      <c r="O49" s="22">
        <f>VLOOKUP($D49,Résultats!$B$2:$AX$476,O$5,FALSE)</f>
        <v>0.86334018710000004</v>
      </c>
      <c r="P49" s="16">
        <f>VLOOKUP($D49,Résultats!$B$2:$AX$476,P$5,FALSE)</f>
        <v>0.85853466249999999</v>
      </c>
      <c r="Q49" s="16">
        <f>VLOOKUP($D49,Résultats!$B$2:$AX$476,Q$5,FALSE)</f>
        <v>0.85852615310000002</v>
      </c>
      <c r="R49" s="16">
        <f>VLOOKUP($D49,Résultats!$B$2:$AX$476,R$5,FALSE)</f>
        <v>0.85540336989999999</v>
      </c>
      <c r="S49" s="86">
        <f>VLOOKUP($D49,Résultats!$B$2:$AX$476,S$5,FALSE)</f>
        <v>0.85307235589999997</v>
      </c>
      <c r="T49" s="95">
        <f>VLOOKUP($D49,Résultats!$B$2:$AX$476,T$5,FALSE)</f>
        <v>0.76929832890000005</v>
      </c>
      <c r="U49" s="95">
        <f>VLOOKUP($D49,Résultats!$B$2:$AX$476,U$5,FALSE)</f>
        <v>0.7637240086</v>
      </c>
      <c r="V49" s="95">
        <f>VLOOKUP($D49,Résultats!$B$2:$AX$476,V$5,FALSE)</f>
        <v>0.72529966199999996</v>
      </c>
      <c r="W49" s="95">
        <f>VLOOKUP($D49,Résultats!$B$2:$AX$476,W$5,FALSE)</f>
        <v>0.72282285769999999</v>
      </c>
      <c r="X49" s="45">
        <f>W49-'[1]Cibles THREEME'!$AJ20</f>
        <v>2.369312258588574E-2</v>
      </c>
      <c r="Z49" s="189" t="s">
        <v>521</v>
      </c>
      <c r="AA49" s="189">
        <f>SUM(AA44:AA48)</f>
        <v>137.29351565979999</v>
      </c>
      <c r="AB49" s="189">
        <f t="shared" ref="AB49:AC49" si="12">SUM(AB44:AB48)</f>
        <v>116.1387675193</v>
      </c>
      <c r="AC49" s="189">
        <f t="shared" si="12"/>
        <v>100.40366192462</v>
      </c>
    </row>
    <row r="50" spans="1:29" x14ac:dyDescent="0.25">
      <c r="A50" s="3"/>
      <c r="B50" s="313"/>
      <c r="C50" s="3" t="s">
        <v>17</v>
      </c>
      <c r="D50" s="3" t="s">
        <v>418</v>
      </c>
      <c r="E50" s="16">
        <f>VLOOKUP($D50,Résultats!$B$2:$AX$476,E$5,FALSE)</f>
        <v>0.2010760784</v>
      </c>
      <c r="F50" s="16">
        <f>VLOOKUP($D50,Résultats!$B$2:$AX$476,F$5,FALSE)</f>
        <v>0.1845424782</v>
      </c>
      <c r="G50" s="22">
        <f>VLOOKUP($D50,Résultats!$B$2:$AX$476,G$5,FALSE)</f>
        <v>0.26797670959999997</v>
      </c>
      <c r="H50" s="16">
        <f>VLOOKUP($D50,Résultats!$B$2:$AX$476,H$5,FALSE)</f>
        <v>0.28808430600000001</v>
      </c>
      <c r="I50" s="86">
        <f>VLOOKUP($D50,Résultats!$B$2:$AX$476,I$5,FALSE)</f>
        <v>0.30767159519999998</v>
      </c>
      <c r="J50" s="22">
        <f>VLOOKUP($D50,Résultats!$B$2:$AX$476,J$5,FALSE)</f>
        <v>0.29325720560000001</v>
      </c>
      <c r="K50" s="16">
        <f>VLOOKUP($D50,Résultats!$B$2:$AX$476,K$5,FALSE)</f>
        <v>0.28247866599999999</v>
      </c>
      <c r="L50" s="16">
        <f>VLOOKUP($D50,Résultats!$B$2:$AX$476,L$5,FALSE)</f>
        <v>0.27308339669999998</v>
      </c>
      <c r="M50" s="16">
        <f>VLOOKUP($D50,Résultats!$B$2:$AX$476,M$5,FALSE)</f>
        <v>0.41057580580000003</v>
      </c>
      <c r="N50" s="86">
        <f>VLOOKUP($D50,Résultats!$B$2:$AX$476,N$5,FALSE)</f>
        <v>0.42291224830000002</v>
      </c>
      <c r="O50" s="22">
        <f>VLOOKUP($D50,Résultats!$B$2:$AX$476,O$5,FALSE)</f>
        <v>0.43490766870000003</v>
      </c>
      <c r="P50" s="16">
        <f>VLOOKUP($D50,Résultats!$B$2:$AX$476,P$5,FALSE)</f>
        <v>0.4494087665</v>
      </c>
      <c r="Q50" s="16">
        <f>VLOOKUP($D50,Résultats!$B$2:$AX$476,Q$5,FALSE)</f>
        <v>0.46526066220000001</v>
      </c>
      <c r="R50" s="16">
        <f>VLOOKUP($D50,Résultats!$B$2:$AX$476,R$5,FALSE)</f>
        <v>0.48419380909999998</v>
      </c>
      <c r="S50" s="86">
        <f>VLOOKUP($D50,Résultats!$B$2:$AX$476,S$5,FALSE)</f>
        <v>0.50255457869999998</v>
      </c>
      <c r="T50" s="95">
        <f>VLOOKUP($D50,Résultats!$B$2:$AX$476,T$5,FALSE)</f>
        <v>0.65645034059999996</v>
      </c>
      <c r="U50" s="95">
        <f>VLOOKUP($D50,Résultats!$B$2:$AX$476,U$5,FALSE)</f>
        <v>0.70465278139999998</v>
      </c>
      <c r="V50" s="95">
        <f>VLOOKUP($D50,Résultats!$B$2:$AX$476,V$5,FALSE)</f>
        <v>0.75371564690000004</v>
      </c>
      <c r="W50" s="95">
        <f>VLOOKUP($D50,Résultats!$B$2:$AX$476,W$5,FALSE)</f>
        <v>0.80468248549999999</v>
      </c>
      <c r="X50" s="45">
        <f>W50-'[1]Cibles THREEME'!$AJ21</f>
        <v>-0.13828138452405037</v>
      </c>
    </row>
    <row r="51" spans="1:29" x14ac:dyDescent="0.25">
      <c r="A51" s="3"/>
      <c r="B51" s="314"/>
      <c r="C51" s="7" t="s">
        <v>12</v>
      </c>
      <c r="D51" s="3" t="s">
        <v>419</v>
      </c>
      <c r="E51" s="17">
        <f>VLOOKUP($D51,Résultats!$B$2:$AX$476,E$5,FALSE)</f>
        <v>0.40215215679999999</v>
      </c>
      <c r="F51" s="17">
        <f>VLOOKUP($D51,Résultats!$B$2:$AX$476,F$5,FALSE)</f>
        <v>3.4323097169999999</v>
      </c>
      <c r="G51" s="88">
        <f>VLOOKUP($D51,Résultats!$B$2:$AX$476,G$5,FALSE)</f>
        <v>2.67821664</v>
      </c>
      <c r="H51" s="17">
        <f>VLOOKUP($D51,Résultats!$B$2:$AX$476,H$5,FALSE)</f>
        <v>2.3774342609999999</v>
      </c>
      <c r="I51" s="89">
        <f>VLOOKUP($D51,Résultats!$B$2:$AX$476,I$5,FALSE)</f>
        <v>2.0990520830000001</v>
      </c>
      <c r="J51" s="88">
        <f>VLOOKUP($D51,Résultats!$B$2:$AX$476,J$5,FALSE)</f>
        <v>2.1432353709999998</v>
      </c>
      <c r="K51" s="17">
        <f>VLOOKUP($D51,Résultats!$B$2:$AX$476,K$5,FALSE)</f>
        <v>2.2079568470000002</v>
      </c>
      <c r="L51" s="17">
        <f>VLOOKUP($D51,Résultats!$B$2:$AX$476,L$5,FALSE)</f>
        <v>2.2796625060000002</v>
      </c>
      <c r="M51" s="17">
        <f>VLOOKUP($D51,Résultats!$B$2:$AX$476,M$5,FALSE)</f>
        <v>3.7210272689999999</v>
      </c>
      <c r="N51" s="89">
        <f>VLOOKUP($D51,Résultats!$B$2:$AX$476,N$5,FALSE)</f>
        <v>3.8137483740000002</v>
      </c>
      <c r="O51" s="88">
        <f>VLOOKUP($D51,Résultats!$B$2:$AX$476,O$5,FALSE)</f>
        <v>3.9102204220000001</v>
      </c>
      <c r="P51" s="17">
        <f>VLOOKUP($D51,Résultats!$B$2:$AX$476,P$5,FALSE)</f>
        <v>4.0301748399999999</v>
      </c>
      <c r="Q51" s="17">
        <f>VLOOKUP($D51,Résultats!$B$2:$AX$476,Q$5,FALSE)</f>
        <v>4.162930641</v>
      </c>
      <c r="R51" s="17">
        <f>VLOOKUP($D51,Résultats!$B$2:$AX$476,R$5,FALSE)</f>
        <v>4.3129964110000003</v>
      </c>
      <c r="S51" s="89">
        <f>VLOOKUP($D51,Résultats!$B$2:$AX$476,S$5,FALSE)</f>
        <v>4.4588798169999997</v>
      </c>
      <c r="T51" s="97">
        <f>VLOOKUP($D51,Résultats!$B$2:$AX$476,T$5,FALSE)</f>
        <v>5.1421758439999996</v>
      </c>
      <c r="U51" s="97">
        <f>VLOOKUP($D51,Résultats!$B$2:$AX$476,U$5,FALSE)</f>
        <v>5.7701660090000004</v>
      </c>
      <c r="V51" s="97">
        <f>VLOOKUP($D51,Résultats!$B$2:$AX$476,V$5,FALSE)</f>
        <v>6.0910968079999996</v>
      </c>
      <c r="W51" s="97">
        <f>VLOOKUP($D51,Résultats!$B$2:$AX$476,W$5,FALSE)</f>
        <v>6.3156894560000003</v>
      </c>
      <c r="X51" s="45">
        <f>W51-'[1]Cibles THREEME'!$AJ22</f>
        <v>-0.4456309355324084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4.6164405469999998</v>
      </c>
      <c r="G52" s="84">
        <f>VLOOKUP($D52,Résultats!$B$2:$AX$476,G$5,FALSE)</f>
        <v>2.848168823</v>
      </c>
      <c r="H52" s="6">
        <f>VLOOKUP($D52,Résultats!$B$2:$AX$476,H$5,FALSE)</f>
        <v>2.5598717440000001</v>
      </c>
      <c r="I52" s="85">
        <f>VLOOKUP($D52,Résultats!$B$2:$AX$476,I$5,FALSE)</f>
        <v>2.362613037</v>
      </c>
      <c r="J52" s="84">
        <f>VLOOKUP($D52,Résultats!$B$2:$AX$476,J$5,FALSE)</f>
        <v>2.3104714149999999</v>
      </c>
      <c r="K52" s="6">
        <f>VLOOKUP($D52,Résultats!$B$2:$AX$476,K$5,FALSE)</f>
        <v>2.3259604949999999</v>
      </c>
      <c r="L52" s="6">
        <f>VLOOKUP($D52,Résultats!$B$2:$AX$476,L$5,FALSE)</f>
        <v>2.37677512</v>
      </c>
      <c r="M52" s="6">
        <f>VLOOKUP($D52,Résultats!$B$2:$AX$476,M$5,FALSE)</f>
        <v>2.3858112990000002</v>
      </c>
      <c r="N52" s="85">
        <f>VLOOKUP($D52,Résultats!$B$2:$AX$476,N$5,FALSE)</f>
        <v>2.2995375340000002</v>
      </c>
      <c r="O52" s="84">
        <f>VLOOKUP($D52,Résultats!$B$2:$AX$476,O$5,FALSE)</f>
        <v>2.1904401610000002</v>
      </c>
      <c r="P52" s="6">
        <f>VLOOKUP($D52,Résultats!$B$2:$AX$476,P$5,FALSE)</f>
        <v>2.0752549739999999</v>
      </c>
      <c r="Q52" s="6">
        <f>VLOOKUP($D52,Résultats!$B$2:$AX$476,Q$5,FALSE)</f>
        <v>1.9651754400000001</v>
      </c>
      <c r="R52" s="6">
        <f>VLOOKUP($D52,Résultats!$B$2:$AX$476,R$5,FALSE)</f>
        <v>1.86338706</v>
      </c>
      <c r="S52" s="85">
        <f>VLOOKUP($D52,Résultats!$B$2:$AX$476,S$5,FALSE)</f>
        <v>1.77214519</v>
      </c>
      <c r="T52" s="94">
        <f>VLOOKUP($D52,Résultats!$B$2:$AX$476,T$5,FALSE)</f>
        <v>1.833743315</v>
      </c>
      <c r="U52" s="94">
        <f>VLOOKUP($D52,Résultats!$B$2:$AX$476,U$5,FALSE)</f>
        <v>2.0575992830000001</v>
      </c>
      <c r="V52" s="94">
        <f>VLOOKUP($D52,Résultats!$B$2:$AX$476,V$5,FALSE)</f>
        <v>2.2605331849999999</v>
      </c>
      <c r="W52" s="94">
        <f>VLOOKUP($D52,Résultats!$B$2:$AX$476,W$5,FALSE)</f>
        <v>2.4468175940000001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160.97938668130001</v>
      </c>
      <c r="F53" s="9">
        <f>F52+F45+F36+F33</f>
        <v>149.8998025317</v>
      </c>
      <c r="G53" s="23">
        <f t="shared" ref="G53:R53" si="13">G52+G45+G36+G33</f>
        <v>143.34655951399989</v>
      </c>
      <c r="H53" s="9">
        <f t="shared" si="13"/>
        <v>140.28201332769999</v>
      </c>
      <c r="I53" s="90">
        <f t="shared" si="13"/>
        <v>137.29351565979999</v>
      </c>
      <c r="J53" s="23">
        <f t="shared" si="13"/>
        <v>135.99267749979998</v>
      </c>
      <c r="K53" s="9">
        <f t="shared" si="13"/>
        <v>134.94001971</v>
      </c>
      <c r="L53" s="9">
        <f t="shared" si="13"/>
        <v>134.0687726509</v>
      </c>
      <c r="M53" s="9">
        <f t="shared" si="13"/>
        <v>132.51090384930001</v>
      </c>
      <c r="N53" s="90">
        <f t="shared" si="13"/>
        <v>129.93369296020001</v>
      </c>
      <c r="O53" s="23">
        <f t="shared" si="13"/>
        <v>127.1131849807</v>
      </c>
      <c r="P53" s="9">
        <f t="shared" si="13"/>
        <v>124.26126334189999</v>
      </c>
      <c r="Q53" s="9">
        <f t="shared" si="13"/>
        <v>121.4638953308</v>
      </c>
      <c r="R53" s="9">
        <f t="shared" si="13"/>
        <v>118.76314132529998</v>
      </c>
      <c r="S53" s="90">
        <f>S52+S45+S36+S33</f>
        <v>116.1387675193</v>
      </c>
      <c r="T53" s="98">
        <f>T52+T45+T36+T33</f>
        <v>109.01983381744</v>
      </c>
      <c r="U53" s="98">
        <f>U52+U45+U36+U33</f>
        <v>104.16841987832998</v>
      </c>
      <c r="V53" s="98">
        <f>V52+V45+V36+V33</f>
        <v>101.51325670622001</v>
      </c>
      <c r="W53" s="98">
        <f>W52+W45+W36+W33</f>
        <v>100.40366192462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A82" zoomScale="70" zoomScaleNormal="70" workbookViewId="0">
      <selection activeCell="K99" sqref="K99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42.637486899999999</v>
      </c>
      <c r="J11" s="8">
        <f>SUM(J12:J13)</f>
        <v>1.2410850355</v>
      </c>
      <c r="K11" s="8">
        <f>SUM(K12:K13)</f>
        <v>0.25120512298469999</v>
      </c>
      <c r="L11" s="96">
        <f>SUM(H11:K11)</f>
        <v>44.129777058484699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42.748696780825377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7.267406707154804E-2</v>
      </c>
      <c r="S11" s="142">
        <f>SUM(O11:R11)</f>
        <v>43.76608279974559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24.103235219999998</v>
      </c>
      <c r="J12" s="16">
        <f>VLOOKUP(F12,Résultats!$B$2:$AX$476,'T energie vecteurs'!F5,FALSE)</f>
        <v>3.0270977500000001E-2</v>
      </c>
      <c r="K12" s="16">
        <f>VLOOKUP(G12,Résultats!$B$2:$AX$476,'T energie vecteurs'!F5,FALSE)</f>
        <v>1.3040384700000001E-5</v>
      </c>
      <c r="L12" s="95">
        <f t="shared" ref="L12:L20" si="0">SUM(H12:K12)</f>
        <v>24.133519237884698</v>
      </c>
      <c r="M12" s="16"/>
      <c r="N12" s="148" t="s">
        <v>19</v>
      </c>
      <c r="O12" s="143"/>
      <c r="P12" s="16">
        <f>'[3]D2.e'!$AA$24</f>
        <v>24.2230806888426</v>
      </c>
      <c r="Q12" s="34">
        <f>0</f>
        <v>0</v>
      </c>
      <c r="R12" s="16"/>
      <c r="S12" s="95">
        <f>'[3]D2.e'!$AA$24</f>
        <v>24.2230806888426</v>
      </c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18.534251680000001</v>
      </c>
      <c r="J13" s="16">
        <f>VLOOKUP(F13,Résultats!$B$2:$AX$476,'T energie vecteurs'!F5,FALSE)</f>
        <v>1.210814058</v>
      </c>
      <c r="K13" s="16">
        <f>VLOOKUP(G13,Résultats!$B$2:$AX$476,'T energie vecteurs'!F5,FALSE)</f>
        <v>0.25119208259999998</v>
      </c>
      <c r="L13" s="95">
        <f t="shared" si="0"/>
        <v>19.9962578206</v>
      </c>
      <c r="M13" s="16"/>
      <c r="N13" s="149" t="s">
        <v>20</v>
      </c>
      <c r="O13" s="143"/>
      <c r="P13" s="16">
        <f>'[3]D2.e'!$AA$22+'[3]D2.e'!$AA$21+'[3]D2.e'!$AA$20+'[3]D2.e'!$AA$19+'[3]D2.e'!$AA$18+'[3]D2.e'!$AA$15+'[3]D2.e'!$AA$9+'[3]D2.e'!$AA$8+'[3]D2.e'!$AA$12+'[3]D2.e'!$AA$5</f>
        <v>18.720283703825473</v>
      </c>
      <c r="Q13" s="34">
        <f>'[3]D2.e'!$AA$6+'[3]D2.e'!$AA$16+'[3]D2.e'!$AA$23</f>
        <v>0.90526772179712012</v>
      </c>
      <c r="R13" s="34">
        <f>'[3]D2.e'!$AA$13+'[3]D2.e'!$AA$17</f>
        <v>5.3557409523809399E-2</v>
      </c>
      <c r="S13" s="95">
        <f>'[3]D2.e'!$Z$22+'[3]D2.e'!$Z$21+'[3]D2.e'!$Z$20+'[3]D2.e'!$Z$19+'[3]D2.e'!$AA$18+'[3]D2.e'!$AA$14+'[3]D2.e'!$AA$7+'[3]D2.e'!$AA$4</f>
        <v>19.848108835146398</v>
      </c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0.28498806799999998</v>
      </c>
      <c r="I14" s="8">
        <f>VLOOKUP(E14,Résultats!$B$2:$AX$476,'T energie vecteurs'!F5,FALSE)</f>
        <v>7.1515709860000003</v>
      </c>
      <c r="J14" s="8">
        <f>VLOOKUP(F14,Résultats!$B$2:$AX$476,'T energie vecteurs'!F5,FALSE)</f>
        <v>13.96593201</v>
      </c>
      <c r="K14" s="8">
        <f>VLOOKUP(G14,Résultats!$B$2:$AX$476,'T energie vecteurs'!F5,FALSE)+5</f>
        <v>20.162121169999999</v>
      </c>
      <c r="L14" s="96">
        <f>SUM(H14:K14)</f>
        <v>41.564612233999995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4.1519749560000001</v>
      </c>
      <c r="J15" s="8">
        <f>VLOOKUP(F15,Résultats!$B$2:$AX$476,'T energie vecteurs'!F5,FALSE)</f>
        <v>12.8071982</v>
      </c>
      <c r="K15" s="8">
        <f>VLOOKUP(G15,Résultats!$B$2:$AX$476,'T energie vecteurs'!F5,FALSE)</f>
        <v>8.1521604480000001</v>
      </c>
      <c r="L15" s="96">
        <f t="shared" si="0"/>
        <v>25.111333603999999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8.7461122445901367</v>
      </c>
      <c r="S15" s="142">
        <f t="shared" si="1"/>
        <v>24.506016758025968</v>
      </c>
    </row>
    <row r="16" spans="1:20" x14ac:dyDescent="0.25">
      <c r="C16" s="147" t="s">
        <v>23</v>
      </c>
      <c r="H16" s="8">
        <f>SUM(H17:H19)</f>
        <v>5.3163916232000004</v>
      </c>
      <c r="I16" s="8">
        <f>SUM(I17:I19)</f>
        <v>19.340327687999999</v>
      </c>
      <c r="J16" s="8">
        <f>SUM(J17:J19)</f>
        <v>10.8321999479</v>
      </c>
      <c r="K16" s="8">
        <f>SUM(K17:K19)</f>
        <v>13.156047405900001</v>
      </c>
      <c r="L16" s="96">
        <f>SUM(H16:K16)</f>
        <v>48.644966664999998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14.865720748941945</v>
      </c>
      <c r="Q16" s="28">
        <f t="shared" si="2"/>
        <v>10.069552160228</v>
      </c>
      <c r="R16" s="28">
        <f t="shared" si="2"/>
        <v>13.756399814544654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4.3314524790000002</v>
      </c>
      <c r="I17" s="16">
        <f>VLOOKUP(E17,Résultats!$B$2:$AX$476,'T energie vecteurs'!F5,FALSE)</f>
        <v>15.254253350000001</v>
      </c>
      <c r="J17" s="16">
        <f>VLOOKUP(F17,Résultats!$B$2:$AX$476,'T energie vecteurs'!F5,FALSE)</f>
        <v>10.53467642</v>
      </c>
      <c r="K17" s="16">
        <f>VLOOKUP(G17,Résultats!$B$2:$AX$476,'T energie vecteurs'!F5,FALSE)</f>
        <v>11.126873959999999</v>
      </c>
      <c r="L17" s="95">
        <f t="shared" si="0"/>
        <v>41.247256209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2.4127207489419455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12.654813573219924</v>
      </c>
      <c r="S17" s="95">
        <f t="shared" si="1"/>
        <v>26.186395747332696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0.98493914419999995</v>
      </c>
      <c r="I18" s="16">
        <f>VLOOKUP(E18,Résultats!$B$2:$AX$476,'T energie vecteurs'!F5,FALSE)</f>
        <v>1.864795859</v>
      </c>
      <c r="J18" s="16">
        <f>VLOOKUP(F18,Résultats!$B$2:$AX$476,'T energie vecteurs'!F5,FALSE)</f>
        <v>0</v>
      </c>
      <c r="K18" s="16">
        <f>VLOOKUP(G18,Résultats!$B$2:$AX$476,'T energie vecteurs'!F5,FALSE)</f>
        <v>1.7011518990000001</v>
      </c>
      <c r="L18" s="95">
        <f t="shared" si="0"/>
        <v>4.5508869022000003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2.221278479</v>
      </c>
      <c r="J19" s="16">
        <f>VLOOKUP(F19,Résultats!$B$2:$AX$476,'T energie vecteurs'!F5,FALSE)</f>
        <v>0.29752352789999997</v>
      </c>
      <c r="K19" s="16">
        <f>VLOOKUP(G19,Résultats!$B$2:$AX$476,'T energie vecteurs'!F5,FALSE)</f>
        <v>0.32802154690000002</v>
      </c>
      <c r="L19" s="95">
        <f t="shared" si="0"/>
        <v>2.8468235538000002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3.4936667755496749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0.24365267378081518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5.6013796912</v>
      </c>
      <c r="I20" s="9">
        <f>SUM(I11,I14:I16)</f>
        <v>73.281360530000001</v>
      </c>
      <c r="J20" s="9">
        <f>SUM(J11,J14:J16)</f>
        <v>38.846415193399999</v>
      </c>
      <c r="K20" s="9">
        <f>SUM(K11,K14:K16)</f>
        <v>41.7215341468847</v>
      </c>
      <c r="L20" s="98">
        <f t="shared" si="0"/>
        <v>159.45068956148469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70.798845361011772</v>
      </c>
      <c r="Q20" s="31">
        <f>Q11+Q14+Q15+Q16+Q19</f>
        <v>38.082514273546238</v>
      </c>
      <c r="R20" s="31">
        <f>R11+R14+R15+R16+R19</f>
        <v>44.651702506310876</v>
      </c>
      <c r="S20" s="144">
        <f>SUM(O20:R20)</f>
        <v>157.87874151958081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41.664623000000006</v>
      </c>
      <c r="J24" s="8">
        <f>SUM(J25:J26)</f>
        <v>1.4756603608000001</v>
      </c>
      <c r="K24" s="8">
        <f>SUM(K25:K26)</f>
        <v>0.29542253276800001</v>
      </c>
      <c r="L24" s="96">
        <f t="shared" ref="L24:L33" si="3">SUM(H24:K24)</f>
        <v>43.435705893568006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23.549550830000001</v>
      </c>
      <c r="J25" s="16">
        <f>VLOOKUP(F25,Résultats!$B$2:$AX$476,'T energie vecteurs'!I5,FALSE)</f>
        <v>0.1141071708</v>
      </c>
      <c r="K25" s="16">
        <f>VLOOKUP(G51,Résultats!$B$2:$AX$476,'T energie vecteurs'!I5,FALSE)</f>
        <v>1.9019868E-5</v>
      </c>
      <c r="L25" s="95">
        <f t="shared" si="3"/>
        <v>23.663677020668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18.115072170000001</v>
      </c>
      <c r="J26" s="16">
        <f>VLOOKUP(F26,Résultats!$B$2:$AX$476,'T energie vecteurs'!I5,FALSE)</f>
        <v>1.36155319</v>
      </c>
      <c r="K26" s="16">
        <f>VLOOKUP(G26,Résultats!$B$2:$AX$476,'T energie vecteurs'!I5,FALSE)</f>
        <v>0.2954035129</v>
      </c>
      <c r="L26" s="95">
        <f t="shared" si="3"/>
        <v>19.772028872899998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0.25018574609999999</v>
      </c>
      <c r="I27" s="8">
        <f>VLOOKUP(E27,Résultats!$B$2:$AX$476,'T energie vecteurs'!I5,FALSE)</f>
        <v>6.1103005320000001</v>
      </c>
      <c r="J27" s="8">
        <f>VLOOKUP(F27,Résultats!$B$2:$AX$476,'T energie vecteurs'!I5,FALSE)</f>
        <v>14.572689889999999</v>
      </c>
      <c r="K27" s="8">
        <f>VLOOKUP(G27,Résultats!$B$2:$AX$476,'T energie vecteurs'!I5,FALSE)+6</f>
        <v>19.467900569999998</v>
      </c>
      <c r="L27" s="96">
        <f t="shared" si="3"/>
        <v>40.401076738099995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3.0672585570000002</v>
      </c>
      <c r="J28" s="8">
        <f>VLOOKUP(F28,Résultats!$B$2:$AX$476,'T energie vecteurs'!I5,FALSE)</f>
        <v>12.157769330000001</v>
      </c>
      <c r="K28" s="8">
        <f>VLOOKUP(G28,Résultats!$B$2:$AX$476,'T energie vecteurs'!I5,FALSE)</f>
        <v>6.8144642119999999</v>
      </c>
      <c r="L28" s="96">
        <f t="shared" si="3"/>
        <v>22.039492099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3.0035370559999999</v>
      </c>
      <c r="I29" s="8">
        <f>SUM(I30:I32)</f>
        <v>15.569349976</v>
      </c>
      <c r="J29" s="8">
        <f>SUM(J30:J32)</f>
        <v>9.7942226150000007</v>
      </c>
      <c r="K29" s="8">
        <f>SUM(K30:K32)</f>
        <v>13.821185367299998</v>
      </c>
      <c r="L29" s="96">
        <f t="shared" si="3"/>
        <v>42.188295014299996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2.1124272909999999</v>
      </c>
      <c r="I30" s="16">
        <f>VLOOKUP(E30,Résultats!$B$2:$AX$476,'T energie vecteurs'!I5,FALSE)</f>
        <v>11.428032419999999</v>
      </c>
      <c r="J30" s="16">
        <f>VLOOKUP(F30,Résultats!$B$2:$AX$476,'T energie vecteurs'!I5,FALSE)</f>
        <v>9.4967623830000001</v>
      </c>
      <c r="K30" s="16">
        <f>VLOOKUP(G30,Résultats!$B$2:$AX$476,'T energie vecteurs'!I5,FALSE)</f>
        <v>11.54803317</v>
      </c>
      <c r="L30" s="95">
        <f t="shared" si="3"/>
        <v>34.585255263999997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0.89110976500000005</v>
      </c>
      <c r="I31" s="16">
        <f>VLOOKUP(E31,Résultats!$B$2:$AX$476,'T energie vecteurs'!I5,FALSE)</f>
        <v>1.909779407</v>
      </c>
      <c r="J31" s="16">
        <f>VLOOKUP(F31,Résultats!$B$2:$AX$476,'T energie vecteurs'!I5,FALSE)</f>
        <v>0</v>
      </c>
      <c r="K31" s="16">
        <f>VLOOKUP(G31,Résultats!$B$2:$AX$476,'T energie vecteurs'!I5,FALSE)</f>
        <v>1.9701649269999999</v>
      </c>
      <c r="L31" s="95">
        <f t="shared" si="3"/>
        <v>4.7710540990000005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2.2315381489999999</v>
      </c>
      <c r="J32" s="16">
        <f>VLOOKUP(F32,Résultats!$B$2:$AX$476,'T energie vecteurs'!I5,FALSE)</f>
        <v>0.29746023199999999</v>
      </c>
      <c r="K32" s="16">
        <f>VLOOKUP(G32,Résultats!$B$2:$AX$476,'T energie vecteurs'!I5,FALSE)</f>
        <v>0.3029872703</v>
      </c>
      <c r="L32" s="95">
        <f t="shared" si="3"/>
        <v>2.8319856513000001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3.2537228021</v>
      </c>
      <c r="I33" s="9">
        <f>SUM(I24,I27:I29)</f>
        <v>66.411532065000003</v>
      </c>
      <c r="J33" s="9">
        <f>SUM(J24,J27:J29)</f>
        <v>38.000342195800002</v>
      </c>
      <c r="K33" s="9">
        <f>SUM(K24,K27:K29)</f>
        <v>40.398972682067999</v>
      </c>
      <c r="L33" s="98">
        <f t="shared" si="3"/>
        <v>148.064569744968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39.40917074</v>
      </c>
      <c r="J37" s="8">
        <f>SUM(J38:J39)</f>
        <v>1.9129407794</v>
      </c>
      <c r="K37" s="8">
        <f>SUM(K38:K39)</f>
        <v>0.46929810172370001</v>
      </c>
      <c r="L37" s="96">
        <f t="shared" ref="L37:L46" si="6">SUM(H37:K37)</f>
        <v>41.791409621123705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38.50153613089298</v>
      </c>
      <c r="Q37" s="28">
        <f>'[2]Bilan 2025 AMS'!$X$13/11.63</f>
        <v>1.4019196706542307</v>
      </c>
      <c r="R37" s="28">
        <f>('[2]Bilan 2025 AMS'!$X$22+'[2]Bilan 2025 AMS'!$X$30+SUM('[2]Bilan 2025 AMS'!$X$36:$X$40)+SUM('[2]Bilan 2025 AMS'!$X$44:$X$45)+'[2]Bilan 2025 AMS'!$X$47)/11.63</f>
        <v>0.36905808040129645</v>
      </c>
      <c r="S37" s="142">
        <f>SUM(O37:R37)</f>
        <v>40.272513881948505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21.429828199999999</v>
      </c>
      <c r="J38" s="16">
        <f>VLOOKUP(F38,Résultats!$B$2:$AX$476,'T energie vecteurs'!N5,FALSE)</f>
        <v>0.32774477540000002</v>
      </c>
      <c r="K38" s="16">
        <f>VLOOKUP(G51,Résultats!$B$2:$AX$476,'T energie vecteurs'!N5,FALSE)</f>
        <v>3.16373237E-5</v>
      </c>
      <c r="L38" s="95">
        <f t="shared" si="6"/>
        <v>21.7576046127237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17.979342540000001</v>
      </c>
      <c r="J39" s="16">
        <f>VLOOKUP(F39,Résultats!$B$2:$AX$476,'T energie vecteurs'!N5,FALSE)</f>
        <v>1.5851960039999999</v>
      </c>
      <c r="K39" s="16">
        <f>VLOOKUP(G39,Résultats!$B$2:$AX$476,'T energie vecteurs'!N5,FALSE)</f>
        <v>0.46926646440000003</v>
      </c>
      <c r="L39" s="95">
        <f t="shared" si="6"/>
        <v>20.033805008400002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0.1981792231</v>
      </c>
      <c r="I40" s="8">
        <f>VLOOKUP(E40,Résultats!$B$2:$AX$476,'T energie vecteurs'!N5,FALSE)</f>
        <v>5.4595188979999998</v>
      </c>
      <c r="J40" s="8">
        <f>VLOOKUP(F40,Résultats!$B$2:$AX$476,'T energie vecteurs'!N5,FALSE)</f>
        <v>14.22050145</v>
      </c>
      <c r="K40" s="8">
        <f>VLOOKUP(G40,Résultats!$B$2:$AX$476,'T energie vecteurs'!N5,FALSE)+8</f>
        <v>19.329019649999999</v>
      </c>
      <c r="L40" s="96">
        <f t="shared" si="6"/>
        <v>39.207219221100004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2.0957746160980957</v>
      </c>
      <c r="Q40" s="28">
        <f>'[2]Bilan 2025 AMS'!$V$13/11.63</f>
        <v>14.447084659417472</v>
      </c>
      <c r="R40" s="28">
        <f>('[2]Bilan 2025 AMS'!$V$22+'[2]Bilan 2025 AMS'!$V$30+SUM('[2]Bilan 2025 AMS'!$V$36:$V$40)+SUM('[2]Bilan 2025 AMS'!$V$44:$V$45)+'[2]Bilan 2025 AMS'!$V$47)/11.63</f>
        <v>22.421251859079046</v>
      </c>
      <c r="S40" s="142">
        <f t="shared" ref="S40:S46" si="7">SUM(O40:R40)</f>
        <v>38.964111134594617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2.593580727</v>
      </c>
      <c r="J41" s="8">
        <f>VLOOKUP(F41,Résultats!$B$2:$AX$476,'T energie vecteurs'!N5,FALSE)</f>
        <v>12.16805768</v>
      </c>
      <c r="K41" s="8">
        <f>VLOOKUP(G41,Résultats!$B$2:$AX$476,'T energie vecteurs'!N5,FALSE)</f>
        <v>7.4297922759999997</v>
      </c>
      <c r="L41" s="96">
        <f t="shared" si="6"/>
        <v>22.191430683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1.6298429171920958</v>
      </c>
      <c r="Q41" s="28">
        <f>('[2]Bilan 2025 AMS'!$W$13)/11.63</f>
        <v>10.999874044471945</v>
      </c>
      <c r="R41" s="28">
        <f>('[2]Bilan 2025 AMS'!$W$22+'[2]Bilan 2025 AMS'!$W$30+SUM('[2]Bilan 2025 AMS'!$W$36:$W$40)+SUM('[2]Bilan 2025 AMS'!$W$44:$W$45)+'[2]Bilan 2025 AMS'!$W$47)/11.63</f>
        <v>8.5854945190187202</v>
      </c>
      <c r="S41" s="142">
        <f t="shared" si="7"/>
        <v>21.215211480682761</v>
      </c>
      <c r="T41" s="75"/>
    </row>
    <row r="42" spans="3:20" x14ac:dyDescent="0.25">
      <c r="C42" s="147" t="s">
        <v>23</v>
      </c>
      <c r="H42" s="8">
        <f>SUM(H43:H45)</f>
        <v>2.9876636512999997</v>
      </c>
      <c r="I42" s="8">
        <f>SUM(I43:I45)</f>
        <v>14.393730679000001</v>
      </c>
      <c r="J42" s="8">
        <f>SUM(J43:J45)</f>
        <v>11.501850792500001</v>
      </c>
      <c r="K42" s="8">
        <f>SUM(K43:K45)</f>
        <v>10.477046937199999</v>
      </c>
      <c r="L42" s="96">
        <f t="shared" si="6"/>
        <v>39.360292059999999</v>
      </c>
      <c r="M42" s="75"/>
      <c r="N42" s="150" t="s">
        <v>526</v>
      </c>
      <c r="O42" s="29">
        <f>O43+O44</f>
        <v>3.798785579103078</v>
      </c>
      <c r="P42" s="28">
        <f t="shared" ref="P42:R42" si="8">P43+P44</f>
        <v>13.636597959064392</v>
      </c>
      <c r="Q42" s="28">
        <f t="shared" si="8"/>
        <v>11.012104104131426</v>
      </c>
      <c r="R42" s="28">
        <f t="shared" si="8"/>
        <v>14.545887550015864</v>
      </c>
      <c r="S42" s="142">
        <f t="shared" si="7"/>
        <v>42.993375192314758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2.1013583109999998</v>
      </c>
      <c r="I43" s="16">
        <f>VLOOKUP(E43,Résultats!$B$2:$AX$476,'T energie vecteurs'!N5,FALSE)</f>
        <v>10.25295408</v>
      </c>
      <c r="J43" s="16">
        <f>VLOOKUP(F43,Résultats!$B$2:$AX$476,'T energie vecteurs'!N5,FALSE)</f>
        <v>11.218076930000001</v>
      </c>
      <c r="K43" s="16">
        <f>VLOOKUP(G43,Résultats!$B$2:$AX$476,'T energie vecteurs'!N5,FALSE)</f>
        <v>8.3657409089999994</v>
      </c>
      <c r="L43" s="95">
        <f t="shared" si="6"/>
        <v>31.938130230000002</v>
      </c>
      <c r="M43" s="16"/>
      <c r="N43" s="149" t="s">
        <v>527</v>
      </c>
      <c r="O43" s="143">
        <f>'[2]Bilan 2025 AMS'!$U$46/11.63</f>
        <v>0.54239014434383459</v>
      </c>
      <c r="P43" s="30">
        <f>SUM('[2]Bilan 2025 AMS'!$U$41:$U$43)/11.63</f>
        <v>1.9361642364667253</v>
      </c>
      <c r="Q43" s="30">
        <f>'[2]Bilan 2025 AMS'!$U$13/11.63</f>
        <v>11.012104104131426</v>
      </c>
      <c r="R43" s="30">
        <f>('[2]Bilan 2025 AMS'!$U$22+'[2]Bilan 2025 AMS'!$U$30+SUM('[2]Bilan 2025 AMS'!$U$36:$U$40)+SUM('[2]Bilan 2025 AMS'!$U$44:$U$45)+'[2]Bilan 2025 AMS'!$U$47)/11.63</f>
        <v>13.281896568299775</v>
      </c>
      <c r="S43" s="95">
        <f t="shared" si="7"/>
        <v>26.77255505324176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0.88630534029999997</v>
      </c>
      <c r="I44" s="16">
        <f>VLOOKUP(E44,Résultats!$B$2:$AX$476,'T energie vecteurs'!N5,FALSE)</f>
        <v>1.913844866</v>
      </c>
      <c r="J44" s="16">
        <f>VLOOKUP(F44,Résultats!$B$2:$AX$476,'T energie vecteurs'!N5,FALSE)</f>
        <v>0</v>
      </c>
      <c r="K44" s="16">
        <f>VLOOKUP(G44,Résultats!$B$2:$AX$476,'T energie vecteurs'!N5,FALSE)</f>
        <v>1.8165084410000001</v>
      </c>
      <c r="L44" s="95">
        <f t="shared" si="6"/>
        <v>4.6166586473000004</v>
      </c>
      <c r="M44" s="16"/>
      <c r="N44" s="149" t="s">
        <v>47</v>
      </c>
      <c r="O44" s="22">
        <f>'[2]Bilan 2025 AMS'!$E$52/11.63</f>
        <v>3.2563954347592436</v>
      </c>
      <c r="P44" s="16">
        <f>('[2]Bilan 2025 AMS'!$E$54+'[2]Bilan 2025 AMS'!$E$56)/11.63</f>
        <v>11.700433722597667</v>
      </c>
      <c r="Q44" s="16">
        <v>0</v>
      </c>
      <c r="R44" s="16">
        <f>('[2]Bilan 2025 AMS'!$E$53+'[2]Bilan 2025 AMS'!$E$55+'[2]Bilan 2025 AMS'!$E$57)/11.63</f>
        <v>1.2639909817160895</v>
      </c>
      <c r="S44" s="95">
        <f t="shared" si="7"/>
        <v>16.220820139072998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2.2269317329999998</v>
      </c>
      <c r="J45" s="16">
        <f>VLOOKUP(F45,Résultats!$B$2:$AX$476,'T energie vecteurs'!N5,FALSE)</f>
        <v>0.28377386249999997</v>
      </c>
      <c r="K45" s="16">
        <f>VLOOKUP(G45,Résultats!$B$2:$AX$476,'T energie vecteurs'!N5,FALSE)</f>
        <v>0.29479758719999999</v>
      </c>
      <c r="L45" s="95">
        <f t="shared" si="6"/>
        <v>2.8055031826999999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3.2326282830038102</v>
      </c>
      <c r="Q45" s="28">
        <f>'[2]Bilan 2025 AMS'!$T$13/11.63</f>
        <v>0.62874107832713355</v>
      </c>
      <c r="R45" s="28">
        <f>('[2]Bilan 2025 AMS'!$T$22+'[2]Bilan 2025 AMS'!$T$30+SUM('[2]Bilan 2025 AMS'!$T$36:$T$40)+SUM('[2]Bilan 2025 AMS'!$T$44:$T$45)+'[2]Bilan 2025 AMS'!$T$47)/11.63</f>
        <v>0.4197869333337978</v>
      </c>
      <c r="S45" s="142">
        <f t="shared" si="7"/>
        <v>4.2811562946647417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3.1858428743999996</v>
      </c>
      <c r="I46" s="9">
        <f>SUM(I37,I40:I42)</f>
        <v>61.856001044000003</v>
      </c>
      <c r="J46" s="9">
        <f>SUM(J37,J40:J42)</f>
        <v>39.803350701900001</v>
      </c>
      <c r="K46" s="9">
        <f>SUM(K37,K40:K42)</f>
        <v>37.705156964923702</v>
      </c>
      <c r="L46" s="98">
        <f t="shared" si="6"/>
        <v>142.55035158522372</v>
      </c>
      <c r="M46" s="79"/>
      <c r="N46" s="151" t="s">
        <v>26</v>
      </c>
      <c r="O46" s="32">
        <f>O37+O40+O41+O42+O45</f>
        <v>3.798785579103078</v>
      </c>
      <c r="P46" s="31">
        <f>P37+P40+P41+P42+P45</f>
        <v>59.096379906251379</v>
      </c>
      <c r="Q46" s="31">
        <f>Q37+Q40+Q41+Q42+Q45</f>
        <v>38.4897235570022</v>
      </c>
      <c r="R46" s="31">
        <f>R37+R40+R41+R42+R45</f>
        <v>46.34147894184872</v>
      </c>
      <c r="S46" s="144">
        <f t="shared" si="7"/>
        <v>147.72636798420538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34.239813560000002</v>
      </c>
      <c r="J50" s="8">
        <f>SUM(J51:J52)</f>
        <v>3.1568087111000001</v>
      </c>
      <c r="K50" s="8">
        <f>SUM(K51:K52)</f>
        <v>0.66759257864160004</v>
      </c>
      <c r="L50" s="96">
        <f>SUM(H50:K50)</f>
        <v>38.064214849741603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30.491818068685557</v>
      </c>
      <c r="Q50" s="28">
        <f>'[2]Bilan 2030 AMS'!$X$13/11.63</f>
        <v>2.8914417551290033</v>
      </c>
      <c r="R50" s="28">
        <f>('[2]Bilan 2030 AMS'!$X$22+'[2]Bilan 2030 AMS'!$X$30+SUM('[2]Bilan 2030 AMS'!$X$36:$X$40)+SUM('[2]Bilan 2030 AMS'!$X$44:$X$45)+'[2]Bilan 2030 AMS'!$X$47)/11.63</f>
        <v>0.65268777688992008</v>
      </c>
      <c r="S50" s="142">
        <f>SUM(O50:R50)</f>
        <v>34.035947600704482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17.923640779999999</v>
      </c>
      <c r="J51" s="16">
        <f>VLOOKUP(F51,Résultats!$B$2:$AX$476,'T energie vecteurs'!S5,FALSE)</f>
        <v>0.87312383110000003</v>
      </c>
      <c r="K51" s="16">
        <f>VLOOKUP(G51,Résultats!$B$2:$AX$476,'T energie vecteurs'!S5,FALSE)</f>
        <v>3.7393141600000001E-5</v>
      </c>
      <c r="L51" s="95">
        <f t="shared" ref="L51:L58" si="9">SUM(H51:K51)</f>
        <v>18.796802004241599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16.316172779999999</v>
      </c>
      <c r="J52" s="16">
        <f>VLOOKUP(F52,Résultats!$B$2:$AX$476,'T energie vecteurs'!S5,FALSE)</f>
        <v>2.28368488</v>
      </c>
      <c r="K52" s="16">
        <f>VLOOKUP(G52,Résultats!$B$2:$AX$476,'T energie vecteurs'!S5,FALSE)</f>
        <v>0.66755518550000004</v>
      </c>
      <c r="L52" s="95">
        <f t="shared" si="9"/>
        <v>19.267412845499997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0.1460178479</v>
      </c>
      <c r="I53" s="294">
        <f>VLOOKUP(E53,Résultats!$B$2:$AX$476,'T energie vecteurs'!S5,FALSE)</f>
        <v>4.3410728839999999</v>
      </c>
      <c r="J53" s="8">
        <f>VLOOKUP(F53,Résultats!$B$2:$AX$476,'T energie vecteurs'!S5,FALSE)</f>
        <v>13.548490259999999</v>
      </c>
      <c r="K53" s="8">
        <f>VLOOKUP(G53,Résultats!$B$2:$AX$476,'T energie vecteurs'!S5,FALSE)+8</f>
        <v>16.899105300999999</v>
      </c>
      <c r="L53" s="96">
        <f>SUM(H53:K53)</f>
        <v>34.934686292899997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0.62652374102192576</v>
      </c>
      <c r="Q53" s="28">
        <f>'[2]Bilan 2030 AMS'!$V$13/11.63</f>
        <v>14.530979395924851</v>
      </c>
      <c r="R53" s="28">
        <f>('[2]Bilan 2030 AMS'!$V$22+'[2]Bilan 2030 AMS'!$V$30+SUM('[2]Bilan 2030 AMS'!$V$36:$V$40)+SUM('[2]Bilan 2030 AMS'!$V$44:$V$45)+'[2]Bilan 2030 AMS'!$V$47)/11.63</f>
        <v>20.153654675853421</v>
      </c>
      <c r="S53" s="142">
        <f t="shared" ref="S53:S59" si="10">SUM(O53:R53)</f>
        <v>35.311157812800197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1.707593237</v>
      </c>
      <c r="J54" s="8">
        <f>VLOOKUP(F54,Résultats!$B$2:$AX$476,'T energie vecteurs'!S5,FALSE)</f>
        <v>10.600497900000001</v>
      </c>
      <c r="K54" s="8">
        <f>VLOOKUP(G54,Résultats!$B$2:$AX$476,'T energie vecteurs'!S5,FALSE)</f>
        <v>8.7258909520000003</v>
      </c>
      <c r="L54" s="96">
        <f t="shared" si="9"/>
        <v>21.033982088999998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0.33746613619592225</v>
      </c>
      <c r="Q54" s="28">
        <f>('[2]Bilan 2030 AMS'!$W$13)/11.63</f>
        <v>10.35411932416091</v>
      </c>
      <c r="R54" s="28">
        <f>('[2]Bilan 2030 AMS'!$W$22+'[2]Bilan 2030 AMS'!$W$30+SUM('[2]Bilan 2030 AMS'!$W$36:$W$40)+SUM('[2]Bilan 2030 AMS'!$W$44:$W$45)+'[2]Bilan 2030 AMS'!$W$47)/11.63</f>
        <v>8.8144475097741068</v>
      </c>
      <c r="S54" s="142">
        <f t="shared" si="10"/>
        <v>19.506032970130939</v>
      </c>
      <c r="T54" s="270"/>
    </row>
    <row r="55" spans="2:20" x14ac:dyDescent="0.25">
      <c r="C55" s="147" t="s">
        <v>23</v>
      </c>
      <c r="H55" s="8">
        <f>SUM(H56:H58)</f>
        <v>2.5079912862000002</v>
      </c>
      <c r="I55" s="8">
        <f>SUM(I56:I58)</f>
        <v>10.886837508999999</v>
      </c>
      <c r="J55" s="8">
        <f>SUM(J56:J58)</f>
        <v>14.8627745213</v>
      </c>
      <c r="K55" s="8">
        <f>SUM(K56:K58)</f>
        <v>6.4419743905000004</v>
      </c>
      <c r="L55" s="96">
        <f t="shared" si="9"/>
        <v>34.699577707000003</v>
      </c>
      <c r="M55" s="75"/>
      <c r="N55" s="150" t="s">
        <v>526</v>
      </c>
      <c r="O55" s="29">
        <f>O56+O57</f>
        <v>2.0127593650238067</v>
      </c>
      <c r="P55" s="28">
        <f t="shared" ref="P55:R55" si="11">P56+P57</f>
        <v>12.377492485503554</v>
      </c>
      <c r="Q55" s="28">
        <f t="shared" si="11"/>
        <v>12.982018088212522</v>
      </c>
      <c r="R55" s="28">
        <f t="shared" si="11"/>
        <v>14.480696516029912</v>
      </c>
      <c r="S55" s="142">
        <f t="shared" si="10"/>
        <v>41.852966454769799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1.626127342</v>
      </c>
      <c r="I56" s="16">
        <f>VLOOKUP(E56,Résultats!$B$2:$AX$476,'T energie vecteurs'!S5,FALSE)</f>
        <v>6.5397775029999998</v>
      </c>
      <c r="J56" s="16">
        <f>VLOOKUP(F56,Résultats!$B$2:$AX$476,'T energie vecteurs'!S5,FALSE)</f>
        <v>14.5584638</v>
      </c>
      <c r="K56" s="16">
        <f>VLOOKUP(G56,Résultats!$B$2:$AX$476,'T energie vecteurs'!S5,FALSE)</f>
        <v>4.4026519530000003</v>
      </c>
      <c r="L56" s="95">
        <f t="shared" si="9"/>
        <v>27.127020597999998</v>
      </c>
      <c r="M56" s="16"/>
      <c r="N56" s="149" t="s">
        <v>527</v>
      </c>
      <c r="O56" s="143">
        <f>'[2]Bilan 2030 AMS'!$U$46/11.63</f>
        <v>0.29026672912795559</v>
      </c>
      <c r="P56" s="30">
        <f>SUM('[2]Bilan 2030 AMS'!$U$41:$U$43)/11.63</f>
        <v>1.2075144976423513</v>
      </c>
      <c r="Q56" s="30">
        <f>'[2]Bilan 2030 AMS'!$U$13/11.63</f>
        <v>12.982018088212522</v>
      </c>
      <c r="R56" s="30">
        <f>('[2]Bilan 2030 AMS'!$U$22+'[2]Bilan 2030 AMS'!$U$30+SUM('[2]Bilan 2030 AMS'!$U$36:$U$40)+SUM('[2]Bilan 2030 AMS'!$U$44:$U$45)+'[2]Bilan 2030 AMS'!$U$47)/11.63</f>
        <v>13.044479402489532</v>
      </c>
      <c r="S56" s="95">
        <f t="shared" si="10"/>
        <v>27.524278717472363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0.88186394420000003</v>
      </c>
      <c r="I57" s="16">
        <f>VLOOKUP(E57,Résultats!$B$2:$AX$476,'T energie vecteurs'!S5,FALSE)</f>
        <v>1.970710014</v>
      </c>
      <c r="J57" s="16">
        <f>VLOOKUP(F57,Résultats!$B$2:$AX$476,'T energie vecteurs'!S5,FALSE)</f>
        <v>0</v>
      </c>
      <c r="K57" s="16">
        <f>VLOOKUP(G57,Résultats!$B$2:$AX$476,'T energie vecteurs'!S5,FALSE)</f>
        <v>1.7411194480000001</v>
      </c>
      <c r="L57" s="95">
        <f>SUM(H57:K57)</f>
        <v>4.5936934061999999</v>
      </c>
      <c r="M57" s="16"/>
      <c r="N57" s="149" t="s">
        <v>47</v>
      </c>
      <c r="O57" s="22">
        <f>'[2]Bilan 2030 AMS'!$E$52/11.63</f>
        <v>1.7224926358958512</v>
      </c>
      <c r="P57" s="16">
        <f>('[2]Bilan 2030 AMS'!$E$54+'[2]Bilan 2030 AMS'!$E$56)/11.63</f>
        <v>11.169977987861202</v>
      </c>
      <c r="Q57" s="16">
        <v>0</v>
      </c>
      <c r="R57" s="16">
        <f>('[2]Bilan 2030 AMS'!$E$53+'[2]Bilan 2030 AMS'!$E$55+'[2]Bilan 2030 AMS'!$E$57)/11.63</f>
        <v>1.4362171135403794</v>
      </c>
      <c r="S57" s="95">
        <f t="shared" si="10"/>
        <v>14.328687737297432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2.3763499920000002</v>
      </c>
      <c r="J58" s="16">
        <f>VLOOKUP(F58,Résultats!$B$2:$AX$476,'T energie vecteurs'!S5,FALSE)</f>
        <v>0.30431072129999998</v>
      </c>
      <c r="K58" s="16">
        <f>VLOOKUP(G58,Résultats!$B$2:$AX$476,'T energie vecteurs'!S5,FALSE)</f>
        <v>0.29820298950000002</v>
      </c>
      <c r="L58" s="95">
        <f t="shared" si="9"/>
        <v>2.9788637028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3.0169333905477389</v>
      </c>
      <c r="Q58" s="28">
        <f>'[2]Bilan 2030 AMS'!$T$13/11.63</f>
        <v>0.58880477108504814</v>
      </c>
      <c r="R58" s="28">
        <f>('[2]Bilan 2030 AMS'!$T$22+'[2]Bilan 2030 AMS'!$T$30+SUM('[2]Bilan 2030 AMS'!$T$36:$T$40)+SUM('[2]Bilan 2030 AMS'!$T$44:$T$45)+'[2]Bilan 2030 AMS'!$T$47)/11.63</f>
        <v>0.50098804851089418</v>
      </c>
      <c r="S58" s="142">
        <f t="shared" si="10"/>
        <v>4.1067262101436812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2.6540091341000003</v>
      </c>
      <c r="I59" s="9">
        <f>SUM(I50,I53:I55)</f>
        <v>51.175317190000001</v>
      </c>
      <c r="J59" s="9">
        <f>SUM(J50,J53:J55)</f>
        <v>42.168571392399997</v>
      </c>
      <c r="K59" s="9">
        <f>SUM(K50,K53:K55)</f>
        <v>32.734563222141603</v>
      </c>
      <c r="L59" s="98">
        <f>SUM(H59:K59)</f>
        <v>128.73246093864162</v>
      </c>
      <c r="M59" s="79"/>
      <c r="N59" s="151" t="s">
        <v>26</v>
      </c>
      <c r="O59" s="32">
        <f>O50+O53+O54+O55+O58</f>
        <v>2.0127593650238067</v>
      </c>
      <c r="P59" s="31">
        <f>P50+P53+P54+P55+P58</f>
        <v>46.850233821954703</v>
      </c>
      <c r="Q59" s="31">
        <f>Q50+Q53+Q54+Q55+Q58</f>
        <v>41.347363334512337</v>
      </c>
      <c r="R59" s="31">
        <f>R50+R53+R54+R55+R58</f>
        <v>44.602474527058249</v>
      </c>
      <c r="S59" s="144">
        <f t="shared" si="10"/>
        <v>134.81283104854907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27.280277810000001</v>
      </c>
      <c r="J63" s="8">
        <f>SUM(J64:J65)</f>
        <v>5.4179235160000001</v>
      </c>
      <c r="K63" s="8">
        <f>SUM(K64:K65)</f>
        <v>0.96495661612429995</v>
      </c>
      <c r="L63" s="96">
        <f t="shared" ref="L63:L72" si="12">SUM(H63:K63)</f>
        <v>33.6631579421243</v>
      </c>
      <c r="N63" s="150" t="s">
        <v>18</v>
      </c>
      <c r="O63" s="29">
        <f>'[2]Bilan 2035 AMS'!$X$46/11.63</f>
        <v>0</v>
      </c>
      <c r="P63" s="28">
        <f>SUM('[2]Bilan 2035 AMS'!$X$41:$X$43)/11.63</f>
        <v>21.382730406719936</v>
      </c>
      <c r="Q63" s="28">
        <f>'[2]Bilan 2035 AMS'!$X$13/11.63</f>
        <v>5.4104030618615928</v>
      </c>
      <c r="R63" s="28">
        <f>('[2]Bilan 2035 AMS'!$X$22+'[2]Bilan 2035 AMS'!$X$30+SUM('[2]Bilan 2035 AMS'!$X$36:$X$40)+SUM('[2]Bilan 2035 AMS'!$X$44:$X$45)+'[2]Bilan 2035 AMS'!$X$47)/11.63</f>
        <v>0.88574894127807591</v>
      </c>
      <c r="S63" s="142">
        <f>SUM(O63:R63)</f>
        <v>27.678882409859607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13.413850310000001</v>
      </c>
      <c r="J64" s="38">
        <f>VLOOKUP(F64,Résultats!$B$2:$AX$476,'T energie vecteurs'!T5,FALSE)</f>
        <v>1.8357480310000001</v>
      </c>
      <c r="K64" s="16">
        <f>VLOOKUP(G64,Résultats!$B$2:$AX$476,'T energie vecteurs'!T5,FALSE)</f>
        <v>2.98015243E-5</v>
      </c>
      <c r="L64" s="95">
        <f t="shared" si="12"/>
        <v>15.249628142524301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13.8664275</v>
      </c>
      <c r="J65" s="16">
        <f>VLOOKUP(F65,Résultats!$B$2:$AX$476,'T energie vecteurs'!T5,FALSE)</f>
        <v>3.582175485</v>
      </c>
      <c r="K65" s="16">
        <f>VLOOKUP(G65,Résultats!$B$2:$AX$476,'T energie vecteurs'!T5,FALSE)</f>
        <v>0.96492681459999996</v>
      </c>
      <c r="L65" s="95">
        <f t="shared" si="12"/>
        <v>18.413529799599999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0.11497940500000001</v>
      </c>
      <c r="I66" s="294">
        <f>VLOOKUP(E66,Résultats!$B$2:$AX$476,'T energie vecteurs'!T5,FALSE)</f>
        <v>3.6722021410000001</v>
      </c>
      <c r="J66" s="8">
        <f>VLOOKUP(F66,Résultats!$B$2:$AX$476,'T energie vecteurs'!T5,FALSE)</f>
        <v>12.87320886</v>
      </c>
      <c r="K66" s="8">
        <f>VLOOKUP(G66,Résultats!$B$2:$AX$476,'T energie vecteurs'!T5,FALSE)+8</f>
        <v>15.531464801</v>
      </c>
      <c r="L66" s="96">
        <f t="shared" si="12"/>
        <v>32.191855207000003</v>
      </c>
      <c r="N66" s="150" t="s">
        <v>21</v>
      </c>
      <c r="O66" s="29">
        <f>'[2]Bilan 2035 AMS'!$V$46/11.63</f>
        <v>0</v>
      </c>
      <c r="P66" s="28">
        <f>SUM('[2]Bilan 2035 AMS'!$V$41:$V$43)/11.63</f>
        <v>0.26244481999880703</v>
      </c>
      <c r="Q66" s="28">
        <f>'[2]Bilan 2035 AMS'!$V$13/11.63</f>
        <v>13.920813823171006</v>
      </c>
      <c r="R66" s="28">
        <f>('[2]Bilan 2035 AMS'!$V$22+'[2]Bilan 2035 AMS'!$V$30+SUM('[2]Bilan 2035 AMS'!$V$36:$V$40)+SUM('[2]Bilan 2035 AMS'!$V$44:$V$45)+'[2]Bilan 2035 AMS'!$V$47)/11.63</f>
        <v>18.428808856007375</v>
      </c>
      <c r="S66" s="142">
        <f t="shared" ref="S66:S72" si="13">SUM(O66:R66)</f>
        <v>32.612067499177186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1.659488917</v>
      </c>
      <c r="J67" s="8">
        <f>VLOOKUP(F67,Résultats!$B$2:$AX$476,'T energie vecteurs'!T5,FALSE)</f>
        <v>10.18261905</v>
      </c>
      <c r="K67" s="8">
        <f>VLOOKUP(G67,Résultats!$B$2:$AX$476,'T energie vecteurs'!T5,FALSE)</f>
        <v>8.0668709540000005</v>
      </c>
      <c r="L67" s="96">
        <f t="shared" si="12"/>
        <v>19.908978920999999</v>
      </c>
      <c r="N67" s="150" t="s">
        <v>22</v>
      </c>
      <c r="O67" s="29">
        <f>('[2]Bilan 2035 AMS'!$W$46)/11.63</f>
        <v>0</v>
      </c>
      <c r="P67" s="28">
        <f>SUM('[2]Bilan 2035 AMS'!$W$41:$W$43)/11.63</f>
        <v>0.17752685454813696</v>
      </c>
      <c r="Q67" s="28">
        <f>('[2]Bilan 2035 AMS'!$W$13)/11.63</f>
        <v>10.219258004272318</v>
      </c>
      <c r="R67" s="28">
        <f>('[2]Bilan 2035 AMS'!$W$22+'[2]Bilan 2035 AMS'!$W$30+SUM('[2]Bilan 2035 AMS'!$W$36:$W$40)+SUM('[2]Bilan 2035 AMS'!$W$44:$W$45)+'[2]Bilan 2035 AMS'!$W$47)/11.63</f>
        <v>8.3604329747133743</v>
      </c>
      <c r="S67" s="142">
        <f t="shared" si="13"/>
        <v>18.757217833533829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2.6435917184000002</v>
      </c>
      <c r="I68" s="8">
        <f>SUM(I69:I71)</f>
        <v>11.379769809000001</v>
      </c>
      <c r="J68" s="8">
        <f>SUM(J69:J71)</f>
        <v>15.4794059042</v>
      </c>
      <c r="K68" s="8">
        <f>SUM(K69:K71)</f>
        <v>6.6047545414000002</v>
      </c>
      <c r="L68" s="96">
        <f t="shared" si="12"/>
        <v>36.107521972999997</v>
      </c>
      <c r="N68" s="150" t="s">
        <v>526</v>
      </c>
      <c r="O68" s="29">
        <f>O69+O70</f>
        <v>1.2895605785735207</v>
      </c>
      <c r="P68" s="28">
        <f t="shared" ref="P68:R68" si="14">P69+P70</f>
        <v>11.337300806411763</v>
      </c>
      <c r="Q68" s="28">
        <f t="shared" si="14"/>
        <v>14.018807628102843</v>
      </c>
      <c r="R68" s="28">
        <f t="shared" si="14"/>
        <v>15.570794990567688</v>
      </c>
      <c r="S68" s="142">
        <f t="shared" si="13"/>
        <v>42.216464003655815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1.7187639100000001</v>
      </c>
      <c r="I69" s="16">
        <f>VLOOKUP(E69,Résultats!$B$2:$AX$476,'T energie vecteurs'!T5,FALSE)</f>
        <v>6.6277691389999998</v>
      </c>
      <c r="J69" s="16">
        <f>VLOOKUP(F69,Résultats!$B$2:$AX$476,'T energie vecteurs'!T5,FALSE)</f>
        <v>15.14733251</v>
      </c>
      <c r="K69" s="16">
        <f>VLOOKUP(G69,Résultats!$B$2:$AX$476,'T energie vecteurs'!T5,FALSE)</f>
        <v>4.4502076390000003</v>
      </c>
      <c r="L69" s="95">
        <f t="shared" si="12"/>
        <v>27.944073197999998</v>
      </c>
      <c r="N69" s="149" t="s">
        <v>527</v>
      </c>
      <c r="O69" s="143">
        <f>'[2]Bilan 2035 AMS'!$U$46/11.63</f>
        <v>0.31437903703224818</v>
      </c>
      <c r="P69" s="30">
        <f>SUM('[2]Bilan 2035 AMS'!$U$41:$U$43)/11.63</f>
        <v>0.93558908643124061</v>
      </c>
      <c r="Q69" s="30">
        <f>'[2]Bilan 2035 AMS'!$U$13/11.63</f>
        <v>14.018807628102843</v>
      </c>
      <c r="R69" s="30">
        <f>('[2]Bilan 2035 AMS'!$U$22+'[2]Bilan 2035 AMS'!$U$30+SUM('[2]Bilan 2035 AMS'!$U$36:$U$40)+SUM('[2]Bilan 2035 AMS'!$U$44:$U$45)+'[2]Bilan 2035 AMS'!$U$47)/11.63</f>
        <v>12.828509585335674</v>
      </c>
      <c r="S69" s="95">
        <f t="shared" si="13"/>
        <v>28.097285336902004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0.92482780840000001</v>
      </c>
      <c r="I70" s="16">
        <f>VLOOKUP(E70,Résultats!$B$2:$AX$476,'T energie vecteurs'!T5,FALSE)</f>
        <v>2.0922421299999998</v>
      </c>
      <c r="J70" s="16">
        <f>VLOOKUP(F70,Résultats!$B$2:$AX$476,'T energie vecteurs'!T5,FALSE)</f>
        <v>0</v>
      </c>
      <c r="K70" s="16">
        <f>VLOOKUP(G70,Résultats!$B$2:$AX$476,'T energie vecteurs'!T5,FALSE)</f>
        <v>1.834610284</v>
      </c>
      <c r="L70" s="95">
        <f t="shared" si="12"/>
        <v>4.8516802223999997</v>
      </c>
      <c r="N70" s="149" t="s">
        <v>47</v>
      </c>
      <c r="O70" s="22">
        <f>'[2]Bilan 2035 AMS'!$E$52/11.63</f>
        <v>0.97518154154127257</v>
      </c>
      <c r="P70" s="16">
        <f>('[2]Bilan 2035 AMS'!$E$54+'[2]Bilan 2035 AMS'!$E$56)/11.63</f>
        <v>10.401711719980522</v>
      </c>
      <c r="Q70" s="16">
        <v>0</v>
      </c>
      <c r="R70" s="16">
        <f>('[2]Bilan 2035 AMS'!$E$53+'[2]Bilan 2035 AMS'!$E$55+'[2]Bilan 2035 AMS'!$E$57)/11.63</f>
        <v>2.7422854052320145</v>
      </c>
      <c r="S70" s="95">
        <f t="shared" si="13"/>
        <v>14.119178666753809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2.6597585399999999</v>
      </c>
      <c r="J71" s="16">
        <f>VLOOKUP(F71,Résultats!$B$2:$AX$476,'T energie vecteurs'!T5,FALSE)</f>
        <v>0.33207339419999998</v>
      </c>
      <c r="K71" s="16">
        <f>VLOOKUP(G71,Résultats!$B$2:$AX$476,'T energie vecteurs'!T5,FALSE)</f>
        <v>0.31993661839999998</v>
      </c>
      <c r="L71" s="95">
        <f t="shared" si="12"/>
        <v>3.3117685525999998</v>
      </c>
      <c r="N71" s="150" t="s">
        <v>25</v>
      </c>
      <c r="O71" s="29">
        <f>'[2]Bilan 2035 AMS'!$T$46/11.63</f>
        <v>0</v>
      </c>
      <c r="P71" s="28">
        <f>SUM('[2]Bilan 2035 AMS'!$T$41:$T$43)/11.63</f>
        <v>2.6634240155513398</v>
      </c>
      <c r="Q71" s="28">
        <f>'[2]Bilan 2035 AMS'!$T$13/11.63</f>
        <v>0.59083250678331611</v>
      </c>
      <c r="R71" s="28">
        <f>('[2]Bilan 2035 AMS'!$T$22+'[2]Bilan 2035 AMS'!$T$30+SUM('[2]Bilan 2035 AMS'!$T$36:$T$40)+SUM('[2]Bilan 2035 AMS'!$T$44:$T$45)+'[2]Bilan 2035 AMS'!$T$47)/11.63</f>
        <v>0.57839341838434266</v>
      </c>
      <c r="S71" s="142">
        <f t="shared" si="13"/>
        <v>3.8326499407189987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2.7585711234000003</v>
      </c>
      <c r="I72" s="9">
        <f>SUM(I63,I66:I68)</f>
        <v>43.991738677000001</v>
      </c>
      <c r="J72" s="9">
        <f>SUM(J63,J66:J68)</f>
        <v>43.9531573302</v>
      </c>
      <c r="K72" s="9">
        <f>SUM(K63,K66:K68)</f>
        <v>31.168046912524296</v>
      </c>
      <c r="L72" s="98">
        <f t="shared" si="12"/>
        <v>121.87151404312431</v>
      </c>
      <c r="N72" s="151" t="s">
        <v>26</v>
      </c>
      <c r="O72" s="32">
        <f>O63+O66+O67+O68+O71</f>
        <v>1.2895605785735207</v>
      </c>
      <c r="P72" s="31">
        <f>P63+P66+P67+P68+P71</f>
        <v>35.823426903229986</v>
      </c>
      <c r="Q72" s="31">
        <f>Q63+Q66+Q67+Q68+Q71</f>
        <v>44.160115024191072</v>
      </c>
      <c r="R72" s="31">
        <f>R63+R66+R67+R68+R71</f>
        <v>43.824179180950857</v>
      </c>
      <c r="S72" s="144">
        <f t="shared" si="13"/>
        <v>125.09728168694545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12.191717043104701</v>
      </c>
      <c r="Q76" s="28">
        <f>'[2]Bilan 2040 AMS'!$X$13/11.63</f>
        <v>8.0404185135153163</v>
      </c>
      <c r="R76" s="28">
        <f>('[2]Bilan 2040 AMS'!$X$22+'[2]Bilan 2040 AMS'!$X$30+SUM('[2]Bilan 2040 AMS'!$X$36:$X$40)+SUM('[2]Bilan 2040 AMS'!$X$44:$X$45)+'[2]Bilan 2040 AMS'!$X$47)/11.63</f>
        <v>1.0858470087569896</v>
      </c>
      <c r="S76" s="142">
        <f>SUM(O76:R76)</f>
        <v>21.317982565377005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6.1040227141625304E-2</v>
      </c>
      <c r="Q79" s="28">
        <f>'[2]Bilan 2040 AMS'!$V$13/11.63</f>
        <v>13.209596020840994</v>
      </c>
      <c r="R79" s="28">
        <f>('[2]Bilan 2040 AMS'!$V$22+'[2]Bilan 2040 AMS'!$V$30+SUM('[2]Bilan 2040 AMS'!$V$36:$V$40)+SUM('[2]Bilan 2040 AMS'!$V$44:$V$45)+'[2]Bilan 2040 AMS'!$V$47)/11.63</f>
        <v>17.347844556605228</v>
      </c>
      <c r="S79" s="142">
        <f t="shared" ref="S79:S85" si="15">SUM(O79:R79)</f>
        <v>30.618480804587847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6.3880432315261901E-2</v>
      </c>
      <c r="Q80" s="28">
        <f>('[2]Bilan 2040 AMS'!$W$13)/11.63</f>
        <v>10.029414757557689</v>
      </c>
      <c r="R80" s="28">
        <f>('[2]Bilan 2040 AMS'!$W$22+'[2]Bilan 2040 AMS'!$W$30+SUM('[2]Bilan 2040 AMS'!$W$36:$W$40)+SUM('[2]Bilan 2040 AMS'!$W$44:$W$45)+'[2]Bilan 2040 AMS'!$W$47)/11.63</f>
        <v>7.8410614287588816</v>
      </c>
      <c r="S80" s="142">
        <f t="shared" si="15"/>
        <v>17.934356618631831</v>
      </c>
      <c r="T80" s="75"/>
    </row>
    <row r="81" spans="3:20" x14ac:dyDescent="0.25">
      <c r="M81" s="75"/>
      <c r="N81" s="150" t="s">
        <v>526</v>
      </c>
      <c r="O81" s="29">
        <f>O82+O83</f>
        <v>1.1470880379308943</v>
      </c>
      <c r="P81" s="28">
        <f t="shared" ref="P81:R81" si="16">P82+P83</f>
        <v>10.34609820525753</v>
      </c>
      <c r="Q81" s="28">
        <f t="shared" si="16"/>
        <v>15.232489488749787</v>
      </c>
      <c r="R81" s="28">
        <f t="shared" si="16"/>
        <v>16.48108085677471</v>
      </c>
      <c r="S81" s="142">
        <f t="shared" si="15"/>
        <v>43.206756588712921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0.23928972873592452</v>
      </c>
      <c r="P82" s="30">
        <f>SUM('[2]Bilan 2040 AMS'!$U$41:$U$43)/11.63</f>
        <v>0.69055770755550139</v>
      </c>
      <c r="Q82" s="30">
        <f>'[2]Bilan 2040 AMS'!$U$13/11.63</f>
        <v>15.232489488749787</v>
      </c>
      <c r="R82" s="30">
        <f>('[2]Bilan 2040 AMS'!$U$22+'[2]Bilan 2040 AMS'!$U$30+SUM('[2]Bilan 2040 AMS'!$U$36:$U$40)+SUM('[2]Bilan 2040 AMS'!$U$44:$U$45)+'[2]Bilan 2040 AMS'!$U$47)/11.63</f>
        <v>12.396061534712597</v>
      </c>
      <c r="S82" s="95">
        <f t="shared" si="15"/>
        <v>28.558398459753811</v>
      </c>
      <c r="T82" s="16"/>
    </row>
    <row r="83" spans="3:20" x14ac:dyDescent="0.25">
      <c r="M83" s="16"/>
      <c r="N83" s="149" t="s">
        <v>47</v>
      </c>
      <c r="O83" s="22">
        <f>'[2]Bilan 2040 AMS'!$E$52/11.63</f>
        <v>0.90779830919496984</v>
      </c>
      <c r="P83" s="16">
        <f>('[2]Bilan 2040 AMS'!$E$54+'[2]Bilan 2040 AMS'!$E$56)/11.63</f>
        <v>9.6555404977020274</v>
      </c>
      <c r="Q83" s="16">
        <v>0</v>
      </c>
      <c r="R83" s="16">
        <f>('[2]Bilan 2040 AMS'!$E$53+'[2]Bilan 2040 AMS'!$E$55+'[2]Bilan 2040 AMS'!$E$57)/11.63</f>
        <v>4.0850193220621129</v>
      </c>
      <c r="S83" s="95">
        <f t="shared" si="15"/>
        <v>14.64835812895911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2.2837204781323637</v>
      </c>
      <c r="Q84" s="28">
        <f>'[2]Bilan 2040 AMS'!$T$13/11.63</f>
        <v>0.59286024248158409</v>
      </c>
      <c r="R84" s="28">
        <f>('[2]Bilan 2040 AMS'!$T$22+'[2]Bilan 2040 AMS'!$T$30+SUM('[2]Bilan 2040 AMS'!$T$36:$T$40)+SUM('[2]Bilan 2040 AMS'!$T$44:$T$45)+'[2]Bilan 2040 AMS'!$T$47)/11.63</f>
        <v>0.65579878825779125</v>
      </c>
      <c r="S84" s="142">
        <f t="shared" si="15"/>
        <v>3.5323795088717391</v>
      </c>
      <c r="T84" s="16"/>
    </row>
    <row r="85" spans="3:20" x14ac:dyDescent="0.25">
      <c r="M85" s="79"/>
      <c r="N85" s="151" t="s">
        <v>26</v>
      </c>
      <c r="O85" s="32">
        <f>O76+O79+O80+O81+O84</f>
        <v>1.1470880379308943</v>
      </c>
      <c r="P85" s="31">
        <f>P76+P79+P80+P81+P84</f>
        <v>24.946456385951482</v>
      </c>
      <c r="Q85" s="31">
        <f>Q76+Q79+Q80+Q81+Q84</f>
        <v>47.104779023145369</v>
      </c>
      <c r="R85" s="31">
        <f>R76+R79+R80+R81+R84</f>
        <v>43.411632639153602</v>
      </c>
      <c r="S85" s="144">
        <f t="shared" si="15"/>
        <v>116.60995608618134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13.154910474000001</v>
      </c>
      <c r="J89" s="8">
        <f>SUM(J90:J91)</f>
        <v>11.024686413</v>
      </c>
      <c r="K89" s="8">
        <f>SUM(K90:K91)</f>
        <v>1.8841993812043001</v>
      </c>
      <c r="L89" s="96">
        <f t="shared" ref="L89:L98" si="17">SUM(H89:K89)</f>
        <v>26.063796268204303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2.2926536581471288</v>
      </c>
      <c r="Q89" s="28">
        <f>'[2]Bilan 2050 AMS'!$X$13/11.63</f>
        <v>10.137971706805169</v>
      </c>
      <c r="R89" s="28">
        <f>('[2]Bilan 2050 AMS'!$X$22+'[2]Bilan 2050 AMS'!$X$30+SUM('[2]Bilan 2050 AMS'!$X$36:$X$40)+SUM('[2]Bilan 2050 AMS'!$X$44:$X$45)+'[2]Bilan 2050 AMS'!$X$47)/11.63</f>
        <v>1.2737279691923438</v>
      </c>
      <c r="S89" s="142">
        <f>SUM(O89:R89)</f>
        <v>13.704353334144642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4.9807285119999998</v>
      </c>
      <c r="J90" s="16">
        <f>VLOOKUP(F90,Résultats!$B$2:$AX$476,'T energie vecteurs'!W5,FALSE)</f>
        <v>3.5861995900000001</v>
      </c>
      <c r="K90" s="16">
        <f>VLOOKUP(G90,Résultats!$B$2:$AX$476,'T energie vecteurs'!W5,FALSE)</f>
        <v>1.1115204300000001E-5</v>
      </c>
      <c r="L90" s="95">
        <f>SUM(H90:K90)</f>
        <v>8.5669392172043004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8.1741819620000005</v>
      </c>
      <c r="J91" s="16">
        <f>VLOOKUP(F91,Résultats!$B$2:$AX$476,'T energie vecteurs'!W5,FALSE)</f>
        <v>7.4384868229999999</v>
      </c>
      <c r="K91" s="16">
        <f>VLOOKUP(G91,Résultats!$B$2:$AX$476,'T energie vecteurs'!W5,FALSE)</f>
        <v>1.884188266</v>
      </c>
      <c r="L91" s="95">
        <f>SUM(H91:K91)</f>
        <v>17.496857050999999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6.5186590200000005E-2</v>
      </c>
      <c r="I92" s="8">
        <f>VLOOKUP(E92,Résultats!$B$2:$AX$476,'T energie vecteurs'!W5,FALSE)</f>
        <v>2.214683366</v>
      </c>
      <c r="J92" s="8">
        <f>VLOOKUP(F92,Résultats!$B$2:$AX$476,'T energie vecteurs'!W5,FALSE)</f>
        <v>11.099724650000001</v>
      </c>
      <c r="K92" s="8">
        <f>VLOOKUP(G92,Résultats!$B$2:$AX$476,'T energie vecteurs'!W5,FALSE)+8</f>
        <v>13.003536819000001</v>
      </c>
      <c r="L92" s="96">
        <f t="shared" si="17"/>
        <v>26.383131425200002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3.0621684968348089E-2</v>
      </c>
      <c r="Q92" s="28">
        <f>'[2]Bilan 2050 AMS'!$V$13/11.63</f>
        <v>11.491747360902071</v>
      </c>
      <c r="R92" s="28">
        <f>('[2]Bilan 2050 AMS'!$V$22+'[2]Bilan 2050 AMS'!$V$30+SUM('[2]Bilan 2050 AMS'!$V$36:$V$40)+SUM('[2]Bilan 2050 AMS'!$V$44:$V$45)+'[2]Bilan 2050 AMS'!$V$47)/11.63</f>
        <v>15.333196306176815</v>
      </c>
      <c r="S92" s="142">
        <f t="shared" ref="S92:S98" si="18">SUM(O92:R92)</f>
        <v>26.855565352047236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1.5640099249999999</v>
      </c>
      <c r="J93" s="8">
        <f>VLOOKUP(F93,Résultats!$B$2:$AX$476,'T energie vecteurs'!W5,FALSE)</f>
        <v>8.8431914890000005</v>
      </c>
      <c r="K93" s="8">
        <f>VLOOKUP(G93,Résultats!$B$2:$AX$476,'T energie vecteurs'!W5,FALSE)</f>
        <v>5.8809111449999998</v>
      </c>
      <c r="L93" s="96">
        <f t="shared" si="17"/>
        <v>16.288112559000002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5.6625066314646942E-3</v>
      </c>
      <c r="Q93" s="28">
        <f>('[2]Bilan 2050 AMS'!$W$13)/11.63</f>
        <v>9.5724519323725303</v>
      </c>
      <c r="R93" s="28">
        <f>('[2]Bilan 2050 AMS'!$W$22+'[2]Bilan 2050 AMS'!$W$30+SUM('[2]Bilan 2050 AMS'!$W$36:$W$40)+SUM('[2]Bilan 2050 AMS'!$W$44:$W$45)+'[2]Bilan 2050 AMS'!$W$47)/11.63</f>
        <v>6.9289112574602063</v>
      </c>
      <c r="S93" s="142">
        <f t="shared" si="18"/>
        <v>16.507025696464201</v>
      </c>
      <c r="T93" s="270"/>
    </row>
    <row r="94" spans="3:20" x14ac:dyDescent="0.25">
      <c r="C94" s="147" t="s">
        <v>23</v>
      </c>
      <c r="H94" s="8">
        <f>SUM(H95:H97)</f>
        <v>3.5225658219999998</v>
      </c>
      <c r="I94" s="8">
        <f>SUM(I95:I97)</f>
        <v>15.043000117000002</v>
      </c>
      <c r="J94" s="8">
        <f>SUM(J95:J97)</f>
        <v>18.357680999300001</v>
      </c>
      <c r="K94" s="8">
        <f>SUM(K95:K97)</f>
        <v>8.8356455638</v>
      </c>
      <c r="L94" s="96">
        <f>SUM(H94:K94)</f>
        <v>45.758892502100004</v>
      </c>
      <c r="M94" s="75"/>
      <c r="N94" s="150" t="s">
        <v>526</v>
      </c>
      <c r="O94" s="29">
        <f>O95+O96</f>
        <v>5.5141288986823259E-2</v>
      </c>
      <c r="P94" s="28">
        <f t="shared" ref="P94:R94" si="19">P95+P96</f>
        <v>8.659475909889423</v>
      </c>
      <c r="Q94" s="28">
        <f t="shared" si="19"/>
        <v>18.376980061860618</v>
      </c>
      <c r="R94" s="28">
        <f t="shared" si="19"/>
        <v>18.495508139104587</v>
      </c>
      <c r="S94" s="142">
        <f t="shared" si="18"/>
        <v>45.587105399841448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2.3816310039999999</v>
      </c>
      <c r="I95" s="16">
        <f>VLOOKUP(E95,Résultats!$B$2:$AX$476,'T energie vecteurs'!W5,FALSE)</f>
        <v>8.8059097410000007</v>
      </c>
      <c r="J95" s="16">
        <f>VLOOKUP(F95,Résultats!$B$2:$AX$476,'T energie vecteurs'!W5,FALSE)</f>
        <v>17.90514232</v>
      </c>
      <c r="K95" s="16">
        <f>VLOOKUP(G95,Résultats!$B$2:$AX$476,'T energie vecteurs'!W5,FALSE)</f>
        <v>6.106153376</v>
      </c>
      <c r="L95" s="95">
        <f t="shared" si="17"/>
        <v>35.198836440999997</v>
      </c>
      <c r="M95" s="16"/>
      <c r="N95" s="149" t="s">
        <v>527</v>
      </c>
      <c r="O95" s="143">
        <f>'[2]Bilan 2050 AMS'!$U$46/11.63</f>
        <v>5.5141288986823259E-2</v>
      </c>
      <c r="P95" s="30">
        <f>SUM('[2]Bilan 2050 AMS'!$U$41:$U$43)/11.63</f>
        <v>0.24326850906629924</v>
      </c>
      <c r="Q95" s="30">
        <f>'[2]Bilan 2050 AMS'!$U$13/11.63</f>
        <v>18.376980061860618</v>
      </c>
      <c r="R95" s="30">
        <f>('[2]Bilan 2050 AMS'!$U$22+'[2]Bilan 2050 AMS'!$U$30+SUM('[2]Bilan 2050 AMS'!$U$36:$U$40)+SUM('[2]Bilan 2050 AMS'!$U$44:$U$45)+'[2]Bilan 2050 AMS'!$U$47)/11.63</f>
        <v>11.543053292700122</v>
      </c>
      <c r="S95" s="95">
        <f t="shared" si="18"/>
        <v>30.218443152613862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1.1409348180000001</v>
      </c>
      <c r="I96" s="16">
        <f>VLOOKUP(E96,Résultats!$B$2:$AX$476,'T energie vecteurs'!W5,FALSE)</f>
        <v>2.6413902089999999</v>
      </c>
      <c r="J96" s="16">
        <f>VLOOKUP(F96,Résultats!$B$2:$AX$476,'T energie vecteurs'!W5,FALSE)</f>
        <v>0</v>
      </c>
      <c r="K96" s="16">
        <f>VLOOKUP(G96,Résultats!$B$2:$AX$476,'T energie vecteurs'!W5,FALSE)</f>
        <v>2.3079458000000002</v>
      </c>
      <c r="L96" s="95">
        <f t="shared" si="17"/>
        <v>6.0902708269999994</v>
      </c>
      <c r="M96" s="16"/>
      <c r="N96" s="149" t="s">
        <v>47</v>
      </c>
      <c r="O96" s="22">
        <f>'[2]Bilan 2050 AMS'!$E$52/11.63</f>
        <v>0</v>
      </c>
      <c r="P96" s="16">
        <f>('[2]Bilan 2050 AMS'!$E$54+'[2]Bilan 2050 AMS'!$E$56)/11.63</f>
        <v>8.416207400823124</v>
      </c>
      <c r="Q96" s="16">
        <v>0</v>
      </c>
      <c r="R96" s="16">
        <f>('[2]Bilan 2050 AMS'!$E$53+'[2]Bilan 2050 AMS'!$E$55+'[2]Bilan 2050 AMS'!$E$57)/11.63</f>
        <v>6.9524548464044633</v>
      </c>
      <c r="S96" s="95">
        <f t="shared" si="18"/>
        <v>15.368662247227586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3.5957001669999999</v>
      </c>
      <c r="J97" s="16">
        <f>VLOOKUP(F97,Résultats!$B$2:$AX$476,'T energie vecteurs'!W5,FALSE)</f>
        <v>0.45253867930000002</v>
      </c>
      <c r="K97" s="16">
        <f>VLOOKUP(G97,Résultats!$B$2:$AX$476,'T energie vecteurs'!W5,FALSE)</f>
        <v>0.42154638779999998</v>
      </c>
      <c r="L97" s="95">
        <f t="shared" si="17"/>
        <v>4.4697852341000006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1.6205405671470268</v>
      </c>
      <c r="Q97" s="28">
        <f>'[2]Bilan 2050 AMS'!$T$13/11.63</f>
        <v>0.59590433813600663</v>
      </c>
      <c r="R97" s="28">
        <f>('[2]Bilan 2050 AMS'!$T$22+'[2]Bilan 2050 AMS'!$T$30+SUM('[2]Bilan 2050 AMS'!$T$36:$T$40)+SUM('[2]Bilan 2050 AMS'!$T$44:$T$45)+'[2]Bilan 2050 AMS'!$T$47)/11.63</f>
        <v>0.82592305453866399</v>
      </c>
      <c r="S97" s="142">
        <f t="shared" si="18"/>
        <v>3.0423679598216973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3.5877524122</v>
      </c>
      <c r="I98" s="9">
        <f>SUM(I89,I92:I94)</f>
        <v>31.976603882000003</v>
      </c>
      <c r="J98" s="9">
        <f>SUM(J89,J92:J94)</f>
        <v>49.325283551300004</v>
      </c>
      <c r="K98" s="9">
        <f>SUM(K89,K92:K94)</f>
        <v>29.6042929090043</v>
      </c>
      <c r="L98" s="98">
        <f t="shared" si="17"/>
        <v>114.4939327545043</v>
      </c>
      <c r="M98" s="79"/>
      <c r="N98" s="151" t="s">
        <v>26</v>
      </c>
      <c r="O98" s="32">
        <f>O89+O92+O93+O94+O97</f>
        <v>5.5141288986823259E-2</v>
      </c>
      <c r="P98" s="31">
        <f>P89+P92+P93+P94+P97</f>
        <v>12.608954326783392</v>
      </c>
      <c r="Q98" s="31">
        <f>Q89+Q92+Q93+Q94+Q97</f>
        <v>50.175055400076403</v>
      </c>
      <c r="R98" s="31">
        <f>R89+R92+R93+R94+R97</f>
        <v>42.857266726472616</v>
      </c>
      <c r="S98" s="144">
        <f t="shared" si="18"/>
        <v>105.69641774231923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10.862256815852872</v>
      </c>
      <c r="Q104" s="286">
        <f t="shared" si="20"/>
        <v>0.88671470619483017</v>
      </c>
      <c r="R104" s="286">
        <f t="shared" si="20"/>
        <v>0.61047141201195632</v>
      </c>
      <c r="S104" s="287">
        <f t="shared" si="20"/>
        <v>12.359442934059661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4.9807285119999998</v>
      </c>
      <c r="Q105" s="34">
        <f t="shared" si="20"/>
        <v>3.5861995900000001</v>
      </c>
      <c r="R105" s="34">
        <f t="shared" si="20"/>
        <v>1.1115204300000001E-5</v>
      </c>
      <c r="S105" s="280">
        <f t="shared" si="20"/>
        <v>8.5669392172043004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8.1741819620000005</v>
      </c>
      <c r="Q106" s="34">
        <f t="shared" si="20"/>
        <v>7.4384868229999999</v>
      </c>
      <c r="R106" s="34">
        <f t="shared" si="20"/>
        <v>1.884188266</v>
      </c>
      <c r="S106" s="280">
        <f t="shared" si="20"/>
        <v>17.496857050999999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6.5186590200000005E-2</v>
      </c>
      <c r="P107" s="286">
        <f t="shared" si="20"/>
        <v>2.1840616810316518</v>
      </c>
      <c r="Q107" s="286">
        <f t="shared" si="20"/>
        <v>-0.39202271090207041</v>
      </c>
      <c r="R107" s="286">
        <f t="shared" si="20"/>
        <v>-2.3296594871768139</v>
      </c>
      <c r="S107" s="287">
        <f t="shared" si="20"/>
        <v>-0.47243392684723418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1.5583474183685353</v>
      </c>
      <c r="Q108" s="286">
        <f t="shared" si="20"/>
        <v>-0.72926044337252982</v>
      </c>
      <c r="R108" s="286">
        <f t="shared" si="20"/>
        <v>-1.0480001124602065</v>
      </c>
      <c r="S108" s="287">
        <f t="shared" si="20"/>
        <v>-0.21891313746419883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3.4674245330131765</v>
      </c>
      <c r="P109" s="286">
        <f t="shared" si="20"/>
        <v>6.3835242071105789</v>
      </c>
      <c r="Q109" s="286">
        <f t="shared" si="20"/>
        <v>-1.929906256061642E-2</v>
      </c>
      <c r="R109" s="286">
        <f t="shared" si="20"/>
        <v>-9.6598625753045866</v>
      </c>
      <c r="S109" s="287">
        <f t="shared" si="20"/>
        <v>0.17178710225855554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2.3264897150131767</v>
      </c>
      <c r="P110" s="271">
        <f t="shared" si="20"/>
        <v>8.5626412319337017</v>
      </c>
      <c r="Q110" s="271">
        <f t="shared" si="20"/>
        <v>-0.47183774186061811</v>
      </c>
      <c r="R110" s="271">
        <f t="shared" si="20"/>
        <v>-5.4368999167001224</v>
      </c>
      <c r="S110" s="280">
        <f t="shared" si="20"/>
        <v>4.9803932883861357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1.1409348180000001</v>
      </c>
      <c r="P111" s="34">
        <f t="shared" si="20"/>
        <v>-5.7748171918231241</v>
      </c>
      <c r="Q111" s="34">
        <f t="shared" si="20"/>
        <v>0</v>
      </c>
      <c r="R111" s="34">
        <f t="shared" si="20"/>
        <v>-4.6445090464044636</v>
      </c>
      <c r="S111" s="280">
        <f t="shared" si="20"/>
        <v>-9.278391420227587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1.9751595998529732</v>
      </c>
      <c r="Q112" s="271">
        <f t="shared" si="20"/>
        <v>-0.1433656588360066</v>
      </c>
      <c r="R112" s="271">
        <f t="shared" si="20"/>
        <v>-0.40437666673866401</v>
      </c>
      <c r="S112" s="280">
        <f t="shared" si="20"/>
        <v>1.4274172742783033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3.5326111232131767</v>
      </c>
      <c r="P113" s="292">
        <f t="shared" si="20"/>
        <v>19.367649555216609</v>
      </c>
      <c r="Q113" s="292">
        <f t="shared" si="20"/>
        <v>-0.849771848776399</v>
      </c>
      <c r="R113" s="292">
        <f t="shared" si="20"/>
        <v>-13.252973817468316</v>
      </c>
      <c r="S113" s="293">
        <f t="shared" si="20"/>
        <v>8.7975150121850731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78.155731330970795</v>
      </c>
      <c r="D3" s="39">
        <v>79.410546877677106</v>
      </c>
      <c r="E3" s="39">
        <v>80.657586730000006</v>
      </c>
      <c r="F3" s="39">
        <v>81.098863199999997</v>
      </c>
      <c r="G3">
        <v>78.415767840000001</v>
      </c>
      <c r="H3">
        <v>75.886434420000001</v>
      </c>
      <c r="I3">
        <v>76.063603779999994</v>
      </c>
      <c r="J3">
        <v>74.945752159999998</v>
      </c>
      <c r="K3">
        <v>72.891354179999894</v>
      </c>
      <c r="L3">
        <v>71.257042319999996</v>
      </c>
      <c r="M3">
        <v>70.997730430000004</v>
      </c>
      <c r="N3">
        <v>71.416564589999894</v>
      </c>
      <c r="O3">
        <v>70.792517739999994</v>
      </c>
      <c r="P3">
        <v>69.736233339999998</v>
      </c>
      <c r="Q3">
        <v>67.530090810000004</v>
      </c>
      <c r="R3">
        <v>66.212899960000001</v>
      </c>
      <c r="S3">
        <v>64.50175265</v>
      </c>
      <c r="T3">
        <v>64.016000980000001</v>
      </c>
      <c r="U3">
        <v>63.525168129999997</v>
      </c>
      <c r="V3">
        <v>63.168126180000002</v>
      </c>
      <c r="W3">
        <v>62.004523159999998</v>
      </c>
      <c r="X3">
        <v>59.942156220000001</v>
      </c>
      <c r="Y3">
        <v>57.637296259999999</v>
      </c>
      <c r="Z3">
        <v>55.38017773</v>
      </c>
      <c r="AA3">
        <v>53.234617679999999</v>
      </c>
      <c r="AB3">
        <v>51.174069670000002</v>
      </c>
      <c r="AC3">
        <v>49.204607170000003</v>
      </c>
      <c r="AD3">
        <v>47.516007590000001</v>
      </c>
      <c r="AE3">
        <v>45.933724810000001</v>
      </c>
      <c r="AF3">
        <v>44.43225048</v>
      </c>
      <c r="AG3">
        <v>43.101649909999999</v>
      </c>
      <c r="AH3">
        <v>41.899496540000001</v>
      </c>
      <c r="AI3">
        <v>40.638106489999998</v>
      </c>
      <c r="AJ3">
        <v>39.39703463</v>
      </c>
      <c r="AK3">
        <v>38.191691929999998</v>
      </c>
      <c r="AL3">
        <v>37.021762359999997</v>
      </c>
      <c r="AM3">
        <v>35.904392829999999</v>
      </c>
      <c r="AN3">
        <v>35.024592749999996</v>
      </c>
      <c r="AO3">
        <v>34.16403116</v>
      </c>
      <c r="AP3">
        <v>33.33979025</v>
      </c>
      <c r="AQ3">
        <v>32.555730930000003</v>
      </c>
      <c r="AR3">
        <v>31.769820989999999</v>
      </c>
      <c r="AS3">
        <v>31.229573510000002</v>
      </c>
      <c r="AT3">
        <v>30.723696480000001</v>
      </c>
      <c r="AU3">
        <v>30.243605779999999</v>
      </c>
      <c r="AV3">
        <v>29.792458830000001</v>
      </c>
      <c r="AW3">
        <v>29.335213670000002</v>
      </c>
    </row>
    <row r="4" spans="1:49" x14ac:dyDescent="0.25">
      <c r="B4" s="13" t="s">
        <v>104</v>
      </c>
      <c r="C4">
        <v>77.477678819662401</v>
      </c>
      <c r="D4" s="39">
        <v>78.721608013977402</v>
      </c>
      <c r="E4" s="39">
        <v>79.990234009999995</v>
      </c>
      <c r="F4" s="39">
        <v>80.097699649999996</v>
      </c>
      <c r="G4">
        <v>77.129800849999995</v>
      </c>
      <c r="H4">
        <v>74.335538499999998</v>
      </c>
      <c r="I4">
        <v>74.203224090000006</v>
      </c>
      <c r="J4">
        <v>72.812582340000006</v>
      </c>
      <c r="K4">
        <v>70.525953020000003</v>
      </c>
      <c r="L4">
        <v>68.661655490000001</v>
      </c>
      <c r="M4">
        <v>68.130955209999996</v>
      </c>
      <c r="N4">
        <v>68.251547160000001</v>
      </c>
      <c r="O4">
        <v>67.604672769999894</v>
      </c>
      <c r="P4">
        <v>66.543062719999995</v>
      </c>
      <c r="Q4">
        <v>64.383358329999893</v>
      </c>
      <c r="R4">
        <v>63.070398660000002</v>
      </c>
      <c r="S4">
        <v>61.380882970000002</v>
      </c>
      <c r="T4">
        <v>60.727960629999998</v>
      </c>
      <c r="U4">
        <v>60.075131239999997</v>
      </c>
      <c r="V4">
        <v>59.55328686</v>
      </c>
      <c r="W4">
        <v>57.99637534</v>
      </c>
      <c r="X4">
        <v>55.829843650000001</v>
      </c>
      <c r="Y4">
        <v>53.516165749999999</v>
      </c>
      <c r="Z4">
        <v>51.245518429999997</v>
      </c>
      <c r="AA4">
        <v>49.076075359999997</v>
      </c>
      <c r="AB4">
        <v>46.985436399999998</v>
      </c>
      <c r="AC4">
        <v>44.974291299999997</v>
      </c>
      <c r="AD4">
        <v>42.576916330000003</v>
      </c>
      <c r="AE4">
        <v>40.247798060000001</v>
      </c>
      <c r="AF4">
        <v>37.954031389999997</v>
      </c>
      <c r="AG4">
        <v>35.770860689999999</v>
      </c>
      <c r="AH4">
        <v>33.63080428</v>
      </c>
      <c r="AI4">
        <v>31.269379690000001</v>
      </c>
      <c r="AJ4">
        <v>28.825504519999999</v>
      </c>
      <c r="AK4">
        <v>26.285413599999998</v>
      </c>
      <c r="AL4">
        <v>23.669213989999999</v>
      </c>
      <c r="AM4">
        <v>20.892836580000001</v>
      </c>
      <c r="AN4">
        <v>19.38641599</v>
      </c>
      <c r="AO4">
        <v>17.799472219999998</v>
      </c>
      <c r="AP4">
        <v>16.11687139</v>
      </c>
      <c r="AQ4">
        <v>14.306736300000001</v>
      </c>
      <c r="AR4">
        <v>12.30617318</v>
      </c>
      <c r="AS4">
        <v>11.840286539999999</v>
      </c>
      <c r="AT4">
        <v>11.366675219999999</v>
      </c>
      <c r="AU4">
        <v>10.877404589999999</v>
      </c>
      <c r="AV4">
        <v>10.367751070000001</v>
      </c>
      <c r="AW4">
        <v>9.8183980319999904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0.66735271709999999</v>
      </c>
      <c r="F5">
        <v>1.0011635510000001</v>
      </c>
      <c r="G5">
        <v>1.2859669890000001</v>
      </c>
      <c r="H5">
        <v>1.550895927</v>
      </c>
      <c r="I5">
        <v>1.860379695</v>
      </c>
      <c r="J5">
        <v>2.1331698160000001</v>
      </c>
      <c r="K5">
        <v>2.3654011619999999</v>
      </c>
      <c r="L5">
        <v>2.5953868280000001</v>
      </c>
      <c r="M5">
        <v>2.8667752200000001</v>
      </c>
      <c r="N5">
        <v>3.1650174299999998</v>
      </c>
      <c r="O5">
        <v>3.18784497</v>
      </c>
      <c r="P5">
        <v>3.193170619</v>
      </c>
      <c r="Q5">
        <v>3.1467324809999999</v>
      </c>
      <c r="R5">
        <v>3.1425013069999999</v>
      </c>
      <c r="S5">
        <v>3.1208696840000001</v>
      </c>
      <c r="T5">
        <v>3.288040348</v>
      </c>
      <c r="U5">
        <v>3.450036887</v>
      </c>
      <c r="V5">
        <v>3.6148393209999998</v>
      </c>
      <c r="W5">
        <v>4.0081478129999999</v>
      </c>
      <c r="X5">
        <v>4.1123125720000004</v>
      </c>
      <c r="Y5">
        <v>4.1211305109999996</v>
      </c>
      <c r="Z5">
        <v>4.134659299</v>
      </c>
      <c r="AA5">
        <v>4.1585423199999996</v>
      </c>
      <c r="AB5">
        <v>4.1886332660000001</v>
      </c>
      <c r="AC5">
        <v>4.2303158730000003</v>
      </c>
      <c r="AD5">
        <v>4.9390912589999996</v>
      </c>
      <c r="AE5">
        <v>5.6859267449999997</v>
      </c>
      <c r="AF5">
        <v>6.4782190919999998</v>
      </c>
      <c r="AG5">
        <v>7.330789223</v>
      </c>
      <c r="AH5">
        <v>8.2686922630000002</v>
      </c>
      <c r="AI5">
        <v>9.3687267999999904</v>
      </c>
      <c r="AJ5">
        <v>10.571530109999999</v>
      </c>
      <c r="AK5">
        <v>11.90627832</v>
      </c>
      <c r="AL5">
        <v>13.352548369999999</v>
      </c>
      <c r="AM5">
        <v>15.01155625</v>
      </c>
      <c r="AN5">
        <v>15.638176769999999</v>
      </c>
      <c r="AO5">
        <v>16.364558939999998</v>
      </c>
      <c r="AP5">
        <v>17.22291886</v>
      </c>
      <c r="AQ5">
        <v>18.248994629999999</v>
      </c>
      <c r="AR5">
        <v>19.4636478</v>
      </c>
      <c r="AS5">
        <v>19.389286970000001</v>
      </c>
      <c r="AT5">
        <v>19.357021270000001</v>
      </c>
      <c r="AU5">
        <v>19.366201190000002</v>
      </c>
      <c r="AV5">
        <v>19.42470776</v>
      </c>
      <c r="AW5">
        <v>19.516815640000001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29.72058256</v>
      </c>
      <c r="F6" s="39">
        <v>30.21409676</v>
      </c>
      <c r="G6" s="39">
        <v>30.73903503</v>
      </c>
      <c r="H6" s="39">
        <v>28.568780870000001</v>
      </c>
      <c r="I6" s="39">
        <v>29.588712109999999</v>
      </c>
      <c r="J6" s="39">
        <v>30.63268265</v>
      </c>
      <c r="K6" s="39">
        <v>30.99826934</v>
      </c>
      <c r="L6" s="39">
        <v>30.851523830000001</v>
      </c>
      <c r="M6">
        <v>30.702913500000001</v>
      </c>
      <c r="N6">
        <v>30.14656016</v>
      </c>
      <c r="O6">
        <v>28.803717110000001</v>
      </c>
      <c r="P6">
        <v>28.396122299999998</v>
      </c>
      <c r="Q6">
        <v>28.151735559999999</v>
      </c>
      <c r="R6">
        <v>27.182245810000001</v>
      </c>
      <c r="S6">
        <v>26.375312220000001</v>
      </c>
      <c r="T6">
        <v>26.160774350000001</v>
      </c>
      <c r="U6">
        <v>25.832519980000001</v>
      </c>
      <c r="V6">
        <v>25.426300990000001</v>
      </c>
      <c r="W6">
        <v>25.752417990000001</v>
      </c>
      <c r="X6">
        <v>26.433198279999999</v>
      </c>
      <c r="Y6">
        <v>26.7596445</v>
      </c>
      <c r="Z6">
        <v>26.813074579999999</v>
      </c>
      <c r="AA6">
        <v>26.69238957</v>
      </c>
      <c r="AB6">
        <v>26.46454627</v>
      </c>
      <c r="AC6">
        <v>26.192646969999998</v>
      </c>
      <c r="AD6">
        <v>25.644728390000001</v>
      </c>
      <c r="AE6">
        <v>25.087021360000001</v>
      </c>
      <c r="AF6">
        <v>24.56134338</v>
      </c>
      <c r="AG6">
        <v>24.010277890000001</v>
      </c>
      <c r="AH6">
        <v>23.393679349999999</v>
      </c>
      <c r="AI6">
        <v>23.150604999999999</v>
      </c>
      <c r="AJ6">
        <v>22.92854827</v>
      </c>
      <c r="AK6">
        <v>22.734888890000001</v>
      </c>
      <c r="AL6">
        <v>22.577962020000001</v>
      </c>
      <c r="AM6">
        <v>22.434013629999999</v>
      </c>
      <c r="AN6">
        <v>21.740961680000002</v>
      </c>
      <c r="AO6">
        <v>21.063907780000001</v>
      </c>
      <c r="AP6">
        <v>20.39653947</v>
      </c>
      <c r="AQ6">
        <v>19.73698563</v>
      </c>
      <c r="AR6">
        <v>19.07943972</v>
      </c>
      <c r="AS6">
        <v>18.41447535</v>
      </c>
      <c r="AT6">
        <v>17.762413200000001</v>
      </c>
      <c r="AU6">
        <v>17.113045140000001</v>
      </c>
      <c r="AV6">
        <v>16.4636672</v>
      </c>
      <c r="AW6">
        <v>15.7965467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0.38142825489999999</v>
      </c>
      <c r="F7">
        <v>0.3673859223</v>
      </c>
      <c r="G7">
        <v>0.35412817159999999</v>
      </c>
      <c r="H7">
        <v>0.31183101419999998</v>
      </c>
      <c r="I7">
        <v>0.30599266330000002</v>
      </c>
      <c r="J7">
        <v>0.30014238910000002</v>
      </c>
      <c r="K7">
        <v>0.28776442489999998</v>
      </c>
      <c r="L7">
        <v>0.27135237509999999</v>
      </c>
      <c r="M7">
        <v>0.25585502360000001</v>
      </c>
      <c r="N7">
        <v>0.23801782160000001</v>
      </c>
      <c r="O7">
        <v>0.2093268258</v>
      </c>
      <c r="P7">
        <v>0.18711869240000001</v>
      </c>
      <c r="Q7">
        <v>0.16485347980000001</v>
      </c>
      <c r="R7">
        <v>0.13751627159999999</v>
      </c>
      <c r="S7">
        <v>0.1105267496</v>
      </c>
      <c r="T7">
        <v>0.1789314464</v>
      </c>
      <c r="U7">
        <v>0.2424677388</v>
      </c>
      <c r="V7">
        <v>0.30093989399999999</v>
      </c>
      <c r="W7">
        <v>0.14185391950000001</v>
      </c>
      <c r="X7">
        <v>8.9964719100000007E-2</v>
      </c>
      <c r="Y7">
        <v>7.0184407700000007E-2</v>
      </c>
      <c r="Z7">
        <v>4.9360780799999997E-2</v>
      </c>
      <c r="AA7">
        <v>2.8238589800000002E-2</v>
      </c>
      <c r="AB7">
        <v>2.5152610299999999E-2</v>
      </c>
      <c r="AC7">
        <v>2.2072409899999999E-2</v>
      </c>
      <c r="AD7">
        <v>2.17696327E-2</v>
      </c>
      <c r="AE7">
        <v>2.1457968599999998E-2</v>
      </c>
      <c r="AF7">
        <v>2.1173237599999999E-2</v>
      </c>
      <c r="AG7">
        <v>2.08516568E-2</v>
      </c>
      <c r="AH7">
        <v>2.0471277499999999E-2</v>
      </c>
      <c r="AI7">
        <v>1.65203591E-2</v>
      </c>
      <c r="AJ7">
        <v>1.26282705E-2</v>
      </c>
      <c r="AK7">
        <v>8.7881111600000006E-3</v>
      </c>
      <c r="AL7">
        <v>9.4279994300000003E-3</v>
      </c>
      <c r="AM7">
        <v>1.0069145599999999E-2</v>
      </c>
      <c r="AN7">
        <v>9.7419240899999995E-3</v>
      </c>
      <c r="AO7">
        <v>9.4219030299999996E-3</v>
      </c>
      <c r="AP7" s="39">
        <v>9.1062281499999995E-3</v>
      </c>
      <c r="AQ7" s="39">
        <v>8.7940418600000007E-3</v>
      </c>
      <c r="AR7" s="39">
        <v>8.4827407599999995E-3</v>
      </c>
      <c r="AS7" s="39">
        <v>8.4966160299999906E-3</v>
      </c>
      <c r="AT7" s="39">
        <v>8.5177687699999997E-3</v>
      </c>
      <c r="AU7" s="39">
        <v>8.5419964799999994E-3</v>
      </c>
      <c r="AV7" s="39">
        <v>8.5682852800000008E-3</v>
      </c>
      <c r="AW7" s="39">
        <v>8.5872708100000004E-3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1.5232610900000001</v>
      </c>
      <c r="F8" s="39">
        <v>1.5508073550000001</v>
      </c>
      <c r="G8" s="39">
        <v>1.580045785</v>
      </c>
      <c r="H8" s="39">
        <v>1.4706263900000001</v>
      </c>
      <c r="I8" s="39">
        <v>1.52534441</v>
      </c>
      <c r="J8" s="39">
        <v>1.5814595549999999</v>
      </c>
      <c r="K8" s="39">
        <v>1.6026611550000001</v>
      </c>
      <c r="L8" s="39">
        <v>1.5973941460000001</v>
      </c>
      <c r="M8">
        <v>1.592011729</v>
      </c>
      <c r="N8">
        <v>1.5654371789999999</v>
      </c>
      <c r="O8">
        <v>1.675121426</v>
      </c>
      <c r="P8">
        <v>1.842309991</v>
      </c>
      <c r="Q8">
        <v>2.0313206300000002</v>
      </c>
      <c r="R8">
        <v>2.176202102</v>
      </c>
      <c r="S8">
        <v>2.338806049</v>
      </c>
      <c r="T8">
        <v>1.765892692</v>
      </c>
      <c r="U8">
        <v>1.217996353</v>
      </c>
      <c r="V8">
        <v>0.70104902270000002</v>
      </c>
      <c r="W8">
        <v>2.2189619230000002</v>
      </c>
      <c r="X8">
        <v>2.344785806</v>
      </c>
      <c r="Y8">
        <v>2.3135130130000001</v>
      </c>
      <c r="Z8">
        <v>2.257693035</v>
      </c>
      <c r="AA8">
        <v>2.1872756930000001</v>
      </c>
      <c r="AB8">
        <v>2.110629597</v>
      </c>
      <c r="AC8">
        <v>2.0314409580000001</v>
      </c>
      <c r="AD8">
        <v>1.919354883</v>
      </c>
      <c r="AE8">
        <v>1.806789048</v>
      </c>
      <c r="AF8">
        <v>1.696732497</v>
      </c>
      <c r="AG8">
        <v>1.5915552580000001</v>
      </c>
      <c r="AH8">
        <v>1.4828590070000001</v>
      </c>
      <c r="AI8">
        <v>1.2071683259999999</v>
      </c>
      <c r="AJ8">
        <v>0.93562548030000003</v>
      </c>
      <c r="AK8">
        <v>0.66776813550000003</v>
      </c>
      <c r="AL8">
        <v>0.4158582301</v>
      </c>
      <c r="AM8">
        <v>0.16565645100000001</v>
      </c>
      <c r="AN8">
        <v>0.17732542170000001</v>
      </c>
      <c r="AO8">
        <v>0.1890917459</v>
      </c>
      <c r="AP8">
        <v>0.20093067880000001</v>
      </c>
      <c r="AQ8">
        <v>0.2128468496</v>
      </c>
      <c r="AR8">
        <v>0.22479450500000001</v>
      </c>
      <c r="AS8">
        <v>0.23412155849999999</v>
      </c>
      <c r="AT8">
        <v>0.24368607610000001</v>
      </c>
      <c r="AU8">
        <v>0.25338641789999999</v>
      </c>
      <c r="AV8">
        <v>0.26320116690000001</v>
      </c>
      <c r="AW8">
        <v>0.27283931360000002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1.5198896879999999</v>
      </c>
      <c r="F9">
        <v>1.4227910020000001</v>
      </c>
      <c r="G9">
        <v>1.332902762</v>
      </c>
      <c r="H9">
        <v>1.140713785</v>
      </c>
      <c r="I9">
        <v>1.0878970219999999</v>
      </c>
      <c r="J9">
        <v>1.0371068459999999</v>
      </c>
      <c r="K9">
        <v>0.96639051890000005</v>
      </c>
      <c r="L9">
        <v>0.88566315259999995</v>
      </c>
      <c r="M9">
        <v>0.81161168230000003</v>
      </c>
      <c r="N9">
        <v>0.73380929559999997</v>
      </c>
      <c r="O9">
        <v>0.62260307690000005</v>
      </c>
      <c r="P9">
        <v>0.53024994530000003</v>
      </c>
      <c r="Q9">
        <v>0.43602827729999999</v>
      </c>
      <c r="R9">
        <v>0.32699091270000002</v>
      </c>
      <c r="S9">
        <v>0.21784848709999999</v>
      </c>
      <c r="T9">
        <v>0.17684757149999999</v>
      </c>
      <c r="U9">
        <v>0.13739339780000001</v>
      </c>
      <c r="V9">
        <v>9.9976858700000004E-2</v>
      </c>
      <c r="W9">
        <v>0.12995177250000001</v>
      </c>
      <c r="X9">
        <v>5.3220767099999997E-2</v>
      </c>
      <c r="Y9">
        <v>4.1935831100000001E-2</v>
      </c>
      <c r="Z9">
        <v>3.0035972300000002E-2</v>
      </c>
      <c r="AA9">
        <v>1.79536278E-2</v>
      </c>
      <c r="AB9">
        <v>1.7819547500000001E-2</v>
      </c>
      <c r="AC9">
        <v>1.76554815E-2</v>
      </c>
      <c r="AD9">
        <v>1.4690053E-2</v>
      </c>
      <c r="AE9">
        <v>1.172845E-2</v>
      </c>
      <c r="AF9">
        <v>8.7893760799999995E-3</v>
      </c>
      <c r="AG9">
        <v>8.7494732100000007E-3</v>
      </c>
      <c r="AH9">
        <v>8.6837561400000002E-3</v>
      </c>
      <c r="AI9">
        <v>8.6296700000000007E-3</v>
      </c>
      <c r="AJ9">
        <v>8.5829946399999905E-3</v>
      </c>
      <c r="AK9">
        <v>8.5465985899999906E-3</v>
      </c>
      <c r="AL9">
        <v>8.5190333100000001E-3</v>
      </c>
      <c r="AM9">
        <v>8.4961783299999996E-3</v>
      </c>
      <c r="AN9">
        <v>8.4851793399999906E-3</v>
      </c>
      <c r="AO9">
        <v>8.4799278200000001E-3</v>
      </c>
      <c r="AP9">
        <v>8.4783607199999996E-3</v>
      </c>
      <c r="AQ9">
        <v>8.4800457499999999E-3</v>
      </c>
      <c r="AR9">
        <v>8.4827407599999995E-3</v>
      </c>
      <c r="AS9">
        <v>8.4966160299999906E-3</v>
      </c>
      <c r="AT9">
        <v>8.5177687699999997E-3</v>
      </c>
      <c r="AU9">
        <v>8.5419964799999994E-3</v>
      </c>
      <c r="AV9">
        <v>8.5682852800000008E-3</v>
      </c>
      <c r="AW9">
        <v>8.5872708100000004E-3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0.3070657054</v>
      </c>
      <c r="F10">
        <v>0.64806274850000001</v>
      </c>
      <c r="G10">
        <v>0.9748972025</v>
      </c>
      <c r="H10">
        <v>1.17319829</v>
      </c>
      <c r="I10">
        <v>1.4618009999999999</v>
      </c>
      <c r="J10">
        <v>1.7335923090000001</v>
      </c>
      <c r="K10">
        <v>1.9356009249999999</v>
      </c>
      <c r="L10">
        <v>2.0575647849999998</v>
      </c>
      <c r="M10">
        <v>2.118291138</v>
      </c>
      <c r="N10">
        <v>2.0763106370000002</v>
      </c>
      <c r="O10">
        <v>2.2381084609999999</v>
      </c>
      <c r="P10">
        <v>2.4769899409999998</v>
      </c>
      <c r="Q10">
        <v>2.7460290089999999</v>
      </c>
      <c r="R10">
        <v>2.955948501</v>
      </c>
      <c r="S10">
        <v>3.190218298</v>
      </c>
      <c r="T10">
        <v>3.3277326340000002</v>
      </c>
      <c r="U10">
        <v>3.4411335059999999</v>
      </c>
      <c r="V10">
        <v>3.5339302350000001</v>
      </c>
      <c r="W10">
        <v>3.621001761</v>
      </c>
      <c r="X10">
        <v>3.9893790569999998</v>
      </c>
      <c r="Y10">
        <v>4.3243632390000002</v>
      </c>
      <c r="Z10">
        <v>4.619703619</v>
      </c>
      <c r="AA10">
        <v>4.8847447549999998</v>
      </c>
      <c r="AB10">
        <v>5.1177589479999996</v>
      </c>
      <c r="AC10">
        <v>5.3376522810000004</v>
      </c>
      <c r="AD10">
        <v>5.9956540370000004</v>
      </c>
      <c r="AE10">
        <v>6.6485708509999997</v>
      </c>
      <c r="AF10">
        <v>7.307736137</v>
      </c>
      <c r="AG10">
        <v>7.9033291200000004</v>
      </c>
      <c r="AH10">
        <v>8.4680141110000005</v>
      </c>
      <c r="AI10">
        <v>9.0456873180000006</v>
      </c>
      <c r="AJ10">
        <v>9.6237677280000007</v>
      </c>
      <c r="AK10">
        <v>10.20730537</v>
      </c>
      <c r="AL10">
        <v>10.76820114</v>
      </c>
      <c r="AM10">
        <v>11.331536270000001</v>
      </c>
      <c r="AN10">
        <v>12.00879883</v>
      </c>
      <c r="AO10">
        <v>12.692870449999999</v>
      </c>
      <c r="AP10">
        <v>13.38190093</v>
      </c>
      <c r="AQ10">
        <v>14.076074050000001</v>
      </c>
      <c r="AR10">
        <v>14.772280820000001</v>
      </c>
      <c r="AS10">
        <v>15.480323070000001</v>
      </c>
      <c r="AT10">
        <v>16.204443779999998</v>
      </c>
      <c r="AU10">
        <v>16.938067</v>
      </c>
      <c r="AV10">
        <v>17.679843200000001</v>
      </c>
      <c r="AW10">
        <v>18.410193840000002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6.9089783700000004E-2</v>
      </c>
      <c r="F11" s="39">
        <v>9.34434871E-2</v>
      </c>
      <c r="G11" s="39">
        <v>0.12647729160000001</v>
      </c>
      <c r="H11" s="39">
        <v>0.1563856649</v>
      </c>
      <c r="I11">
        <v>0.21548358940000001</v>
      </c>
      <c r="J11">
        <v>0.29679465579999997</v>
      </c>
      <c r="K11">
        <v>0.39956864250000002</v>
      </c>
      <c r="L11">
        <v>0.52907041430000001</v>
      </c>
      <c r="M11">
        <v>0.70048582540000004</v>
      </c>
      <c r="N11">
        <v>0.91504074550000003</v>
      </c>
      <c r="O11">
        <v>0.98634587610000002</v>
      </c>
      <c r="P11">
        <v>1.0916221690000001</v>
      </c>
      <c r="Q11">
        <v>1.210189067</v>
      </c>
      <c r="R11">
        <v>1.3027016629999999</v>
      </c>
      <c r="S11">
        <v>1.405945564</v>
      </c>
      <c r="T11">
        <v>1.4665488369999999</v>
      </c>
      <c r="U11">
        <v>1.5165251829999999</v>
      </c>
      <c r="V11">
        <v>1.5574211769999999</v>
      </c>
      <c r="W11">
        <v>1.657724865</v>
      </c>
      <c r="X11">
        <v>1.942589374</v>
      </c>
      <c r="Y11">
        <v>2.330688007</v>
      </c>
      <c r="Z11">
        <v>2.7007113619999998</v>
      </c>
      <c r="AA11">
        <v>3.0528143289999998</v>
      </c>
      <c r="AB11">
        <v>3.378203783</v>
      </c>
      <c r="AC11">
        <v>3.6920829249999998</v>
      </c>
      <c r="AD11">
        <v>4.0671112210000002</v>
      </c>
      <c r="AE11">
        <v>4.4389438999999999</v>
      </c>
      <c r="AF11">
        <v>4.8151276760000004</v>
      </c>
      <c r="AG11">
        <v>5.1491532920000003</v>
      </c>
      <c r="AH11">
        <v>5.4636908919999998</v>
      </c>
      <c r="AI11">
        <v>5.7017140360000003</v>
      </c>
      <c r="AJ11">
        <v>5.9414570219999998</v>
      </c>
      <c r="AK11">
        <v>6.1856968559999999</v>
      </c>
      <c r="AL11">
        <v>6.4237343559999998</v>
      </c>
      <c r="AM11">
        <v>6.6637967189999996</v>
      </c>
      <c r="AN11">
        <v>6.9739164379999998</v>
      </c>
      <c r="AO11">
        <v>7.2881495249999997</v>
      </c>
      <c r="AP11">
        <v>7.60529308</v>
      </c>
      <c r="AQ11">
        <v>7.9253582979999999</v>
      </c>
      <c r="AR11">
        <v>8.2465319719999997</v>
      </c>
      <c r="AS11">
        <v>8.5024928820000003</v>
      </c>
      <c r="AT11">
        <v>8.7667359069999904</v>
      </c>
      <c r="AU11">
        <v>9.035438826</v>
      </c>
      <c r="AV11">
        <v>9.3077635129999994</v>
      </c>
      <c r="AW11">
        <v>9.5734466450000006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3.4538545680000001</v>
      </c>
      <c r="F12" s="39">
        <v>3.3875489320000001</v>
      </c>
      <c r="G12" s="39">
        <v>3.3250288970000001</v>
      </c>
      <c r="H12" s="39">
        <v>2.981440418</v>
      </c>
      <c r="I12">
        <v>2.97913183</v>
      </c>
      <c r="J12">
        <v>2.975623116</v>
      </c>
      <c r="K12">
        <v>2.9050898709999999</v>
      </c>
      <c r="L12">
        <v>2.78951035</v>
      </c>
      <c r="M12" s="39">
        <v>2.6783059059999998</v>
      </c>
      <c r="N12">
        <v>2.5371584309999999</v>
      </c>
      <c r="O12">
        <v>2.7348681109999999</v>
      </c>
      <c r="P12">
        <v>3.0267705610000002</v>
      </c>
      <c r="Q12">
        <v>3.3555242299999999</v>
      </c>
      <c r="R12">
        <v>3.6120364290000002</v>
      </c>
      <c r="S12">
        <v>3.8983036100000001</v>
      </c>
      <c r="T12">
        <v>4.0663399570000003</v>
      </c>
      <c r="U12">
        <v>4.2049107350000003</v>
      </c>
      <c r="V12">
        <v>4.3183041739999997</v>
      </c>
      <c r="W12">
        <v>4.0956356649999996</v>
      </c>
      <c r="X12">
        <v>4.2543286670000002</v>
      </c>
      <c r="Y12">
        <v>4.3160806569999997</v>
      </c>
      <c r="Z12">
        <v>4.3339419929999998</v>
      </c>
      <c r="AA12">
        <v>4.3236504809999996</v>
      </c>
      <c r="AB12">
        <v>4.2938072490000003</v>
      </c>
      <c r="AC12">
        <v>4.2566977379999997</v>
      </c>
      <c r="AD12">
        <v>4.2970571639999999</v>
      </c>
      <c r="AE12">
        <v>4.335306256</v>
      </c>
      <c r="AF12">
        <v>4.3787137170000001</v>
      </c>
      <c r="AG12">
        <v>4.3823978490000002</v>
      </c>
      <c r="AH12">
        <v>4.3728678380000003</v>
      </c>
      <c r="AI12">
        <v>4.3133253329999999</v>
      </c>
      <c r="AJ12">
        <v>4.2578641389999996</v>
      </c>
      <c r="AK12">
        <v>4.2078133060000003</v>
      </c>
      <c r="AL12">
        <v>4.1684035100000001</v>
      </c>
      <c r="AM12">
        <v>4.1314514119999997</v>
      </c>
      <c r="AN12">
        <v>4.1485266809999999</v>
      </c>
      <c r="AO12">
        <v>4.1683690310000001</v>
      </c>
      <c r="AP12">
        <v>4.1900044669999996</v>
      </c>
      <c r="AQ12">
        <v>4.2132474130000004</v>
      </c>
      <c r="AR12">
        <v>4.2370037370000002</v>
      </c>
      <c r="AS12">
        <v>4.2339167160000004</v>
      </c>
      <c r="AT12">
        <v>4.2344148060000002</v>
      </c>
      <c r="AU12">
        <v>4.236388045</v>
      </c>
      <c r="AV12">
        <v>4.2393239200000004</v>
      </c>
      <c r="AW12">
        <v>4.2385929840000003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0.22373855049999999</v>
      </c>
      <c r="F13" s="39">
        <v>0.25496084800000002</v>
      </c>
      <c r="G13" s="39">
        <v>0.29075988359999999</v>
      </c>
      <c r="H13" s="39">
        <v>0.30291190439999999</v>
      </c>
      <c r="I13" s="39">
        <v>0.3516665598</v>
      </c>
      <c r="J13" s="39">
        <v>0.40810359400000001</v>
      </c>
      <c r="K13" s="39">
        <v>0.46291708770000001</v>
      </c>
      <c r="L13" s="39">
        <v>0.51644343559999994</v>
      </c>
      <c r="M13">
        <v>0.57611092100000005</v>
      </c>
      <c r="N13">
        <v>0.63408088429999998</v>
      </c>
      <c r="O13">
        <v>0.58892095089999996</v>
      </c>
      <c r="P13">
        <v>0.56258955030000002</v>
      </c>
      <c r="Q13">
        <v>0.53843256390000005</v>
      </c>
      <c r="R13">
        <v>0.49963488719999999</v>
      </c>
      <c r="S13">
        <v>0.46338123889999999</v>
      </c>
      <c r="T13">
        <v>0.60366681109999998</v>
      </c>
      <c r="U13">
        <v>0.73282558279999999</v>
      </c>
      <c r="V13">
        <v>0.85076740480000002</v>
      </c>
      <c r="W13">
        <v>0.66804283750000004</v>
      </c>
      <c r="X13">
        <v>0.69588401629999996</v>
      </c>
      <c r="Y13">
        <v>0.69012961409999996</v>
      </c>
      <c r="Z13">
        <v>0.67710937780000002</v>
      </c>
      <c r="AA13">
        <v>0.65970730889999996</v>
      </c>
      <c r="AB13">
        <v>0.6394244925</v>
      </c>
      <c r="AC13">
        <v>0.61832262130000004</v>
      </c>
      <c r="AD13">
        <v>0.64533089830000001</v>
      </c>
      <c r="AE13">
        <v>0.67194772999999997</v>
      </c>
      <c r="AF13">
        <v>0.69930620710000002</v>
      </c>
      <c r="AG13">
        <v>0.72232229520000002</v>
      </c>
      <c r="AH13">
        <v>0.74289109929999997</v>
      </c>
      <c r="AI13">
        <v>0.77793383140000005</v>
      </c>
      <c r="AJ13">
        <v>0.81318142810000005</v>
      </c>
      <c r="AK13">
        <v>0.84902104879999996</v>
      </c>
      <c r="AL13">
        <v>0.8841464644</v>
      </c>
      <c r="AM13">
        <v>0.91953663939999997</v>
      </c>
      <c r="AN13">
        <v>0.92691990469999996</v>
      </c>
      <c r="AO13">
        <v>0.93491460410000005</v>
      </c>
      <c r="AP13">
        <v>0.94330862260000004</v>
      </c>
      <c r="AQ13">
        <v>0.95206459379999997</v>
      </c>
      <c r="AR13">
        <v>0.96093838279999999</v>
      </c>
      <c r="AS13">
        <v>0.9711598696</v>
      </c>
      <c r="AT13">
        <v>0.98224882749999998</v>
      </c>
      <c r="AU13">
        <v>0.99373858169999996</v>
      </c>
      <c r="AV13">
        <v>1.005519541</v>
      </c>
      <c r="AW13">
        <v>1.0164895249999999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37.1989102</v>
      </c>
      <c r="F14">
        <v>37.939097050000001</v>
      </c>
      <c r="G14">
        <v>38.723275020000003</v>
      </c>
      <c r="H14">
        <v>36.10588834</v>
      </c>
      <c r="I14">
        <v>37.516029179999997</v>
      </c>
      <c r="J14">
        <v>38.965505120000003</v>
      </c>
      <c r="K14">
        <v>39.558261960000003</v>
      </c>
      <c r="L14">
        <v>39.498522489999999</v>
      </c>
      <c r="M14">
        <v>39.435585719999999</v>
      </c>
      <c r="N14">
        <v>38.846415149999999</v>
      </c>
      <c r="O14">
        <v>37.859011840000001</v>
      </c>
      <c r="P14">
        <v>38.11377315</v>
      </c>
      <c r="Q14">
        <v>38.634112819999999</v>
      </c>
      <c r="R14">
        <v>38.193276570000002</v>
      </c>
      <c r="S14">
        <v>38.00034222</v>
      </c>
      <c r="T14">
        <v>37.7467343</v>
      </c>
      <c r="U14">
        <v>37.325772469999997</v>
      </c>
      <c r="V14">
        <v>36.788689750000003</v>
      </c>
      <c r="W14">
        <v>38.285590740000004</v>
      </c>
      <c r="X14">
        <v>39.803350680000001</v>
      </c>
      <c r="Y14">
        <v>40.84653926</v>
      </c>
      <c r="Z14">
        <v>41.481630719999998</v>
      </c>
      <c r="AA14">
        <v>41.846774349999997</v>
      </c>
      <c r="AB14">
        <v>42.047342499999999</v>
      </c>
      <c r="AC14">
        <v>42.168571389999997</v>
      </c>
      <c r="AD14">
        <v>42.605696279999997</v>
      </c>
      <c r="AE14">
        <v>43.021765559999999</v>
      </c>
      <c r="AF14">
        <v>43.48892223</v>
      </c>
      <c r="AG14">
        <v>43.788636830000002</v>
      </c>
      <c r="AH14">
        <v>43.953157330000003</v>
      </c>
      <c r="AI14">
        <v>44.221583870000003</v>
      </c>
      <c r="AJ14">
        <v>44.521655330000002</v>
      </c>
      <c r="AK14">
        <v>44.869828310000003</v>
      </c>
      <c r="AL14">
        <v>45.256252750000002</v>
      </c>
      <c r="AM14">
        <v>45.664556439999998</v>
      </c>
      <c r="AN14">
        <v>45.994676060000003</v>
      </c>
      <c r="AO14">
        <v>46.355204960000002</v>
      </c>
      <c r="AP14">
        <v>46.735561840000003</v>
      </c>
      <c r="AQ14">
        <v>47.13385092</v>
      </c>
      <c r="AR14">
        <v>47.537954620000001</v>
      </c>
      <c r="AS14">
        <v>47.853482679999999</v>
      </c>
      <c r="AT14">
        <v>48.210978130000001</v>
      </c>
      <c r="AU14">
        <v>48.58714801</v>
      </c>
      <c r="AV14">
        <v>48.976455100000003</v>
      </c>
      <c r="AW14">
        <v>49.325283550000002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37.371999930000001</v>
      </c>
      <c r="F15" s="39">
        <v>37.851570029999998</v>
      </c>
      <c r="G15" s="39">
        <v>37.358164289999998</v>
      </c>
      <c r="H15" s="39">
        <v>35.995376620000002</v>
      </c>
      <c r="I15" s="39">
        <v>36.83628951</v>
      </c>
      <c r="J15" s="39">
        <v>37.014649630000001</v>
      </c>
      <c r="K15" s="39">
        <v>35.978819989999998</v>
      </c>
      <c r="L15" s="39">
        <v>35.265400020000001</v>
      </c>
      <c r="M15">
        <v>35.035617530000003</v>
      </c>
      <c r="N15">
        <v>35.020382240000004</v>
      </c>
      <c r="O15">
        <v>35.143647950000002</v>
      </c>
      <c r="P15" s="39">
        <v>35.23518412</v>
      </c>
      <c r="Q15">
        <v>34.334187069999999</v>
      </c>
      <c r="R15">
        <v>33.315965040000002</v>
      </c>
      <c r="S15">
        <v>32.428807759999998</v>
      </c>
      <c r="T15">
        <v>31.91947081</v>
      </c>
      <c r="U15">
        <v>31.763118609999999</v>
      </c>
      <c r="V15">
        <v>31.73518159</v>
      </c>
      <c r="W15">
        <v>29.834978660000001</v>
      </c>
      <c r="X15">
        <v>27.88864852</v>
      </c>
      <c r="Y15">
        <v>26.438909290000002</v>
      </c>
      <c r="Z15">
        <v>25.324199920000002</v>
      </c>
      <c r="AA15">
        <v>24.41732786</v>
      </c>
      <c r="AB15">
        <v>23.678342099999998</v>
      </c>
      <c r="AC15">
        <v>22.99344378</v>
      </c>
      <c r="AD15">
        <v>22.575646920000001</v>
      </c>
      <c r="AE15">
        <v>22.142191220000001</v>
      </c>
      <c r="AF15">
        <v>21.723887179999998</v>
      </c>
      <c r="AG15">
        <v>21.471742769999999</v>
      </c>
      <c r="AH15">
        <v>21.333436630000001</v>
      </c>
      <c r="AI15">
        <v>21.1877441</v>
      </c>
      <c r="AJ15">
        <v>21.027446300000001</v>
      </c>
      <c r="AK15">
        <v>20.86351642</v>
      </c>
      <c r="AL15">
        <v>20.708567989999999</v>
      </c>
      <c r="AM15">
        <v>20.541871319999998</v>
      </c>
      <c r="AN15">
        <v>20.393456029999999</v>
      </c>
      <c r="AO15">
        <v>20.267290460000002</v>
      </c>
      <c r="AP15">
        <v>20.153327040000001</v>
      </c>
      <c r="AQ15">
        <v>20.048512389999999</v>
      </c>
      <c r="AR15">
        <v>19.944947920000001</v>
      </c>
      <c r="AS15">
        <v>19.806395429999998</v>
      </c>
      <c r="AT15">
        <v>19.674336759999999</v>
      </c>
      <c r="AU15">
        <v>19.545699429999999</v>
      </c>
      <c r="AV15">
        <v>19.422771959999999</v>
      </c>
      <c r="AW15">
        <v>19.296347109999999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34.363901800000001</v>
      </c>
      <c r="F16">
        <v>33.76169299</v>
      </c>
      <c r="G16">
        <v>32.322878830000001</v>
      </c>
      <c r="H16">
        <v>30.210326340000002</v>
      </c>
      <c r="I16">
        <v>29.98946793</v>
      </c>
      <c r="J16">
        <v>29.231473919999999</v>
      </c>
      <c r="K16">
        <v>27.561837950000001</v>
      </c>
      <c r="L16">
        <v>26.205609320000001</v>
      </c>
      <c r="M16">
        <v>25.254537110000001</v>
      </c>
      <c r="N16">
        <v>24.486950669999999</v>
      </c>
      <c r="O16">
        <v>24.46875751</v>
      </c>
      <c r="P16">
        <v>24.428023499999998</v>
      </c>
      <c r="Q16">
        <v>23.701764560000001</v>
      </c>
      <c r="R16">
        <v>22.900439720000001</v>
      </c>
      <c r="S16">
        <v>22.195006190000001</v>
      </c>
      <c r="T16">
        <v>21.746275130000001</v>
      </c>
      <c r="U16">
        <v>21.542132509999998</v>
      </c>
      <c r="V16">
        <v>21.427603479999998</v>
      </c>
      <c r="W16">
        <v>17.80244618</v>
      </c>
      <c r="X16">
        <v>16.058308140000001</v>
      </c>
      <c r="Y16">
        <v>14.54157676</v>
      </c>
      <c r="Z16">
        <v>13.269432309999999</v>
      </c>
      <c r="AA16">
        <v>12.15310493</v>
      </c>
      <c r="AB16">
        <v>11.1911313</v>
      </c>
      <c r="AC16">
        <v>10.28492758</v>
      </c>
      <c r="AD16">
        <v>9.5319918920000006</v>
      </c>
      <c r="AE16">
        <v>8.7927940670000009</v>
      </c>
      <c r="AF16">
        <v>8.0800296120000006</v>
      </c>
      <c r="AG16">
        <v>7.4832698869999996</v>
      </c>
      <c r="AH16">
        <v>6.9343054960000003</v>
      </c>
      <c r="AI16">
        <v>6.3567360070000003</v>
      </c>
      <c r="AJ16">
        <v>5.7822502350000002</v>
      </c>
      <c r="AK16">
        <v>5.2146919970000001</v>
      </c>
      <c r="AL16">
        <v>4.7118636990000002</v>
      </c>
      <c r="AM16">
        <v>4.2131882809999999</v>
      </c>
      <c r="AN16">
        <v>3.828170665</v>
      </c>
      <c r="AO16">
        <v>3.4513313970000001</v>
      </c>
      <c r="AP16">
        <v>3.079983726</v>
      </c>
      <c r="AQ16">
        <v>2.7130857330000002</v>
      </c>
      <c r="AR16">
        <v>2.349236259</v>
      </c>
      <c r="AS16">
        <v>1.8954463589999999</v>
      </c>
      <c r="AT16">
        <v>1.445962931</v>
      </c>
      <c r="AU16">
        <v>1.0002242699999999</v>
      </c>
      <c r="AV16">
        <v>0.55809420499999995</v>
      </c>
      <c r="AW16">
        <v>0.1191569262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1.608608627</v>
      </c>
      <c r="F17" s="39">
        <v>2.5959592109999998</v>
      </c>
      <c r="G17" s="39">
        <v>3.4525771170000001</v>
      </c>
      <c r="H17" s="39">
        <v>4.1159047989999999</v>
      </c>
      <c r="I17">
        <v>4.9395175690000004</v>
      </c>
      <c r="J17">
        <v>5.6006932330000003</v>
      </c>
      <c r="K17">
        <v>5.9557570469999996</v>
      </c>
      <c r="L17">
        <v>6.2128341310000001</v>
      </c>
      <c r="M17">
        <v>6.3925345739999999</v>
      </c>
      <c r="N17">
        <v>6.4227475160000003</v>
      </c>
      <c r="O17">
        <v>6.5199963829999996</v>
      </c>
      <c r="P17">
        <v>6.6116798330000002</v>
      </c>
      <c r="Q17">
        <v>6.5152727759999998</v>
      </c>
      <c r="R17">
        <v>6.3924324969999997</v>
      </c>
      <c r="S17">
        <v>6.2905917139999996</v>
      </c>
      <c r="T17">
        <v>6.3927469290000003</v>
      </c>
      <c r="U17">
        <v>6.5573583160000002</v>
      </c>
      <c r="V17">
        <v>6.7434211590000004</v>
      </c>
      <c r="W17">
        <v>6.1210003889999998</v>
      </c>
      <c r="X17">
        <v>5.7182522269999998</v>
      </c>
      <c r="Y17">
        <v>5.4364641650000003</v>
      </c>
      <c r="Z17">
        <v>5.2221983569999999</v>
      </c>
      <c r="AA17">
        <v>5.0497276229999999</v>
      </c>
      <c r="AB17">
        <v>4.9165590420000003</v>
      </c>
      <c r="AC17">
        <v>4.793621634</v>
      </c>
      <c r="AD17">
        <v>4.654841437</v>
      </c>
      <c r="AE17">
        <v>4.5146903939999996</v>
      </c>
      <c r="AF17">
        <v>4.3794926609999996</v>
      </c>
      <c r="AG17">
        <v>4.2801496859999997</v>
      </c>
      <c r="AH17">
        <v>4.2042823189999998</v>
      </c>
      <c r="AI17">
        <v>4.1376611250000002</v>
      </c>
      <c r="AJ17">
        <v>4.0687215029999999</v>
      </c>
      <c r="AK17">
        <v>3.999645798</v>
      </c>
      <c r="AL17">
        <v>3.9333908559999999</v>
      </c>
      <c r="AM17">
        <v>3.8654420350000001</v>
      </c>
      <c r="AN17">
        <v>3.8073752089999999</v>
      </c>
      <c r="AO17">
        <v>3.7538024600000002</v>
      </c>
      <c r="AP17">
        <v>3.7027798930000002</v>
      </c>
      <c r="AQ17">
        <v>3.653697609</v>
      </c>
      <c r="AR17">
        <v>3.605087905</v>
      </c>
      <c r="AS17">
        <v>3.5690893789999998</v>
      </c>
      <c r="AT17">
        <v>3.5343533090000001</v>
      </c>
      <c r="AU17">
        <v>3.5003193380000002</v>
      </c>
      <c r="AV17">
        <v>3.467390956</v>
      </c>
      <c r="AW17">
        <v>3.4339206849999999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0.2010760784</v>
      </c>
      <c r="F18">
        <v>0.1915518859</v>
      </c>
      <c r="G18">
        <v>0.17781833059999999</v>
      </c>
      <c r="H18">
        <v>0.1611484712</v>
      </c>
      <c r="I18">
        <v>0.1551114338</v>
      </c>
      <c r="J18">
        <v>0.1465986748</v>
      </c>
      <c r="K18">
        <v>0.13402684179999999</v>
      </c>
      <c r="L18">
        <v>0.1235612093</v>
      </c>
      <c r="M18">
        <v>0.1154600069</v>
      </c>
      <c r="N18">
        <v>0.1085503308</v>
      </c>
      <c r="O18">
        <v>0.16359468299999999</v>
      </c>
      <c r="P18">
        <v>0.2187265414</v>
      </c>
      <c r="Q18">
        <v>0.26634426890000001</v>
      </c>
      <c r="R18">
        <v>0.30998524620000001</v>
      </c>
      <c r="S18">
        <v>0.35180780299999997</v>
      </c>
      <c r="T18">
        <v>0.3239318632</v>
      </c>
      <c r="U18">
        <v>0.30055445800000002</v>
      </c>
      <c r="V18">
        <v>0.27895485749999999</v>
      </c>
      <c r="W18">
        <v>0.88291951010000003</v>
      </c>
      <c r="X18">
        <v>0.99923332710000001</v>
      </c>
      <c r="Y18">
        <v>1.2524000870000001</v>
      </c>
      <c r="Z18">
        <v>1.4944509829999999</v>
      </c>
      <c r="AA18">
        <v>1.727777847</v>
      </c>
      <c r="AB18">
        <v>1.9180581699999999</v>
      </c>
      <c r="AC18">
        <v>2.1003878060000001</v>
      </c>
      <c r="AD18">
        <v>2.4332216660000001</v>
      </c>
      <c r="AE18">
        <v>2.751030605</v>
      </c>
      <c r="AF18">
        <v>3.0573408369999999</v>
      </c>
      <c r="AG18">
        <v>3.3358242549999999</v>
      </c>
      <c r="AH18">
        <v>3.6269243000000002</v>
      </c>
      <c r="AI18">
        <v>3.9820011439999998</v>
      </c>
      <c r="AJ18">
        <v>4.3289847259999998</v>
      </c>
      <c r="AK18">
        <v>4.6695421279999998</v>
      </c>
      <c r="AL18">
        <v>4.9508482660000004</v>
      </c>
      <c r="AM18">
        <v>5.2246982050000002</v>
      </c>
      <c r="AN18">
        <v>5.4613313249999997</v>
      </c>
      <c r="AO18">
        <v>5.700826234</v>
      </c>
      <c r="AP18">
        <v>5.9411117879999997</v>
      </c>
      <c r="AQ18">
        <v>6.1817330290000001</v>
      </c>
      <c r="AR18">
        <v>6.4205116420000001</v>
      </c>
      <c r="AS18" s="39">
        <v>6.718859836</v>
      </c>
      <c r="AT18">
        <v>7.0165220780000004</v>
      </c>
      <c r="AU18">
        <v>7.3126659409999997</v>
      </c>
      <c r="AV18">
        <v>7.6083461860000003</v>
      </c>
      <c r="AW18">
        <v>7.9000746990000001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0.59518519209999998</v>
      </c>
      <c r="F19">
        <v>0.57854859889999999</v>
      </c>
      <c r="G19">
        <v>0.54801398999999995</v>
      </c>
      <c r="H19">
        <v>0.50676079590000001</v>
      </c>
      <c r="I19">
        <v>0.49771683989999999</v>
      </c>
      <c r="J19">
        <v>0.47998787859999997</v>
      </c>
      <c r="K19">
        <v>0.44776867970000001</v>
      </c>
      <c r="L19">
        <v>0.42121689379999999</v>
      </c>
      <c r="M19">
        <v>0.40162146250000003</v>
      </c>
      <c r="N19">
        <v>0.38528152869999999</v>
      </c>
      <c r="O19">
        <v>0.56672951199999999</v>
      </c>
      <c r="P19">
        <v>0.74844074540000005</v>
      </c>
      <c r="Q19">
        <v>0.90461210849999996</v>
      </c>
      <c r="R19">
        <v>1.04758901</v>
      </c>
      <c r="S19">
        <v>1.1846783670000001</v>
      </c>
      <c r="T19">
        <v>1.0200243090000001</v>
      </c>
      <c r="U19">
        <v>0.87263781460000001</v>
      </c>
      <c r="V19">
        <v>0.73245619449999999</v>
      </c>
      <c r="W19">
        <v>0.89700950989999995</v>
      </c>
      <c r="X19">
        <v>0.87619420130000003</v>
      </c>
      <c r="Y19">
        <v>0.86334018710000004</v>
      </c>
      <c r="Z19">
        <v>0.85853466249999999</v>
      </c>
      <c r="AA19">
        <v>0.85852615310000002</v>
      </c>
      <c r="AB19">
        <v>0.85540336989999999</v>
      </c>
      <c r="AC19">
        <v>0.85307235589999997</v>
      </c>
      <c r="AD19">
        <v>0.83372235559999996</v>
      </c>
      <c r="AE19">
        <v>0.8139324577</v>
      </c>
      <c r="AF19">
        <v>0.79483836740000002</v>
      </c>
      <c r="AG19">
        <v>0.77995510290000003</v>
      </c>
      <c r="AH19">
        <v>0.76929832890000005</v>
      </c>
      <c r="AI19">
        <v>0.76875122090000003</v>
      </c>
      <c r="AJ19">
        <v>0.7676079213</v>
      </c>
      <c r="AK19">
        <v>0.76626167079999996</v>
      </c>
      <c r="AL19">
        <v>0.7652442747</v>
      </c>
      <c r="AM19">
        <v>0.7637240086</v>
      </c>
      <c r="AN19">
        <v>0.75490134779999996</v>
      </c>
      <c r="AO19">
        <v>0.74693959840000002</v>
      </c>
      <c r="AP19">
        <v>0.73945936879999996</v>
      </c>
      <c r="AQ19">
        <v>0.73234326360000002</v>
      </c>
      <c r="AR19">
        <v>0.72529966199999996</v>
      </c>
      <c r="AS19">
        <v>0.72454911399999999</v>
      </c>
      <c r="AT19">
        <v>0.72400000109999996</v>
      </c>
      <c r="AU19">
        <v>0.72354255079999996</v>
      </c>
      <c r="AV19">
        <v>0.72326396150000005</v>
      </c>
      <c r="AW19">
        <v>0.72282285769999999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0.2010760784</v>
      </c>
      <c r="F20" s="39">
        <v>0.20318595119999999</v>
      </c>
      <c r="G20">
        <v>0.20007416680000001</v>
      </c>
      <c r="H20" s="39">
        <v>0.19233039439999999</v>
      </c>
      <c r="I20" s="39">
        <v>0.19636893690000001</v>
      </c>
      <c r="J20" s="39">
        <v>0.19686398190000001</v>
      </c>
      <c r="K20" s="39">
        <v>0.1909128886</v>
      </c>
      <c r="L20" s="39">
        <v>0.1866950738</v>
      </c>
      <c r="M20">
        <v>0.1850501886</v>
      </c>
      <c r="N20">
        <v>0.1845424782</v>
      </c>
      <c r="O20">
        <v>0.21494650470000001</v>
      </c>
      <c r="P20">
        <v>0.24528449760000001</v>
      </c>
      <c r="Q20">
        <v>0.26797670959999997</v>
      </c>
      <c r="R20">
        <v>0.28808430600000001</v>
      </c>
      <c r="S20">
        <v>0.30767159519999998</v>
      </c>
      <c r="T20">
        <v>0.29325720560000001</v>
      </c>
      <c r="U20">
        <v>0.28247866599999999</v>
      </c>
      <c r="V20">
        <v>0.27308339669999998</v>
      </c>
      <c r="W20">
        <v>0.41057580580000003</v>
      </c>
      <c r="X20">
        <v>0.42291224830000002</v>
      </c>
      <c r="Y20">
        <v>0.43490766870000003</v>
      </c>
      <c r="Z20">
        <v>0.4494087665</v>
      </c>
      <c r="AA20">
        <v>0.46526066220000001</v>
      </c>
      <c r="AB20">
        <v>0.48419380909999998</v>
      </c>
      <c r="AC20">
        <v>0.50255457869999998</v>
      </c>
      <c r="AD20">
        <v>0.53284655039999995</v>
      </c>
      <c r="AE20">
        <v>0.56135167630000005</v>
      </c>
      <c r="AF20">
        <v>0.58881899770000001</v>
      </c>
      <c r="AG20">
        <v>0.62130508129999995</v>
      </c>
      <c r="AH20">
        <v>0.65645034059999996</v>
      </c>
      <c r="AI20">
        <v>0.66683506989999997</v>
      </c>
      <c r="AJ20">
        <v>0.67655078830000004</v>
      </c>
      <c r="AK20">
        <v>0.68592738200000003</v>
      </c>
      <c r="AL20">
        <v>0.69559595760000004</v>
      </c>
      <c r="AM20">
        <v>0.70465278139999998</v>
      </c>
      <c r="AN20">
        <v>0.71371999080000004</v>
      </c>
      <c r="AO20">
        <v>0.72340609519999999</v>
      </c>
      <c r="AP20">
        <v>0.73339142530000001</v>
      </c>
      <c r="AQ20">
        <v>0.74358783799999995</v>
      </c>
      <c r="AR20">
        <v>0.75371564690000004</v>
      </c>
      <c r="AS20">
        <v>0.76381123009999996</v>
      </c>
      <c r="AT20">
        <v>0.774028096</v>
      </c>
      <c r="AU20">
        <v>0.78425713900000005</v>
      </c>
      <c r="AV20">
        <v>0.79459905990000002</v>
      </c>
      <c r="AW20">
        <v>0.80468248549999999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0.40215215679999999</v>
      </c>
      <c r="F21" s="39">
        <v>0.52063139420000004</v>
      </c>
      <c r="G21" s="39">
        <v>0.65680185980000005</v>
      </c>
      <c r="H21">
        <v>0.80890581930000005</v>
      </c>
      <c r="I21">
        <v>1.0581068039999999</v>
      </c>
      <c r="J21">
        <v>1.359031941</v>
      </c>
      <c r="K21" s="39">
        <v>1.688516576</v>
      </c>
      <c r="L21" s="39">
        <v>2.1154833860000002</v>
      </c>
      <c r="M21">
        <v>2.6864141899999998</v>
      </c>
      <c r="N21">
        <v>3.4323097169999999</v>
      </c>
      <c r="O21">
        <v>3.2096233609999998</v>
      </c>
      <c r="P21">
        <v>2.9830290000000002</v>
      </c>
      <c r="Q21">
        <v>2.67821664</v>
      </c>
      <c r="R21">
        <v>2.3774342609999999</v>
      </c>
      <c r="S21">
        <v>2.0990520830000001</v>
      </c>
      <c r="T21">
        <v>2.1432353709999998</v>
      </c>
      <c r="U21">
        <v>2.2079568470000002</v>
      </c>
      <c r="V21">
        <v>2.2796625060000002</v>
      </c>
      <c r="W21">
        <v>3.7210272689999999</v>
      </c>
      <c r="X21">
        <v>3.8137483740000002</v>
      </c>
      <c r="Y21">
        <v>3.9102204220000001</v>
      </c>
      <c r="Z21">
        <v>4.0301748399999999</v>
      </c>
      <c r="AA21">
        <v>4.162930641</v>
      </c>
      <c r="AB21">
        <v>4.3129964110000003</v>
      </c>
      <c r="AC21">
        <v>4.4588798169999997</v>
      </c>
      <c r="AD21">
        <v>4.5890230140000003</v>
      </c>
      <c r="AE21">
        <v>4.7083920199999998</v>
      </c>
      <c r="AF21">
        <v>4.8233667090000001</v>
      </c>
      <c r="AG21">
        <v>4.9712387529999997</v>
      </c>
      <c r="AH21">
        <v>5.1421758439999996</v>
      </c>
      <c r="AI21">
        <v>5.2757595300000002</v>
      </c>
      <c r="AJ21">
        <v>5.4033311279999996</v>
      </c>
      <c r="AK21">
        <v>5.5274474409999996</v>
      </c>
      <c r="AL21">
        <v>5.6516249360000002</v>
      </c>
      <c r="AM21">
        <v>5.7701660090000004</v>
      </c>
      <c r="AN21">
        <v>5.8279574910000003</v>
      </c>
      <c r="AO21">
        <v>5.890984671</v>
      </c>
      <c r="AP21">
        <v>5.9566008349999997</v>
      </c>
      <c r="AQ21">
        <v>6.0240649140000002</v>
      </c>
      <c r="AR21">
        <v>6.0910968079999996</v>
      </c>
      <c r="AS21">
        <v>6.1346395119999997</v>
      </c>
      <c r="AT21">
        <v>6.1794703420000001</v>
      </c>
      <c r="AU21">
        <v>6.2246901939999999</v>
      </c>
      <c r="AV21">
        <v>6.2710775910000001</v>
      </c>
      <c r="AW21">
        <v>6.3156894560000003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5.783402154</v>
      </c>
      <c r="G22">
        <v>4.9956807129999996</v>
      </c>
      <c r="H22">
        <v>4.2339004500000001</v>
      </c>
      <c r="I22">
        <v>4.490819729</v>
      </c>
      <c r="J22">
        <v>4.3609165890000003</v>
      </c>
      <c r="K22">
        <v>4.1425753350000001</v>
      </c>
      <c r="L22">
        <v>4.3558708849999999</v>
      </c>
      <c r="M22">
        <v>4.504937784</v>
      </c>
      <c r="N22">
        <v>4.6164405469999998</v>
      </c>
      <c r="O22">
        <v>3.8491027529999999</v>
      </c>
      <c r="P22">
        <v>3.2869839289999998</v>
      </c>
      <c r="Q22">
        <v>2.848168823</v>
      </c>
      <c r="R22">
        <v>2.5598717440000001</v>
      </c>
      <c r="S22">
        <v>2.362613037</v>
      </c>
      <c r="T22">
        <v>2.3104714149999999</v>
      </c>
      <c r="U22">
        <v>2.3259604949999999</v>
      </c>
      <c r="V22">
        <v>2.37677512</v>
      </c>
      <c r="W22">
        <v>2.3858112990000002</v>
      </c>
      <c r="X22">
        <v>2.2995375340000002</v>
      </c>
      <c r="Y22">
        <v>2.1904401610000002</v>
      </c>
      <c r="Z22">
        <v>2.0752549739999999</v>
      </c>
      <c r="AA22">
        <v>1.9651754400000001</v>
      </c>
      <c r="AB22">
        <v>1.86338706</v>
      </c>
      <c r="AC22">
        <v>1.77214519</v>
      </c>
      <c r="AD22">
        <v>1.7486725890000001</v>
      </c>
      <c r="AE22">
        <v>1.7485956030000001</v>
      </c>
      <c r="AF22">
        <v>1.7592975369999999</v>
      </c>
      <c r="AG22">
        <v>1.7889237680000001</v>
      </c>
      <c r="AH22">
        <v>1.833743315</v>
      </c>
      <c r="AI22">
        <v>1.8815010889999999</v>
      </c>
      <c r="AJ22">
        <v>1.9275858640000001</v>
      </c>
      <c r="AK22">
        <v>1.971903838</v>
      </c>
      <c r="AL22">
        <v>2.0145641990000001</v>
      </c>
      <c r="AM22">
        <v>2.0575992830000001</v>
      </c>
      <c r="AN22">
        <v>2.099603551</v>
      </c>
      <c r="AO22">
        <v>2.1403390189999998</v>
      </c>
      <c r="AP22">
        <v>2.1806258079999998</v>
      </c>
      <c r="AQ22">
        <v>2.2209438050000001</v>
      </c>
      <c r="AR22">
        <v>2.2605331849999999</v>
      </c>
      <c r="AS22">
        <v>2.2977649790000001</v>
      </c>
      <c r="AT22">
        <v>2.335111376</v>
      </c>
      <c r="AU22">
        <v>2.3721095999999999</v>
      </c>
      <c r="AV22">
        <v>2.409287811</v>
      </c>
      <c r="AW22">
        <v>2.4468175940000001</v>
      </c>
    </row>
    <row r="23" spans="2:49" x14ac:dyDescent="0.25">
      <c r="B23" t="s">
        <v>123</v>
      </c>
      <c r="C23">
        <v>155.572754408756</v>
      </c>
      <c r="D23" s="39">
        <v>158.07052530222199</v>
      </c>
      <c r="E23" s="39">
        <v>160.97938669999999</v>
      </c>
      <c r="F23" s="39">
        <v>162.67293240000001</v>
      </c>
      <c r="G23">
        <v>159.4928879</v>
      </c>
      <c r="H23">
        <v>152.22159980000001</v>
      </c>
      <c r="I23">
        <v>154.9067422</v>
      </c>
      <c r="J23">
        <v>155.2868235</v>
      </c>
      <c r="K23">
        <v>152.5710115</v>
      </c>
      <c r="L23">
        <v>150.37683569999999</v>
      </c>
      <c r="M23">
        <v>149.9738715</v>
      </c>
      <c r="N23">
        <v>149.89980249999999</v>
      </c>
      <c r="O23">
        <v>147.64428029999999</v>
      </c>
      <c r="P23">
        <v>146.3721745</v>
      </c>
      <c r="Q23">
        <v>143.34655950000001</v>
      </c>
      <c r="R23">
        <v>140.28201329999999</v>
      </c>
      <c r="S23">
        <v>137.2935157</v>
      </c>
      <c r="T23">
        <v>135.99267750000001</v>
      </c>
      <c r="U23">
        <v>134.94001969999999</v>
      </c>
      <c r="V23">
        <v>134.06877259999999</v>
      </c>
      <c r="W23">
        <v>132.51090389999999</v>
      </c>
      <c r="X23">
        <v>129.93369300000001</v>
      </c>
      <c r="Y23">
        <v>127.113185</v>
      </c>
      <c r="Z23">
        <v>124.2612633</v>
      </c>
      <c r="AA23">
        <v>121.4638953</v>
      </c>
      <c r="AB23">
        <v>118.7631413</v>
      </c>
      <c r="AC23">
        <v>116.1387675</v>
      </c>
      <c r="AD23">
        <v>114.4460234</v>
      </c>
      <c r="AE23">
        <v>112.8462772</v>
      </c>
      <c r="AF23">
        <v>111.40435739999999</v>
      </c>
      <c r="AG23">
        <v>110.1509533</v>
      </c>
      <c r="AH23">
        <v>109.0198338</v>
      </c>
      <c r="AI23">
        <v>107.92893549999999</v>
      </c>
      <c r="AJ23">
        <v>106.87372209999999</v>
      </c>
      <c r="AK23">
        <v>105.8969405</v>
      </c>
      <c r="AL23">
        <v>105.0011473</v>
      </c>
      <c r="AM23">
        <v>104.1684199</v>
      </c>
      <c r="AN23">
        <v>103.5123284</v>
      </c>
      <c r="AO23">
        <v>102.9268656</v>
      </c>
      <c r="AP23">
        <v>102.4093049</v>
      </c>
      <c r="AQ23">
        <v>101.95903800000001</v>
      </c>
      <c r="AR23">
        <v>101.5132567</v>
      </c>
      <c r="AS23">
        <v>101.1872166</v>
      </c>
      <c r="AT23">
        <v>100.9441228</v>
      </c>
      <c r="AU23">
        <v>100.7485628</v>
      </c>
      <c r="AV23">
        <v>100.6009737</v>
      </c>
      <c r="AW23">
        <v>100.4036619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2.9264474109999998</v>
      </c>
      <c r="G24">
        <v>2.8476025269999998</v>
      </c>
      <c r="H24">
        <v>2.8645246969999998</v>
      </c>
      <c r="I24">
        <v>2.9829403719999998</v>
      </c>
      <c r="J24">
        <v>2.9044803429999999</v>
      </c>
      <c r="K24">
        <v>2.8449955899999999</v>
      </c>
      <c r="L24">
        <v>2.7175121149999999</v>
      </c>
      <c r="M24">
        <v>2.8159099470000002</v>
      </c>
      <c r="N24">
        <v>2.8468235530000001</v>
      </c>
      <c r="O24">
        <v>2.8447728639999998</v>
      </c>
      <c r="P24">
        <v>2.9115265269999999</v>
      </c>
      <c r="Q24">
        <v>2.83338804</v>
      </c>
      <c r="R24">
        <v>2.8227931530000001</v>
      </c>
      <c r="S24">
        <v>2.8319856520000002</v>
      </c>
      <c r="T24">
        <v>2.842308139</v>
      </c>
      <c r="U24">
        <v>2.8389853559999998</v>
      </c>
      <c r="V24">
        <v>2.8381436459999998</v>
      </c>
      <c r="W24">
        <v>2.8257018920000001</v>
      </c>
      <c r="X24">
        <v>2.8055031829999999</v>
      </c>
      <c r="Y24">
        <v>2.8132462579999999</v>
      </c>
      <c r="Z24">
        <v>2.838556794</v>
      </c>
      <c r="AA24">
        <v>2.8771235869999998</v>
      </c>
      <c r="AB24">
        <v>2.9252239680000001</v>
      </c>
      <c r="AC24">
        <v>2.9788637019999999</v>
      </c>
      <c r="AD24">
        <v>3.0419002609999999</v>
      </c>
      <c r="AE24">
        <v>3.106701121</v>
      </c>
      <c r="AF24">
        <v>3.1736417170000002</v>
      </c>
      <c r="AG24">
        <v>3.2422820300000001</v>
      </c>
      <c r="AH24">
        <v>3.3117685529999998</v>
      </c>
      <c r="AI24">
        <v>3.3834924040000001</v>
      </c>
      <c r="AJ24">
        <v>3.455749789</v>
      </c>
      <c r="AK24">
        <v>3.530004473</v>
      </c>
      <c r="AL24">
        <v>3.6067150269999999</v>
      </c>
      <c r="AM24">
        <v>3.6865153020000001</v>
      </c>
      <c r="AN24">
        <v>3.7661035809999999</v>
      </c>
      <c r="AO24">
        <v>3.8434724810000001</v>
      </c>
      <c r="AP24">
        <v>3.9208807879999998</v>
      </c>
      <c r="AQ24">
        <v>4.0002700009999996</v>
      </c>
      <c r="AR24">
        <v>4.0809128189999999</v>
      </c>
      <c r="AS24">
        <v>4.1572232339999999</v>
      </c>
      <c r="AT24">
        <v>4.2336632160000001</v>
      </c>
      <c r="AU24">
        <v>4.3103232699999996</v>
      </c>
      <c r="AV24">
        <v>4.3885592210000004</v>
      </c>
      <c r="AW24">
        <v>4.4697852339999997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48.658269900000001</v>
      </c>
      <c r="G25">
        <v>46.329123879999997</v>
      </c>
      <c r="H25">
        <v>41.619475080000001</v>
      </c>
      <c r="I25">
        <v>43.091704659999998</v>
      </c>
      <c r="J25">
        <v>43.7927204</v>
      </c>
      <c r="K25">
        <v>41.5264454</v>
      </c>
      <c r="L25">
        <v>40.707857910000001</v>
      </c>
      <c r="M25">
        <v>40.830044100000002</v>
      </c>
      <c r="N25">
        <v>41.247256210000003</v>
      </c>
      <c r="O25">
        <v>40.293645120000001</v>
      </c>
      <c r="P25">
        <v>39.42446829</v>
      </c>
      <c r="Q25">
        <v>37.559531579999998</v>
      </c>
      <c r="R25">
        <v>35.873620359999997</v>
      </c>
      <c r="S25">
        <v>34.585255269999998</v>
      </c>
      <c r="T25">
        <v>34.084590370000001</v>
      </c>
      <c r="U25">
        <v>33.956553739999997</v>
      </c>
      <c r="V25">
        <v>34.156507230000003</v>
      </c>
      <c r="W25">
        <v>33.435603559999997</v>
      </c>
      <c r="X25">
        <v>31.938130229999999</v>
      </c>
      <c r="Y25">
        <v>30.64340902</v>
      </c>
      <c r="Z25">
        <v>29.51701241</v>
      </c>
      <c r="AA25">
        <v>28.57369624</v>
      </c>
      <c r="AB25">
        <v>27.782440690000001</v>
      </c>
      <c r="AC25">
        <v>27.127020590000001</v>
      </c>
      <c r="AD25">
        <v>27.020128360000001</v>
      </c>
      <c r="AE25">
        <v>27.09192844</v>
      </c>
      <c r="AF25">
        <v>27.292068159999999</v>
      </c>
      <c r="AG25">
        <v>27.58805658</v>
      </c>
      <c r="AH25">
        <v>27.944073190000001</v>
      </c>
      <c r="AI25">
        <v>28.350920160000001</v>
      </c>
      <c r="AJ25">
        <v>28.760866979999999</v>
      </c>
      <c r="AK25">
        <v>29.19139612</v>
      </c>
      <c r="AL25">
        <v>29.639124370000001</v>
      </c>
      <c r="AM25">
        <v>30.11052316</v>
      </c>
      <c r="AN25">
        <v>30.592963059999999</v>
      </c>
      <c r="AO25">
        <v>31.07827391</v>
      </c>
      <c r="AP25">
        <v>31.574761819999999</v>
      </c>
      <c r="AQ25">
        <v>32.086972950000003</v>
      </c>
      <c r="AR25">
        <v>32.59755638</v>
      </c>
      <c r="AS25">
        <v>33.089900579999998</v>
      </c>
      <c r="AT25">
        <v>33.605051979999999</v>
      </c>
      <c r="AU25">
        <v>34.127111970000001</v>
      </c>
      <c r="AV25">
        <v>34.65952214</v>
      </c>
      <c r="AW25">
        <v>35.198836440000001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40.524650530000002</v>
      </c>
      <c r="G26">
        <v>39.973153289999999</v>
      </c>
      <c r="H26">
        <v>39.693905839999999</v>
      </c>
      <c r="I26">
        <v>39.357617550000001</v>
      </c>
      <c r="J26">
        <v>38.831257649999998</v>
      </c>
      <c r="K26">
        <v>38.130336030000002</v>
      </c>
      <c r="L26">
        <v>37.520184819999997</v>
      </c>
      <c r="M26">
        <v>36.978134660000002</v>
      </c>
      <c r="N26">
        <v>36.564612230000002</v>
      </c>
      <c r="O26">
        <v>36.371753550000001</v>
      </c>
      <c r="P26">
        <v>36.084488010000001</v>
      </c>
      <c r="Q26">
        <v>35.566923189999997</v>
      </c>
      <c r="R26">
        <v>35.014287959999997</v>
      </c>
      <c r="S26">
        <v>34.401076740000001</v>
      </c>
      <c r="T26">
        <v>33.84127745</v>
      </c>
      <c r="U26">
        <v>33.563614600000001</v>
      </c>
      <c r="V26">
        <v>33.199709749999997</v>
      </c>
      <c r="W26">
        <v>32.268851179999999</v>
      </c>
      <c r="X26">
        <v>31.207219219999999</v>
      </c>
      <c r="Y26">
        <v>30.179341229999999</v>
      </c>
      <c r="Z26">
        <v>29.229430499999999</v>
      </c>
      <c r="AA26">
        <v>28.374519200000002</v>
      </c>
      <c r="AB26">
        <v>27.621495899999999</v>
      </c>
      <c r="AC26">
        <v>26.934686289999998</v>
      </c>
      <c r="AD26">
        <v>26.28364384</v>
      </c>
      <c r="AE26">
        <v>25.668137420000001</v>
      </c>
      <c r="AF26">
        <v>25.092580810000001</v>
      </c>
      <c r="AG26">
        <v>24.616646299999999</v>
      </c>
      <c r="AH26">
        <v>24.19185521</v>
      </c>
      <c r="AI26">
        <v>23.748765120000002</v>
      </c>
      <c r="AJ26">
        <v>23.300369629999999</v>
      </c>
      <c r="AK26">
        <v>22.853988279999999</v>
      </c>
      <c r="AL26">
        <v>22.41809323</v>
      </c>
      <c r="AM26">
        <v>21.98167961</v>
      </c>
      <c r="AN26">
        <v>21.566020340000001</v>
      </c>
      <c r="AO26">
        <v>21.165751180000001</v>
      </c>
      <c r="AP26">
        <v>20.778250199999999</v>
      </c>
      <c r="AQ26">
        <v>20.404574759999999</v>
      </c>
      <c r="AR26">
        <v>20.043040250000001</v>
      </c>
      <c r="AS26">
        <v>19.689972969999999</v>
      </c>
      <c r="AT26">
        <v>19.346791639999999</v>
      </c>
      <c r="AU26">
        <v>19.01314069</v>
      </c>
      <c r="AV26">
        <v>18.68923062</v>
      </c>
      <c r="AW26">
        <v>18.383131429999999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22.65081498</v>
      </c>
      <c r="G27">
        <v>23.295228340000001</v>
      </c>
      <c r="H27">
        <v>22.550089369999998</v>
      </c>
      <c r="I27">
        <v>23.46028484</v>
      </c>
      <c r="J27">
        <v>24.225130279999998</v>
      </c>
      <c r="K27">
        <v>24.522810079999999</v>
      </c>
      <c r="L27">
        <v>24.62278323</v>
      </c>
      <c r="M27">
        <v>24.864187300000001</v>
      </c>
      <c r="N27">
        <v>25.111333599999998</v>
      </c>
      <c r="O27">
        <v>24.378726589999999</v>
      </c>
      <c r="P27">
        <v>23.924798320000001</v>
      </c>
      <c r="Q27">
        <v>23.49073873</v>
      </c>
      <c r="R27">
        <v>22.75107989</v>
      </c>
      <c r="S27">
        <v>22.0394921</v>
      </c>
      <c r="T27">
        <v>21.947542850000001</v>
      </c>
      <c r="U27">
        <v>21.708355340000001</v>
      </c>
      <c r="V27">
        <v>21.4174194</v>
      </c>
      <c r="W27">
        <v>21.78659832</v>
      </c>
      <c r="X27">
        <v>22.19143068</v>
      </c>
      <c r="Y27">
        <v>22.33958501</v>
      </c>
      <c r="Z27">
        <v>22.247299049999999</v>
      </c>
      <c r="AA27">
        <v>21.96517249</v>
      </c>
      <c r="AB27">
        <v>21.552923140000001</v>
      </c>
      <c r="AC27">
        <v>21.033982089999999</v>
      </c>
      <c r="AD27">
        <v>20.919186400000001</v>
      </c>
      <c r="AE27">
        <v>20.709985280000001</v>
      </c>
      <c r="AF27">
        <v>20.468330590000001</v>
      </c>
      <c r="AG27">
        <v>20.197010989999999</v>
      </c>
      <c r="AH27">
        <v>19.908978919999999</v>
      </c>
      <c r="AI27">
        <v>19.623994190000001</v>
      </c>
      <c r="AJ27">
        <v>19.34467033</v>
      </c>
      <c r="AK27">
        <v>19.07431927</v>
      </c>
      <c r="AL27">
        <v>18.81359393</v>
      </c>
      <c r="AM27">
        <v>18.55296135</v>
      </c>
      <c r="AN27">
        <v>18.30303662</v>
      </c>
      <c r="AO27">
        <v>18.063668459999999</v>
      </c>
      <c r="AP27">
        <v>17.830489100000001</v>
      </c>
      <c r="AQ27">
        <v>17.600770570000002</v>
      </c>
      <c r="AR27">
        <v>17.373040039999999</v>
      </c>
      <c r="AS27">
        <v>17.150530360000001</v>
      </c>
      <c r="AT27">
        <v>16.932012220000001</v>
      </c>
      <c r="AU27">
        <v>16.716026979999999</v>
      </c>
      <c r="AV27">
        <v>16.501708910000001</v>
      </c>
      <c r="AW27">
        <v>16.288112559999998</v>
      </c>
    </row>
    <row r="28" spans="2:49" x14ac:dyDescent="0.25">
      <c r="B28" t="s">
        <v>128</v>
      </c>
      <c r="C28">
        <v>23.6904589897911</v>
      </c>
      <c r="D28">
        <v>24.070816971768199</v>
      </c>
      <c r="E28">
        <v>24.457281720000001</v>
      </c>
      <c r="F28">
        <v>24.560531189999999</v>
      </c>
      <c r="G28">
        <v>24.602482519999999</v>
      </c>
      <c r="H28">
        <v>24.779767140000001</v>
      </c>
      <c r="I28">
        <v>24.905016969999998</v>
      </c>
      <c r="J28">
        <v>24.972045980000001</v>
      </c>
      <c r="K28">
        <v>24.824760470000001</v>
      </c>
      <c r="L28">
        <v>24.60977007</v>
      </c>
      <c r="M28">
        <v>24.404133460000001</v>
      </c>
      <c r="N28">
        <v>24.133519239999998</v>
      </c>
      <c r="O28">
        <v>23.929974380000001</v>
      </c>
      <c r="P28">
        <v>23.915560500000002</v>
      </c>
      <c r="Q28">
        <v>23.907202219999999</v>
      </c>
      <c r="R28">
        <v>23.90071373</v>
      </c>
      <c r="S28">
        <v>23.663677020000002</v>
      </c>
      <c r="T28">
        <v>23.327225899999998</v>
      </c>
      <c r="U28">
        <v>22.83640677</v>
      </c>
      <c r="V28">
        <v>22.298085879999999</v>
      </c>
      <c r="W28">
        <v>21.99538574</v>
      </c>
      <c r="X28">
        <v>21.757604610000001</v>
      </c>
      <c r="Y28">
        <v>21.312788179999998</v>
      </c>
      <c r="Z28">
        <v>20.771081649999999</v>
      </c>
      <c r="AA28">
        <v>20.161777489999999</v>
      </c>
      <c r="AB28">
        <v>19.500048199999998</v>
      </c>
      <c r="AC28">
        <v>18.796802</v>
      </c>
      <c r="AD28">
        <v>18.070515960000002</v>
      </c>
      <c r="AE28">
        <v>17.33832842</v>
      </c>
      <c r="AF28">
        <v>16.617263170000001</v>
      </c>
      <c r="AG28">
        <v>15.91891626</v>
      </c>
      <c r="AH28">
        <v>15.24962814</v>
      </c>
      <c r="AI28">
        <v>14.61518294</v>
      </c>
      <c r="AJ28">
        <v>14.01651427</v>
      </c>
      <c r="AK28">
        <v>13.45120867</v>
      </c>
      <c r="AL28">
        <v>12.917253730000001</v>
      </c>
      <c r="AM28">
        <v>12.41272406</v>
      </c>
      <c r="AN28">
        <v>11.93691617</v>
      </c>
      <c r="AO28">
        <v>11.488640609999999</v>
      </c>
      <c r="AP28">
        <v>11.066428180000001</v>
      </c>
      <c r="AQ28">
        <v>10.668695120000001</v>
      </c>
      <c r="AR28">
        <v>10.25944698</v>
      </c>
      <c r="AS28">
        <v>9.876282883</v>
      </c>
      <c r="AT28">
        <v>9.5180469179999996</v>
      </c>
      <c r="AU28">
        <v>9.1823946660000004</v>
      </c>
      <c r="AV28">
        <v>8.8673545330000003</v>
      </c>
      <c r="AW28">
        <v>8.5669392169999998</v>
      </c>
    </row>
    <row r="29" spans="2:49" x14ac:dyDescent="0.25">
      <c r="B29" t="s">
        <v>129</v>
      </c>
      <c r="C29">
        <v>22.212930412666701</v>
      </c>
      <c r="D29">
        <v>22.569566195417998</v>
      </c>
      <c r="E29">
        <v>22.927812379999999</v>
      </c>
      <c r="F29">
        <v>23.35221842</v>
      </c>
      <c r="G29">
        <v>22.44529039</v>
      </c>
      <c r="H29">
        <v>20.71385634</v>
      </c>
      <c r="I29">
        <v>21.109177670000001</v>
      </c>
      <c r="J29">
        <v>20.561188770000001</v>
      </c>
      <c r="K29">
        <v>20.721663840000001</v>
      </c>
      <c r="L29">
        <v>20.198727909999999</v>
      </c>
      <c r="M29">
        <v>20.081461999999998</v>
      </c>
      <c r="N29">
        <v>19.99625782</v>
      </c>
      <c r="O29">
        <v>19.82540784</v>
      </c>
      <c r="P29">
        <v>20.111332730000001</v>
      </c>
      <c r="Q29">
        <v>19.988775740000001</v>
      </c>
      <c r="R29">
        <v>19.919518190000002</v>
      </c>
      <c r="S29">
        <v>19.77202887</v>
      </c>
      <c r="T29">
        <v>19.949732780000001</v>
      </c>
      <c r="U29">
        <v>20.036103910000001</v>
      </c>
      <c r="V29">
        <v>20.158906689999998</v>
      </c>
      <c r="W29">
        <v>20.198763159999999</v>
      </c>
      <c r="X29">
        <v>20.033805000000001</v>
      </c>
      <c r="Y29">
        <v>19.82481529</v>
      </c>
      <c r="Z29">
        <v>19.65788293</v>
      </c>
      <c r="AA29">
        <v>19.511606329999999</v>
      </c>
      <c r="AB29">
        <v>19.38100944</v>
      </c>
      <c r="AC29">
        <v>19.267412849999999</v>
      </c>
      <c r="AD29">
        <v>19.110648550000001</v>
      </c>
      <c r="AE29">
        <v>18.931196509999999</v>
      </c>
      <c r="AF29">
        <v>18.760472979999999</v>
      </c>
      <c r="AG29">
        <v>18.58804112</v>
      </c>
      <c r="AH29">
        <v>18.413529789999998</v>
      </c>
      <c r="AI29">
        <v>18.20658074</v>
      </c>
      <c r="AJ29">
        <v>17.995551129999999</v>
      </c>
      <c r="AK29">
        <v>17.796023680000001</v>
      </c>
      <c r="AL29">
        <v>17.60636701</v>
      </c>
      <c r="AM29">
        <v>17.424016399999999</v>
      </c>
      <c r="AN29">
        <v>17.34728861</v>
      </c>
      <c r="AO29">
        <v>17.287058949999999</v>
      </c>
      <c r="AP29">
        <v>17.238494859999999</v>
      </c>
      <c r="AQ29">
        <v>17.197754639999999</v>
      </c>
      <c r="AR29">
        <v>17.159260249999999</v>
      </c>
      <c r="AS29">
        <v>17.223306569999998</v>
      </c>
      <c r="AT29">
        <v>17.30855678</v>
      </c>
      <c r="AU29">
        <v>17.399565240000001</v>
      </c>
      <c r="AV29">
        <v>17.494598280000002</v>
      </c>
      <c r="AW29">
        <v>17.496857049999999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35948.063869999998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37130.571369999998</v>
      </c>
      <c r="T30">
        <v>36956.229800000001</v>
      </c>
      <c r="U30">
        <v>36575.558089999999</v>
      </c>
      <c r="V30">
        <v>36150.078379999999</v>
      </c>
      <c r="W30">
        <v>36271.84031</v>
      </c>
      <c r="X30">
        <v>36572.741370000003</v>
      </c>
      <c r="Y30">
        <v>36416.155890000002</v>
      </c>
      <c r="Z30">
        <v>36092.475749999998</v>
      </c>
      <c r="AA30">
        <v>35700.720549999998</v>
      </c>
      <c r="AB30">
        <v>35280.641479999998</v>
      </c>
      <c r="AC30">
        <v>34847.416360000003</v>
      </c>
      <c r="AD30">
        <v>34392.64473</v>
      </c>
      <c r="AE30">
        <v>33936.574719999997</v>
      </c>
      <c r="AF30">
        <v>33485.065040000001</v>
      </c>
      <c r="AG30">
        <v>33039.187080000003</v>
      </c>
      <c r="AH30">
        <v>32597.889220000001</v>
      </c>
      <c r="AI30">
        <v>32205.262350000001</v>
      </c>
      <c r="AJ30">
        <v>31839.374759999999</v>
      </c>
      <c r="AK30">
        <v>31489.650300000001</v>
      </c>
      <c r="AL30">
        <v>31150.823260000001</v>
      </c>
      <c r="AM30">
        <v>30819.532609999998</v>
      </c>
      <c r="AN30">
        <v>30494.457780000001</v>
      </c>
      <c r="AO30">
        <v>30174.471580000001</v>
      </c>
      <c r="AP30">
        <v>29860.550019999999</v>
      </c>
      <c r="AQ30">
        <v>29552.58641</v>
      </c>
      <c r="AR30">
        <v>29180.98488</v>
      </c>
      <c r="AS30">
        <v>28836.328549999998</v>
      </c>
      <c r="AT30">
        <v>28509.415400000002</v>
      </c>
      <c r="AU30">
        <v>28195.437409999999</v>
      </c>
      <c r="AV30">
        <v>27891.081819999999</v>
      </c>
      <c r="AW30">
        <v>27571.06582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24.499351839999999</v>
      </c>
      <c r="G31">
        <v>66.949885760000001</v>
      </c>
      <c r="H31">
        <v>104.8894842</v>
      </c>
      <c r="I31">
        <v>146.1674922</v>
      </c>
      <c r="J31">
        <v>200.3459861</v>
      </c>
      <c r="K31">
        <v>253.9848719</v>
      </c>
      <c r="L31">
        <v>302.65645799999999</v>
      </c>
      <c r="M31">
        <v>349.5176194</v>
      </c>
      <c r="N31">
        <v>378.64473459999999</v>
      </c>
      <c r="O31">
        <v>404.54564979999998</v>
      </c>
      <c r="P31">
        <v>426.73023990000002</v>
      </c>
      <c r="Q31">
        <v>468.55915429999999</v>
      </c>
      <c r="R31">
        <v>511.04077339999998</v>
      </c>
      <c r="S31">
        <v>563.23781210000004</v>
      </c>
      <c r="T31">
        <v>602.09851130000004</v>
      </c>
      <c r="U31">
        <v>661.66016079999997</v>
      </c>
      <c r="V31">
        <v>733.301604</v>
      </c>
      <c r="W31">
        <v>843.08930250000003</v>
      </c>
      <c r="X31">
        <v>967.30382859999997</v>
      </c>
      <c r="Y31">
        <v>1053.055263</v>
      </c>
      <c r="Z31">
        <v>1114.4722770000001</v>
      </c>
      <c r="AA31">
        <v>1152.1713179999999</v>
      </c>
      <c r="AB31">
        <v>1166.306949</v>
      </c>
      <c r="AC31">
        <v>1157.6966050000001</v>
      </c>
      <c r="AD31">
        <v>1129.078289</v>
      </c>
      <c r="AE31">
        <v>1086.3187439999999</v>
      </c>
      <c r="AF31">
        <v>1035.135916</v>
      </c>
      <c r="AG31">
        <v>980.14991880000002</v>
      </c>
      <c r="AH31">
        <v>924.4653194</v>
      </c>
      <c r="AI31">
        <v>869.95044659999996</v>
      </c>
      <c r="AJ31">
        <v>817.46350849999999</v>
      </c>
      <c r="AK31">
        <v>767.42228079999995</v>
      </c>
      <c r="AL31">
        <v>719.98022649999996</v>
      </c>
      <c r="AM31">
        <v>675.14674309999998</v>
      </c>
      <c r="AN31">
        <v>633.03409280000005</v>
      </c>
      <c r="AO31">
        <v>593.51220809999995</v>
      </c>
      <c r="AP31">
        <v>556.43943430000002</v>
      </c>
      <c r="AQ31">
        <v>521.67301780000003</v>
      </c>
      <c r="AR31">
        <v>486.900937</v>
      </c>
      <c r="AS31">
        <v>454.4440237</v>
      </c>
      <c r="AT31">
        <v>424.14936849999998</v>
      </c>
      <c r="AU31">
        <v>395.8735681</v>
      </c>
      <c r="AV31">
        <v>369.48241730000001</v>
      </c>
      <c r="AW31">
        <v>344.8504671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1976.3669540000001</v>
      </c>
      <c r="G32">
        <v>2320.032721</v>
      </c>
      <c r="H32">
        <v>2691.391599</v>
      </c>
      <c r="I32">
        <v>3029.5606189999999</v>
      </c>
      <c r="J32">
        <v>3340.948265</v>
      </c>
      <c r="K32">
        <v>3570.3918509999999</v>
      </c>
      <c r="L32">
        <v>3764.4727640000001</v>
      </c>
      <c r="M32">
        <v>3949.0517880000002</v>
      </c>
      <c r="N32">
        <v>4098.9306550000001</v>
      </c>
      <c r="O32">
        <v>4258.2293980000004</v>
      </c>
      <c r="P32">
        <v>4440.2116930000002</v>
      </c>
      <c r="Q32">
        <v>4626.5598669999999</v>
      </c>
      <c r="R32">
        <v>4806.8452150000003</v>
      </c>
      <c r="S32">
        <v>4917.6999850000002</v>
      </c>
      <c r="T32">
        <v>4975.1656030000004</v>
      </c>
      <c r="U32">
        <v>5005.9285550000004</v>
      </c>
      <c r="V32">
        <v>5024.4307699999999</v>
      </c>
      <c r="W32">
        <v>5124.870046</v>
      </c>
      <c r="X32">
        <v>5238.4652340000002</v>
      </c>
      <c r="Y32">
        <v>5252.9270589999996</v>
      </c>
      <c r="Z32">
        <v>5210.1613669999997</v>
      </c>
      <c r="AA32">
        <v>5116.9101659999997</v>
      </c>
      <c r="AB32">
        <v>4977.8979929999996</v>
      </c>
      <c r="AC32">
        <v>4798.2576920000001</v>
      </c>
      <c r="AD32">
        <v>4586.4104690000004</v>
      </c>
      <c r="AE32">
        <v>4355.4342900000001</v>
      </c>
      <c r="AF32">
        <v>4116.9899210000003</v>
      </c>
      <c r="AG32">
        <v>3879.847671</v>
      </c>
      <c r="AH32">
        <v>3649.4736250000001</v>
      </c>
      <c r="AI32">
        <v>3428.8527709999998</v>
      </c>
      <c r="AJ32">
        <v>3219.0955130000002</v>
      </c>
      <c r="AK32">
        <v>3020.521945</v>
      </c>
      <c r="AL32">
        <v>2833.002133</v>
      </c>
      <c r="AM32">
        <v>2656.1789370000001</v>
      </c>
      <c r="AN32">
        <v>2490.286423</v>
      </c>
      <c r="AO32">
        <v>2334.7022539999998</v>
      </c>
      <c r="AP32">
        <v>2188.812445</v>
      </c>
      <c r="AQ32">
        <v>2052.0260680000001</v>
      </c>
      <c r="AR32">
        <v>1915.231759</v>
      </c>
      <c r="AS32">
        <v>1787.5533519999999</v>
      </c>
      <c r="AT32">
        <v>1668.3849729999999</v>
      </c>
      <c r="AU32">
        <v>1557.160222</v>
      </c>
      <c r="AV32">
        <v>1453.3499919999999</v>
      </c>
      <c r="AW32">
        <v>1356.4602130000001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4324.8149370000001</v>
      </c>
      <c r="G33">
        <v>4771.5739350000003</v>
      </c>
      <c r="H33">
        <v>5261.5662400000001</v>
      </c>
      <c r="I33">
        <v>5705.1984380000004</v>
      </c>
      <c r="J33">
        <v>6106.6571809999996</v>
      </c>
      <c r="K33">
        <v>6385.6542680000002</v>
      </c>
      <c r="L33">
        <v>6613.6707219999998</v>
      </c>
      <c r="M33">
        <v>6828.7410419999997</v>
      </c>
      <c r="N33">
        <v>7003.4231030000001</v>
      </c>
      <c r="O33">
        <v>7194.4987160000001</v>
      </c>
      <c r="P33">
        <v>7433.4301089999999</v>
      </c>
      <c r="Q33">
        <v>7671.321226</v>
      </c>
      <c r="R33">
        <v>7900.7972220000001</v>
      </c>
      <c r="S33">
        <v>8015.2287820000001</v>
      </c>
      <c r="T33">
        <v>8060.6251050000001</v>
      </c>
      <c r="U33">
        <v>8047.7048850000001</v>
      </c>
      <c r="V33">
        <v>8008.6830410000002</v>
      </c>
      <c r="W33">
        <v>8082.8541169999999</v>
      </c>
      <c r="X33">
        <v>8174.154708</v>
      </c>
      <c r="Y33">
        <v>8130.0891650000003</v>
      </c>
      <c r="Z33">
        <v>8009.3602680000004</v>
      </c>
      <c r="AA33">
        <v>7822.1899919999996</v>
      </c>
      <c r="AB33">
        <v>7575.9102270000003</v>
      </c>
      <c r="AC33">
        <v>7278.2101750000002</v>
      </c>
      <c r="AD33">
        <v>6940.8724830000001</v>
      </c>
      <c r="AE33">
        <v>6581.4826409999996</v>
      </c>
      <c r="AF33">
        <v>6215.4946030000001</v>
      </c>
      <c r="AG33">
        <v>5854.3574859999999</v>
      </c>
      <c r="AH33">
        <v>5505.0808209999996</v>
      </c>
      <c r="AI33">
        <v>5171.3894339999997</v>
      </c>
      <c r="AJ33">
        <v>4854.5643250000003</v>
      </c>
      <c r="AK33">
        <v>4554.8612869999997</v>
      </c>
      <c r="AL33">
        <v>4271.9610759999996</v>
      </c>
      <c r="AM33">
        <v>4005.260037</v>
      </c>
      <c r="AN33">
        <v>3755.0775319999998</v>
      </c>
      <c r="AO33">
        <v>3520.457214</v>
      </c>
      <c r="AP33">
        <v>3300.464129</v>
      </c>
      <c r="AQ33">
        <v>3094.2026070000002</v>
      </c>
      <c r="AR33">
        <v>2887.9312450000002</v>
      </c>
      <c r="AS33">
        <v>2695.4068739999998</v>
      </c>
      <c r="AT33">
        <v>2515.7152470000001</v>
      </c>
      <c r="AU33">
        <v>2348.001964</v>
      </c>
      <c r="AV33">
        <v>2191.4690249999999</v>
      </c>
      <c r="AW33">
        <v>2045.371345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5765.5101999999997</v>
      </c>
      <c r="G34">
        <v>6119.075949</v>
      </c>
      <c r="H34">
        <v>6519.4842850000005</v>
      </c>
      <c r="I34">
        <v>6878.3227459999998</v>
      </c>
      <c r="J34">
        <v>7197.5165729999999</v>
      </c>
      <c r="K34">
        <v>7399.6243789999999</v>
      </c>
      <c r="L34">
        <v>7555.3559679999998</v>
      </c>
      <c r="M34">
        <v>7701.5443459999997</v>
      </c>
      <c r="N34">
        <v>7802.8324780000003</v>
      </c>
      <c r="O34">
        <v>7923.8554109999995</v>
      </c>
      <c r="P34">
        <v>8101.6914159999997</v>
      </c>
      <c r="Q34">
        <v>8273.80068199999</v>
      </c>
      <c r="R34">
        <v>8442.6456710000002</v>
      </c>
      <c r="S34">
        <v>8493.4257679999901</v>
      </c>
      <c r="T34">
        <v>8494.4360859999997</v>
      </c>
      <c r="U34">
        <v>8429.0638959999997</v>
      </c>
      <c r="V34">
        <v>8334.9096680000002</v>
      </c>
      <c r="W34">
        <v>8346.3233739999996</v>
      </c>
      <c r="X34">
        <v>8374.1341059999995</v>
      </c>
      <c r="Y34">
        <v>8279.28262</v>
      </c>
      <c r="Z34">
        <v>8116.2335839999996</v>
      </c>
      <c r="AA34">
        <v>7894.8132599999999</v>
      </c>
      <c r="AB34">
        <v>7622.1218520000002</v>
      </c>
      <c r="AC34">
        <v>7305.4756070000003</v>
      </c>
      <c r="AD34">
        <v>6955.7480340000002</v>
      </c>
      <c r="AE34">
        <v>6588.840972</v>
      </c>
      <c r="AF34">
        <v>6218.6072489999997</v>
      </c>
      <c r="AG34">
        <v>5855.2103299999999</v>
      </c>
      <c r="AH34">
        <v>5504.7907519999999</v>
      </c>
      <c r="AI34">
        <v>5170.5378280000004</v>
      </c>
      <c r="AJ34">
        <v>4853.464661</v>
      </c>
      <c r="AK34">
        <v>4553.6756660000001</v>
      </c>
      <c r="AL34">
        <v>4270.7707419999997</v>
      </c>
      <c r="AM34">
        <v>4004.1042670000002</v>
      </c>
      <c r="AN34">
        <v>3753.9739920000002</v>
      </c>
      <c r="AO34">
        <v>3519.4126120000001</v>
      </c>
      <c r="AP34">
        <v>3299.4797830000002</v>
      </c>
      <c r="AQ34">
        <v>3093.2772599999998</v>
      </c>
      <c r="AR34">
        <v>2887.0662269999998</v>
      </c>
      <c r="AS34">
        <v>2694.5988360000001</v>
      </c>
      <c r="AT34">
        <v>2514.9607339999998</v>
      </c>
      <c r="AU34">
        <v>2347.297579</v>
      </c>
      <c r="AV34">
        <v>2190.8115130000001</v>
      </c>
      <c r="AW34">
        <v>2044.7576240000001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13628.98927</v>
      </c>
      <c r="G35" s="39">
        <v>13296.935530000001</v>
      </c>
      <c r="H35" s="39">
        <v>13023.27527</v>
      </c>
      <c r="I35">
        <v>12752.05256</v>
      </c>
      <c r="J35">
        <v>12479.38918</v>
      </c>
      <c r="K35" s="39">
        <v>12157.987359999999</v>
      </c>
      <c r="L35" s="39">
        <v>11836.92887</v>
      </c>
      <c r="M35" s="39">
        <v>11531.74163</v>
      </c>
      <c r="N35" s="39">
        <v>11211.763279999999</v>
      </c>
      <c r="O35" s="39">
        <v>10925.02815</v>
      </c>
      <c r="P35">
        <v>10720.007390000001</v>
      </c>
      <c r="Q35">
        <v>10520.88164</v>
      </c>
      <c r="R35">
        <v>10328.599270000001</v>
      </c>
      <c r="S35">
        <v>10066.785400000001</v>
      </c>
      <c r="T35">
        <v>9804.3444130000007</v>
      </c>
      <c r="U35">
        <v>9468.8565359999902</v>
      </c>
      <c r="V35">
        <v>9112.0157020000006</v>
      </c>
      <c r="W35">
        <v>8822.7688710000002</v>
      </c>
      <c r="X35">
        <v>8555.5138079999997</v>
      </c>
      <c r="Y35">
        <v>8241.8378510000002</v>
      </c>
      <c r="Z35">
        <v>7908.5875100000003</v>
      </c>
      <c r="AA35">
        <v>7560.5975479999997</v>
      </c>
      <c r="AB35">
        <v>7201.2678269999997</v>
      </c>
      <c r="AC35">
        <v>6833.9621440000001</v>
      </c>
      <c r="AD35">
        <v>6463.5315710000004</v>
      </c>
      <c r="AE35">
        <v>6096.9519490000002</v>
      </c>
      <c r="AF35">
        <v>5740.1201190000002</v>
      </c>
      <c r="AG35">
        <v>5397.1485300000004</v>
      </c>
      <c r="AH35">
        <v>5070.2771560000001</v>
      </c>
      <c r="AI35">
        <v>4760.4049949999999</v>
      </c>
      <c r="AJ35">
        <v>4467.4670319999996</v>
      </c>
      <c r="AK35">
        <v>4191.0111530000004</v>
      </c>
      <c r="AL35">
        <v>3930.3834390000002</v>
      </c>
      <c r="AM35">
        <v>3684.8444850000001</v>
      </c>
      <c r="AN35">
        <v>3454.5955829999998</v>
      </c>
      <c r="AO35">
        <v>3238.709715</v>
      </c>
      <c r="AP35">
        <v>3036.3032600000001</v>
      </c>
      <c r="AQ35">
        <v>2846.5406229999999</v>
      </c>
      <c r="AR35">
        <v>2656.774351</v>
      </c>
      <c r="AS35">
        <v>2479.657596</v>
      </c>
      <c r="AT35">
        <v>2314.3478449999998</v>
      </c>
      <c r="AU35">
        <v>2160.05836</v>
      </c>
      <c r="AV35">
        <v>2016.0546509999999</v>
      </c>
      <c r="AW35">
        <v>1881.6510960000001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4796.275877</v>
      </c>
      <c r="G36">
        <v>4658.295768</v>
      </c>
      <c r="H36">
        <v>4538.9335060000003</v>
      </c>
      <c r="I36">
        <v>4421.8819560000002</v>
      </c>
      <c r="J36">
        <v>4302.528918</v>
      </c>
      <c r="K36">
        <v>4168.8715069999998</v>
      </c>
      <c r="L36">
        <v>4034.0023019999999</v>
      </c>
      <c r="M36">
        <v>3904.8983640000001</v>
      </c>
      <c r="N36">
        <v>3770.8090750000001</v>
      </c>
      <c r="O36">
        <v>3647.32854</v>
      </c>
      <c r="P36">
        <v>3559.1857020000002</v>
      </c>
      <c r="Q36">
        <v>3471.2702680000002</v>
      </c>
      <c r="R36">
        <v>3384.4845479999999</v>
      </c>
      <c r="S36">
        <v>3273.65407</v>
      </c>
      <c r="T36">
        <v>3147.4631800000002</v>
      </c>
      <c r="U36">
        <v>2997.3111410000001</v>
      </c>
      <c r="V36">
        <v>2841.4736720000001</v>
      </c>
      <c r="W36">
        <v>2698.0751780000001</v>
      </c>
      <c r="X36">
        <v>2562.0904449999998</v>
      </c>
      <c r="Y36">
        <v>2427.1080489999999</v>
      </c>
      <c r="Z36">
        <v>2295.7751090000002</v>
      </c>
      <c r="AA36">
        <v>2168.5702160000001</v>
      </c>
      <c r="AB36">
        <v>2045.77242</v>
      </c>
      <c r="AC36">
        <v>1927.5863710000001</v>
      </c>
      <c r="AD36">
        <v>1814.2569269999999</v>
      </c>
      <c r="AE36">
        <v>1706.1072260000001</v>
      </c>
      <c r="AF36">
        <v>1603.3377849999999</v>
      </c>
      <c r="AG36">
        <v>1505.997779</v>
      </c>
      <c r="AH36">
        <v>1414.0014940000001</v>
      </c>
      <c r="AI36">
        <v>1327.17796</v>
      </c>
      <c r="AJ36">
        <v>1245.30331</v>
      </c>
      <c r="AK36">
        <v>1168.1391410000001</v>
      </c>
      <c r="AL36">
        <v>1095.444945</v>
      </c>
      <c r="AM36">
        <v>1026.985187</v>
      </c>
      <c r="AN36">
        <v>962.80127979999997</v>
      </c>
      <c r="AO36">
        <v>902.62748099999999</v>
      </c>
      <c r="AP36">
        <v>846.21388019999995</v>
      </c>
      <c r="AQ36">
        <v>793.32581000000005</v>
      </c>
      <c r="AR36">
        <v>740.43756150000002</v>
      </c>
      <c r="AS36">
        <v>691.07512550000001</v>
      </c>
      <c r="AT36">
        <v>645.00348369999995</v>
      </c>
      <c r="AU36">
        <v>602.00326770000004</v>
      </c>
      <c r="AV36">
        <v>561.8697244</v>
      </c>
      <c r="AW36">
        <v>524.41174660000001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2166.0543339999999</v>
      </c>
      <c r="G37">
        <v>2070.4819090000001</v>
      </c>
      <c r="H37">
        <v>1983.0072459999999</v>
      </c>
      <c r="I37">
        <v>1898.3621499999999</v>
      </c>
      <c r="J37">
        <v>1813.359886</v>
      </c>
      <c r="K37">
        <v>1727.5800710000001</v>
      </c>
      <c r="L37">
        <v>1641.8559889999999</v>
      </c>
      <c r="M37">
        <v>1560.192444</v>
      </c>
      <c r="N37">
        <v>1484.9009249999999</v>
      </c>
      <c r="O37">
        <v>1413.4057049999999</v>
      </c>
      <c r="P37">
        <v>1357.4231910000001</v>
      </c>
      <c r="Q37">
        <v>1300.8697070000001</v>
      </c>
      <c r="R37">
        <v>1244.3409770000001</v>
      </c>
      <c r="S37">
        <v>1185.355642</v>
      </c>
      <c r="T37">
        <v>1126.0878600000001</v>
      </c>
      <c r="U37">
        <v>1063.527423</v>
      </c>
      <c r="V37">
        <v>1000.966986</v>
      </c>
      <c r="W37">
        <v>942.08657540000002</v>
      </c>
      <c r="X37">
        <v>886.66971809999995</v>
      </c>
      <c r="Y37">
        <v>834.30733310000005</v>
      </c>
      <c r="Z37">
        <v>784.84247149999999</v>
      </c>
      <c r="AA37">
        <v>738.12565770000003</v>
      </c>
      <c r="AB37">
        <v>694.01456259999998</v>
      </c>
      <c r="AC37">
        <v>652.37368890000005</v>
      </c>
      <c r="AD37">
        <v>613.07406909999997</v>
      </c>
      <c r="AE37">
        <v>575.99297620000004</v>
      </c>
      <c r="AF37">
        <v>541.01364560000002</v>
      </c>
      <c r="AG37">
        <v>508.0250087</v>
      </c>
      <c r="AH37">
        <v>476.92143670000002</v>
      </c>
      <c r="AI37">
        <v>447.60249599999997</v>
      </c>
      <c r="AJ37">
        <v>419.97271230000001</v>
      </c>
      <c r="AK37">
        <v>393.94134580000002</v>
      </c>
      <c r="AL37">
        <v>369.42217490000002</v>
      </c>
      <c r="AM37">
        <v>346.33328899999998</v>
      </c>
      <c r="AN37">
        <v>324.68745840000003</v>
      </c>
      <c r="AO37">
        <v>304.39449230000002</v>
      </c>
      <c r="AP37">
        <v>285.36983650000002</v>
      </c>
      <c r="AQ37">
        <v>267.53422169999999</v>
      </c>
      <c r="AR37">
        <v>249.69860689999999</v>
      </c>
      <c r="AS37">
        <v>233.05203309999999</v>
      </c>
      <c r="AT37">
        <v>217.51523090000001</v>
      </c>
      <c r="AU37">
        <v>203.01421550000001</v>
      </c>
      <c r="AV37">
        <v>189.47993450000001</v>
      </c>
      <c r="AW37">
        <v>176.8479389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2.4354246900000001E-2</v>
      </c>
      <c r="G38">
        <v>6.3840981899999996E-2</v>
      </c>
      <c r="H38">
        <v>0.1416332662</v>
      </c>
      <c r="I38">
        <v>0.26370667199999998</v>
      </c>
      <c r="J38">
        <v>0.4542371637</v>
      </c>
      <c r="K38">
        <v>0.7000344369</v>
      </c>
      <c r="L38">
        <v>1.0454014620000001</v>
      </c>
      <c r="M38">
        <v>1.571571735</v>
      </c>
      <c r="N38">
        <v>2.2621376369999999</v>
      </c>
      <c r="O38">
        <v>3.2809196319999998</v>
      </c>
      <c r="P38">
        <v>4.1181934519999999</v>
      </c>
      <c r="Q38">
        <v>5.3886071790000001</v>
      </c>
      <c r="R38">
        <v>7.2596341549999996</v>
      </c>
      <c r="S38">
        <v>9.38989312</v>
      </c>
      <c r="T38">
        <v>12.006645499999999</v>
      </c>
      <c r="U38">
        <v>17.427303949999999</v>
      </c>
      <c r="V38">
        <v>25.93622113</v>
      </c>
      <c r="W38">
        <v>40.166156979999997</v>
      </c>
      <c r="X38">
        <v>59.051750810000001</v>
      </c>
      <c r="Y38">
        <v>78.421611810000002</v>
      </c>
      <c r="Z38">
        <v>102.79977700000001</v>
      </c>
      <c r="AA38">
        <v>136.1763048</v>
      </c>
      <c r="AB38">
        <v>180.3937823</v>
      </c>
      <c r="AC38">
        <v>235.93903080000001</v>
      </c>
      <c r="AD38">
        <v>300.91936500000003</v>
      </c>
      <c r="AE38">
        <v>373.55314140000002</v>
      </c>
      <c r="AF38">
        <v>451.21409699999998</v>
      </c>
      <c r="AG38">
        <v>531.47323029999995</v>
      </c>
      <c r="AH38">
        <v>612.50634739999998</v>
      </c>
      <c r="AI38">
        <v>696.57118379999997</v>
      </c>
      <c r="AJ38">
        <v>781.61450860000002</v>
      </c>
      <c r="AK38">
        <v>866.57917099999997</v>
      </c>
      <c r="AL38">
        <v>950.92887059999998</v>
      </c>
      <c r="AM38">
        <v>1034.347448</v>
      </c>
      <c r="AN38">
        <v>1115.4028800000001</v>
      </c>
      <c r="AO38">
        <v>1194.1039659999999</v>
      </c>
      <c r="AP38">
        <v>1270.671842</v>
      </c>
      <c r="AQ38">
        <v>1345.2385260000001</v>
      </c>
      <c r="AR38">
        <v>1432.090731</v>
      </c>
      <c r="AS38">
        <v>1517.89471</v>
      </c>
      <c r="AT38">
        <v>1601.938148</v>
      </c>
      <c r="AU38">
        <v>1683.9463880000001</v>
      </c>
      <c r="AV38">
        <v>1763.7779370000001</v>
      </c>
      <c r="AW38">
        <v>1838.5356260000001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4.4775076499999997E-2</v>
      </c>
      <c r="G39">
        <v>9.8488468300000007E-2</v>
      </c>
      <c r="H39">
        <v>0.1938795438</v>
      </c>
      <c r="I39">
        <v>0.33429123570000002</v>
      </c>
      <c r="J39">
        <v>0.5405440735</v>
      </c>
      <c r="K39">
        <v>0.79681128339999996</v>
      </c>
      <c r="L39">
        <v>1.143383547</v>
      </c>
      <c r="M39">
        <v>1.6470021029999999</v>
      </c>
      <c r="N39">
        <v>2.2893892839999999</v>
      </c>
      <c r="O39">
        <v>3.216537347</v>
      </c>
      <c r="P39">
        <v>4.1236294149999999</v>
      </c>
      <c r="Q39">
        <v>5.4271984460000002</v>
      </c>
      <c r="R39">
        <v>7.2570449290000001</v>
      </c>
      <c r="S39">
        <v>9.2596750290000003</v>
      </c>
      <c r="T39">
        <v>11.6317453</v>
      </c>
      <c r="U39">
        <v>15.89913335</v>
      </c>
      <c r="V39">
        <v>22.257039689999999</v>
      </c>
      <c r="W39">
        <v>32.829451759999998</v>
      </c>
      <c r="X39">
        <v>46.708387209999998</v>
      </c>
      <c r="Y39">
        <v>60.711287519999999</v>
      </c>
      <c r="Z39">
        <v>78.101323519999994</v>
      </c>
      <c r="AA39">
        <v>101.6310531</v>
      </c>
      <c r="AB39">
        <v>132.4362203</v>
      </c>
      <c r="AC39">
        <v>170.66902390000001</v>
      </c>
      <c r="AD39">
        <v>214.83895179999999</v>
      </c>
      <c r="AE39">
        <v>263.58035580000001</v>
      </c>
      <c r="AF39">
        <v>315.00501079999998</v>
      </c>
      <c r="AG39">
        <v>367.41768180000003</v>
      </c>
      <c r="AH39">
        <v>419.57668460000002</v>
      </c>
      <c r="AI39">
        <v>472.93310000000002</v>
      </c>
      <c r="AJ39">
        <v>526.12134939999999</v>
      </c>
      <c r="AK39">
        <v>578.4500137</v>
      </c>
      <c r="AL39">
        <v>629.57526089999999</v>
      </c>
      <c r="AM39">
        <v>679.2987147</v>
      </c>
      <c r="AN39">
        <v>726.91156599999999</v>
      </c>
      <c r="AO39">
        <v>772.43615279999995</v>
      </c>
      <c r="AP39">
        <v>816.02217040000005</v>
      </c>
      <c r="AQ39">
        <v>857.76093209999999</v>
      </c>
      <c r="AR39">
        <v>902.89219820000005</v>
      </c>
      <c r="AS39">
        <v>946.79476420000003</v>
      </c>
      <c r="AT39">
        <v>989.05013719999999</v>
      </c>
      <c r="AU39">
        <v>1029.4988499999999</v>
      </c>
      <c r="AV39">
        <v>1068.0611610000001</v>
      </c>
      <c r="AW39">
        <v>1103.1319490000001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0.1659777603</v>
      </c>
      <c r="G40">
        <v>0.32839430479999998</v>
      </c>
      <c r="H40">
        <v>0.58979679269999996</v>
      </c>
      <c r="I40">
        <v>0.94812898329999995</v>
      </c>
      <c r="J40">
        <v>1.435669917</v>
      </c>
      <c r="K40">
        <v>2.0103659679999999</v>
      </c>
      <c r="L40">
        <v>2.7436315169999999</v>
      </c>
      <c r="M40">
        <v>3.727887919</v>
      </c>
      <c r="N40">
        <v>4.9195040570000002</v>
      </c>
      <c r="O40">
        <v>6.5679297759999997</v>
      </c>
      <c r="P40">
        <v>8.7137690990000003</v>
      </c>
      <c r="Q40">
        <v>11.56907069</v>
      </c>
      <c r="R40">
        <v>15.282311869999999</v>
      </c>
      <c r="S40">
        <v>19.07262222</v>
      </c>
      <c r="T40">
        <v>23.257721759999999</v>
      </c>
      <c r="U40">
        <v>28.619547520000001</v>
      </c>
      <c r="V40">
        <v>35.476462949999998</v>
      </c>
      <c r="W40">
        <v>46.747525369999998</v>
      </c>
      <c r="X40">
        <v>61.090896479999998</v>
      </c>
      <c r="Y40">
        <v>74.840554460000007</v>
      </c>
      <c r="Z40">
        <v>91.242599190000007</v>
      </c>
      <c r="AA40">
        <v>112.6716145</v>
      </c>
      <c r="AB40">
        <v>139.7361784</v>
      </c>
      <c r="AC40">
        <v>172.0923583</v>
      </c>
      <c r="AD40">
        <v>208.0124888</v>
      </c>
      <c r="AE40">
        <v>246.03148949999999</v>
      </c>
      <c r="AF40">
        <v>284.40927599999998</v>
      </c>
      <c r="AG40">
        <v>321.72391040000002</v>
      </c>
      <c r="AH40">
        <v>357.03255960000001</v>
      </c>
      <c r="AI40">
        <v>391.40214040000001</v>
      </c>
      <c r="AJ40">
        <v>423.86466769999998</v>
      </c>
      <c r="AK40">
        <v>453.99174360000001</v>
      </c>
      <c r="AL40">
        <v>481.61981850000001</v>
      </c>
      <c r="AM40">
        <v>506.69129299999997</v>
      </c>
      <c r="AN40">
        <v>529.20977159999995</v>
      </c>
      <c r="AO40">
        <v>549.26518039999996</v>
      </c>
      <c r="AP40">
        <v>567.01401420000002</v>
      </c>
      <c r="AQ40">
        <v>582.56950380000001</v>
      </c>
      <c r="AR40">
        <v>592.68334300000004</v>
      </c>
      <c r="AS40">
        <v>601.26160330000005</v>
      </c>
      <c r="AT40">
        <v>608.12886330000003</v>
      </c>
      <c r="AU40">
        <v>613.24281480000002</v>
      </c>
      <c r="AV40">
        <v>616.60325399999999</v>
      </c>
      <c r="AW40">
        <v>617.60089849999997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3.8528693459999999</v>
      </c>
      <c r="G41">
        <v>7.5170040450000002</v>
      </c>
      <c r="H41">
        <v>13.321804119999999</v>
      </c>
      <c r="I41">
        <v>21.18157205</v>
      </c>
      <c r="J41">
        <v>31.725298349999999</v>
      </c>
      <c r="K41">
        <v>44.027054640000003</v>
      </c>
      <c r="L41">
        <v>59.538349510000003</v>
      </c>
      <c r="M41">
        <v>80.007958090000002</v>
      </c>
      <c r="N41">
        <v>104.50189899999999</v>
      </c>
      <c r="O41">
        <v>138.0583288</v>
      </c>
      <c r="P41">
        <v>184.465676</v>
      </c>
      <c r="Q41">
        <v>245.30097839999999</v>
      </c>
      <c r="R41">
        <v>323.17341449999998</v>
      </c>
      <c r="S41">
        <v>401.45536490000001</v>
      </c>
      <c r="T41">
        <v>486.50305559999998</v>
      </c>
      <c r="U41">
        <v>586.33676700000001</v>
      </c>
      <c r="V41">
        <v>709.11993280000002</v>
      </c>
      <c r="W41">
        <v>911.17731660000004</v>
      </c>
      <c r="X41">
        <v>1166.956938</v>
      </c>
      <c r="Y41">
        <v>1409.5588379999999</v>
      </c>
      <c r="Z41">
        <v>1697.203168</v>
      </c>
      <c r="AA41">
        <v>2071.5980380000001</v>
      </c>
      <c r="AB41">
        <v>2542.8765309999999</v>
      </c>
      <c r="AC41">
        <v>3104.6559539999998</v>
      </c>
      <c r="AD41">
        <v>3726.7741529999998</v>
      </c>
      <c r="AE41">
        <v>4384.1847449999996</v>
      </c>
      <c r="AF41">
        <v>5047.3958810000004</v>
      </c>
      <c r="AG41">
        <v>5692.6480110000002</v>
      </c>
      <c r="AH41">
        <v>6304.5511459999998</v>
      </c>
      <c r="AI41">
        <v>6902.7937789999996</v>
      </c>
      <c r="AJ41">
        <v>7471.465314</v>
      </c>
      <c r="AK41">
        <v>8003.9617049999997</v>
      </c>
      <c r="AL41">
        <v>8498.21679699999</v>
      </c>
      <c r="AM41">
        <v>8953.9471109999995</v>
      </c>
      <c r="AN41">
        <v>9370.3022469999996</v>
      </c>
      <c r="AO41">
        <v>9749.1553519999998</v>
      </c>
      <c r="AP41">
        <v>10093.5774</v>
      </c>
      <c r="AQ41">
        <v>10405.860140000001</v>
      </c>
      <c r="AR41">
        <v>10668.973120000001</v>
      </c>
      <c r="AS41">
        <v>10913.28297</v>
      </c>
      <c r="AT41">
        <v>11135.59143</v>
      </c>
      <c r="AU41">
        <v>11335.195309999999</v>
      </c>
      <c r="AV41">
        <v>11512.151980000001</v>
      </c>
      <c r="AW41">
        <v>11653.41229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1.5148427659999999</v>
      </c>
      <c r="G42">
        <v>2.9466391999999999</v>
      </c>
      <c r="H42">
        <v>5.2066558240000003</v>
      </c>
      <c r="I42">
        <v>8.2576559659999997</v>
      </c>
      <c r="J42">
        <v>12.33597219</v>
      </c>
      <c r="K42">
        <v>17.08152801</v>
      </c>
      <c r="L42" s="39">
        <v>23.045946239999999</v>
      </c>
      <c r="M42" s="39">
        <v>30.878693169999998</v>
      </c>
      <c r="N42" s="39">
        <v>40.218266749999998</v>
      </c>
      <c r="O42" s="39">
        <v>52.973928260000001</v>
      </c>
      <c r="P42" s="39">
        <v>70.925009729999999</v>
      </c>
      <c r="Q42" s="39">
        <v>94.363145250000002</v>
      </c>
      <c r="R42">
        <v>124.23220190000001</v>
      </c>
      <c r="S42">
        <v>154.12289799999999</v>
      </c>
      <c r="T42">
        <v>186.43289830000001</v>
      </c>
      <c r="U42">
        <v>223.0939405</v>
      </c>
      <c r="V42">
        <v>267.20775650000002</v>
      </c>
      <c r="W42">
        <v>339.69418830000001</v>
      </c>
      <c r="X42">
        <v>431.00601460000001</v>
      </c>
      <c r="Y42">
        <v>516.86397969999996</v>
      </c>
      <c r="Z42">
        <v>617.95122170000002</v>
      </c>
      <c r="AA42">
        <v>748.71136060000003</v>
      </c>
      <c r="AB42">
        <v>912.23053600000003</v>
      </c>
      <c r="AC42">
        <v>1105.7780760000001</v>
      </c>
      <c r="AD42">
        <v>1318.453906</v>
      </c>
      <c r="AE42">
        <v>1541.323026</v>
      </c>
      <c r="AF42">
        <v>1764.1195829999999</v>
      </c>
      <c r="AG42">
        <v>1978.7323369999999</v>
      </c>
      <c r="AH42">
        <v>2180.0396129999999</v>
      </c>
      <c r="AI42">
        <v>2374.7290840000001</v>
      </c>
      <c r="AJ42">
        <v>2557.582441</v>
      </c>
      <c r="AK42">
        <v>2726.5512450000001</v>
      </c>
      <c r="AL42">
        <v>2881.1159990000001</v>
      </c>
      <c r="AM42">
        <v>3021.3501879999999</v>
      </c>
      <c r="AN42">
        <v>3147.546257</v>
      </c>
      <c r="AO42">
        <v>3260.4505490000001</v>
      </c>
      <c r="AP42">
        <v>3361.1812150000001</v>
      </c>
      <c r="AQ42">
        <v>3450.59301</v>
      </c>
      <c r="AR42">
        <v>3517.4659459999998</v>
      </c>
      <c r="AS42">
        <v>3577.9190699999999</v>
      </c>
      <c r="AT42">
        <v>3631.0368079999998</v>
      </c>
      <c r="AU42">
        <v>3676.6837930000002</v>
      </c>
      <c r="AV42">
        <v>3714.9614019999999</v>
      </c>
      <c r="AW42">
        <v>3742.002684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1.5498764700000001E-2</v>
      </c>
      <c r="G43">
        <v>1.8000554299999999E-2</v>
      </c>
      <c r="H43">
        <v>1.7010524400000001E-2</v>
      </c>
      <c r="I43">
        <v>1.60749455E-2</v>
      </c>
      <c r="J43">
        <v>1.5190823500000001E-2</v>
      </c>
      <c r="K43">
        <v>1.43553282E-2</v>
      </c>
      <c r="L43">
        <v>1.35657852E-2</v>
      </c>
      <c r="M43">
        <v>1.2819667E-2</v>
      </c>
      <c r="N43">
        <v>1.2114585299999999E-2</v>
      </c>
      <c r="O43">
        <v>1.14482831E-2</v>
      </c>
      <c r="P43">
        <v>1.0875869E-2</v>
      </c>
      <c r="Q43">
        <v>1.0332075499999999E-2</v>
      </c>
      <c r="R43">
        <v>9.8154717399999997E-3</v>
      </c>
      <c r="S43">
        <v>9.3246981499999996E-3</v>
      </c>
      <c r="T43">
        <v>8.8584632500000003E-3</v>
      </c>
      <c r="U43">
        <v>8.3663264000000005E-3</v>
      </c>
      <c r="V43">
        <v>7.8741895500000006E-3</v>
      </c>
      <c r="W43">
        <v>7.4110019300000001E-3</v>
      </c>
      <c r="X43">
        <v>6.97506064E-3</v>
      </c>
      <c r="Y43">
        <v>6.5631476100000002E-3</v>
      </c>
      <c r="Z43">
        <v>6.1740281899999999E-3</v>
      </c>
      <c r="AA43">
        <v>5.8065265099999999E-3</v>
      </c>
      <c r="AB43">
        <v>5.4595229300000003E-3</v>
      </c>
      <c r="AC43">
        <v>5.1319515600000004E-3</v>
      </c>
      <c r="AD43">
        <v>4.8227978500000003E-3</v>
      </c>
      <c r="AE43">
        <v>4.5310963700000003E-3</v>
      </c>
      <c r="AF43">
        <v>4.2559285700000003E-3</v>
      </c>
      <c r="AG43">
        <v>3.9964207300000002E-3</v>
      </c>
      <c r="AH43">
        <v>3.7517419100000001E-3</v>
      </c>
      <c r="AI43">
        <v>3.5211020400000002E-3</v>
      </c>
      <c r="AJ43">
        <v>3.30375006E-3</v>
      </c>
      <c r="AK43">
        <v>3.0989721699999999E-3</v>
      </c>
      <c r="AL43">
        <v>2.9060900800000002E-3</v>
      </c>
      <c r="AM43">
        <v>2.7244594500000002E-3</v>
      </c>
      <c r="AN43">
        <v>2.5541807400000002E-3</v>
      </c>
      <c r="AO43">
        <v>2.3945444400000002E-3</v>
      </c>
      <c r="AP43">
        <v>2.2448854099999999E-3</v>
      </c>
      <c r="AQ43">
        <v>2.1045800700000001E-3</v>
      </c>
      <c r="AR43">
        <v>1.9642747399999999E-3</v>
      </c>
      <c r="AS43">
        <v>1.8333230900000001E-3</v>
      </c>
      <c r="AT43">
        <v>1.71110155E-3</v>
      </c>
      <c r="AU43">
        <v>1.5970281099999999E-3</v>
      </c>
      <c r="AV43">
        <v>1.4905595699999999E-3</v>
      </c>
      <c r="AW43">
        <v>1.39118893E-3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0.24976131560000001</v>
      </c>
      <c r="G44">
        <v>0.47664475080000002</v>
      </c>
      <c r="H44">
        <v>0.82653168970000002</v>
      </c>
      <c r="I44">
        <v>1.2900522619999999</v>
      </c>
      <c r="J44">
        <v>1.895890077</v>
      </c>
      <c r="K44">
        <v>2.589049648</v>
      </c>
      <c r="L44">
        <v>3.4428686659999999</v>
      </c>
      <c r="M44">
        <v>4.5306977389999998</v>
      </c>
      <c r="N44">
        <v>5.7997865720000004</v>
      </c>
      <c r="O44">
        <v>7.500783481</v>
      </c>
      <c r="P44">
        <v>10.167480810000001</v>
      </c>
      <c r="Q44">
        <v>13.56428174</v>
      </c>
      <c r="R44">
        <v>17.77575152</v>
      </c>
      <c r="S44">
        <v>21.87413132</v>
      </c>
      <c r="T44">
        <v>26.168114889999998</v>
      </c>
      <c r="U44">
        <v>30.120436949999998</v>
      </c>
      <c r="V44">
        <v>34.291647359999999</v>
      </c>
      <c r="W44">
        <v>41.150794269999999</v>
      </c>
      <c r="X44">
        <v>49.58855982</v>
      </c>
      <c r="Y44">
        <v>57.145712439999997</v>
      </c>
      <c r="Z44">
        <v>65.738895690000007</v>
      </c>
      <c r="AA44">
        <v>76.548215839999997</v>
      </c>
      <c r="AB44">
        <v>89.670939790000006</v>
      </c>
      <c r="AC44">
        <v>104.7144989</v>
      </c>
      <c r="AD44">
        <v>120.6691977</v>
      </c>
      <c r="AE44">
        <v>136.7686305</v>
      </c>
      <c r="AF44">
        <v>152.2176934</v>
      </c>
      <c r="AG44">
        <v>166.4511875</v>
      </c>
      <c r="AH44">
        <v>179.16850840000001</v>
      </c>
      <c r="AI44">
        <v>190.91360589999999</v>
      </c>
      <c r="AJ44">
        <v>201.39210840000001</v>
      </c>
      <c r="AK44">
        <v>210.54050179999999</v>
      </c>
      <c r="AL44">
        <v>218.39887329999999</v>
      </c>
      <c r="AM44">
        <v>225.0421805</v>
      </c>
      <c r="AN44">
        <v>230.6261466</v>
      </c>
      <c r="AO44">
        <v>235.2420061</v>
      </c>
      <c r="AP44">
        <v>238.998367</v>
      </c>
      <c r="AQ44">
        <v>241.9825926</v>
      </c>
      <c r="AR44">
        <v>242.8368964</v>
      </c>
      <c r="AS44">
        <v>243.3857563</v>
      </c>
      <c r="AT44">
        <v>243.59142080000001</v>
      </c>
      <c r="AU44">
        <v>243.45947910000001</v>
      </c>
      <c r="AV44">
        <v>243.0073452</v>
      </c>
      <c r="AW44">
        <v>242.03055230000001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32682.510920000001</v>
      </c>
      <c r="G46">
        <v>33303.345699999998</v>
      </c>
      <c r="H46">
        <v>34122.547630000001</v>
      </c>
      <c r="I46">
        <v>34831.545960000003</v>
      </c>
      <c r="J46">
        <v>35440.745990000003</v>
      </c>
      <c r="K46">
        <v>35664.09431</v>
      </c>
      <c r="L46">
        <v>35748.943070000001</v>
      </c>
      <c r="M46">
        <v>35825.687230000003</v>
      </c>
      <c r="N46">
        <v>35751.304250000001</v>
      </c>
      <c r="O46">
        <v>35766.89157</v>
      </c>
      <c r="P46">
        <v>36038.67974</v>
      </c>
      <c r="Q46">
        <v>36333.262540000003</v>
      </c>
      <c r="R46">
        <v>36618.753669999998</v>
      </c>
      <c r="S46">
        <v>36515.387459999998</v>
      </c>
      <c r="T46">
        <v>36210.220759999997</v>
      </c>
      <c r="U46">
        <v>35674.052600000003</v>
      </c>
      <c r="V46">
        <v>35055.781439999999</v>
      </c>
      <c r="W46">
        <v>34860.067459999998</v>
      </c>
      <c r="X46">
        <v>34758.331850000002</v>
      </c>
      <c r="Y46">
        <v>34218.607340000002</v>
      </c>
      <c r="Z46">
        <v>33439.432589999997</v>
      </c>
      <c r="AA46">
        <v>32453.37816</v>
      </c>
      <c r="AB46">
        <v>31283.291829999998</v>
      </c>
      <c r="AC46">
        <v>29953.562279999998</v>
      </c>
      <c r="AD46">
        <v>28502.971839999998</v>
      </c>
      <c r="AE46">
        <v>26991.128799999999</v>
      </c>
      <c r="AF46">
        <v>25470.699240000002</v>
      </c>
      <c r="AG46">
        <v>23980.736720000001</v>
      </c>
      <c r="AH46">
        <v>22545.010600000001</v>
      </c>
      <c r="AI46">
        <v>21175.915929999999</v>
      </c>
      <c r="AJ46">
        <v>19877.33106</v>
      </c>
      <c r="AK46">
        <v>18649.572820000001</v>
      </c>
      <c r="AL46">
        <v>17490.964739999999</v>
      </c>
      <c r="AM46" s="39">
        <v>16398.85295</v>
      </c>
      <c r="AN46" s="39">
        <v>15374.45636</v>
      </c>
      <c r="AO46" s="39">
        <v>14413.81597</v>
      </c>
      <c r="AP46" s="39">
        <v>13513.082770000001</v>
      </c>
      <c r="AQ46" s="39">
        <v>12668.579610000001</v>
      </c>
      <c r="AR46" s="39">
        <v>11824.04069</v>
      </c>
      <c r="AS46" s="39">
        <v>11035.787840000001</v>
      </c>
      <c r="AT46" s="39">
        <v>10300.076880000001</v>
      </c>
      <c r="AU46" s="39">
        <v>9613.4091759999901</v>
      </c>
      <c r="AV46" s="39">
        <v>8972.5172579999999</v>
      </c>
      <c r="AW46" s="39">
        <v>8374.3504300000004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5.8680792759999996</v>
      </c>
      <c r="G47" s="39">
        <v>11.449012310000001</v>
      </c>
      <c r="H47">
        <v>20.297311759999999</v>
      </c>
      <c r="I47">
        <v>32.291482119999998</v>
      </c>
      <c r="J47">
        <v>48.402802600000001</v>
      </c>
      <c r="K47">
        <v>67.219199309999894</v>
      </c>
      <c r="L47">
        <v>90.973146720000003</v>
      </c>
      <c r="M47">
        <v>122.3766304</v>
      </c>
      <c r="N47">
        <v>160.0030979</v>
      </c>
      <c r="O47">
        <v>211.60987560000001</v>
      </c>
      <c r="P47" s="39">
        <v>282.52463440000002</v>
      </c>
      <c r="Q47" s="39">
        <v>375.62361379999999</v>
      </c>
      <c r="R47" s="39">
        <v>494.99017429999998</v>
      </c>
      <c r="S47" s="39">
        <v>615.18390920000002</v>
      </c>
      <c r="T47" s="39">
        <v>746.00903989999995</v>
      </c>
      <c r="U47" s="39">
        <v>901.50549560000002</v>
      </c>
      <c r="V47" s="39">
        <v>1094.2969350000001</v>
      </c>
      <c r="W47" s="39">
        <v>1411.7728440000001</v>
      </c>
      <c r="X47" s="39">
        <v>1814.4095219999999</v>
      </c>
      <c r="Y47" s="39">
        <v>2197.5485469999999</v>
      </c>
      <c r="Z47" s="39">
        <v>2653.0431589999998</v>
      </c>
      <c r="AA47" s="39">
        <v>3247.3423939999998</v>
      </c>
      <c r="AB47" s="39">
        <v>3997.349647</v>
      </c>
      <c r="AC47" s="39">
        <v>4893.8540750000002</v>
      </c>
      <c r="AD47" s="39">
        <v>5889.672885</v>
      </c>
      <c r="AE47" s="39">
        <v>6945.4459189999998</v>
      </c>
      <c r="AF47" s="39">
        <v>8014.3657979999998</v>
      </c>
      <c r="AG47" s="39">
        <v>9058.4503540000005</v>
      </c>
      <c r="AH47" s="39">
        <v>10052.87861</v>
      </c>
      <c r="AI47">
        <v>11029.34642</v>
      </c>
      <c r="AJ47">
        <v>11962.04369</v>
      </c>
      <c r="AK47">
        <v>12840.07748</v>
      </c>
      <c r="AL47">
        <v>13659.85853</v>
      </c>
      <c r="AM47">
        <v>14420.67966</v>
      </c>
      <c r="AN47">
        <v>15120.001420000001</v>
      </c>
      <c r="AO47">
        <v>15760.6556</v>
      </c>
      <c r="AP47">
        <v>16347.46725</v>
      </c>
      <c r="AQ47">
        <v>16884.006809999999</v>
      </c>
      <c r="AR47">
        <v>17356.944200000002</v>
      </c>
      <c r="AS47">
        <v>17800.540710000001</v>
      </c>
      <c r="AT47">
        <v>18209.338510000001</v>
      </c>
      <c r="AU47">
        <v>18582.02824</v>
      </c>
      <c r="AV47">
        <v>18918.564569999999</v>
      </c>
      <c r="AW47">
        <v>19196.715390000001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2.9655530699999998E-2</v>
      </c>
      <c r="G48" s="39">
        <v>7.7959456299999896E-2</v>
      </c>
      <c r="H48">
        <v>0.1211946577</v>
      </c>
      <c r="I48">
        <v>0.1681683766</v>
      </c>
      <c r="J48">
        <v>0.22969017559999999</v>
      </c>
      <c r="K48" s="39">
        <v>0.2905203858</v>
      </c>
      <c r="L48" s="39">
        <v>0.34570321949999999</v>
      </c>
      <c r="M48" s="39">
        <v>0.39883114870000003</v>
      </c>
      <c r="N48" s="39">
        <v>0.43188859979999999</v>
      </c>
      <c r="O48" s="39">
        <v>0.46131053690000001</v>
      </c>
      <c r="P48" s="39">
        <v>0.4865564845</v>
      </c>
      <c r="Q48" s="39">
        <v>0.53400079190000005</v>
      </c>
      <c r="R48" s="39">
        <v>0.58217645689999997</v>
      </c>
      <c r="S48" s="39">
        <v>0.64125909150000004</v>
      </c>
      <c r="T48" s="39">
        <v>0.68522105160000002</v>
      </c>
      <c r="U48" s="39">
        <v>0.75254407030000003</v>
      </c>
      <c r="V48" s="39">
        <v>0.83350247879999995</v>
      </c>
      <c r="W48" s="39">
        <v>0.95764014580000001</v>
      </c>
      <c r="X48" s="39">
        <v>1.098090279</v>
      </c>
      <c r="Y48" s="39">
        <v>1.1949859979999999</v>
      </c>
      <c r="Z48" s="39">
        <v>1.264331662</v>
      </c>
      <c r="AA48" s="39">
        <v>1.3068304740000001</v>
      </c>
      <c r="AB48" s="39">
        <v>1.32266178</v>
      </c>
      <c r="AC48" s="39">
        <v>1.312754244</v>
      </c>
      <c r="AD48" s="39">
        <v>1.2802096620000001</v>
      </c>
      <c r="AE48" s="39">
        <v>1.2316693080000001</v>
      </c>
      <c r="AF48" s="39">
        <v>1.1736049319999999</v>
      </c>
      <c r="AG48" s="39">
        <v>1.111245067</v>
      </c>
      <c r="AH48" s="39">
        <v>1.0481026959999999</v>
      </c>
      <c r="AI48" s="39">
        <v>0.98629162560000005</v>
      </c>
      <c r="AJ48" s="39">
        <v>0.92678256250000002</v>
      </c>
      <c r="AK48" s="39">
        <v>0.87004782650000001</v>
      </c>
      <c r="AL48" s="39">
        <v>0.81626066870000002</v>
      </c>
      <c r="AM48" s="39">
        <v>0.76543134909999999</v>
      </c>
      <c r="AN48">
        <v>0.71768693480000001</v>
      </c>
      <c r="AO48">
        <v>0.67287985439999998</v>
      </c>
      <c r="AP48">
        <v>0.63084945329999997</v>
      </c>
      <c r="AQ48">
        <v>0.5914338589</v>
      </c>
      <c r="AR48">
        <v>0.55201185720000001</v>
      </c>
      <c r="AS48">
        <v>0.51521462839999999</v>
      </c>
      <c r="AT48">
        <v>0.48086881069999998</v>
      </c>
      <c r="AU48">
        <v>0.44881182209999998</v>
      </c>
      <c r="AV48">
        <v>0.41889150930000002</v>
      </c>
      <c r="AW48">
        <v>0.3909656473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2446.6775899999998</v>
      </c>
      <c r="G49" s="39">
        <v>2424.2765530000001</v>
      </c>
      <c r="H49">
        <v>2660.3639440000002</v>
      </c>
      <c r="I49">
        <v>2598.8489709999999</v>
      </c>
      <c r="J49">
        <v>2542.822412</v>
      </c>
      <c r="K49" s="39">
        <v>2194.0678939999998</v>
      </c>
      <c r="L49" s="39">
        <v>2073.8249529999998</v>
      </c>
      <c r="M49" s="39">
        <v>2079.3430400000002</v>
      </c>
      <c r="N49" s="39">
        <v>1940.3869999999999</v>
      </c>
      <c r="O49" s="39">
        <v>2042.316</v>
      </c>
      <c r="P49" s="39">
        <v>2141.6280000000002</v>
      </c>
      <c r="Q49" s="39">
        <v>2203.7420000000002</v>
      </c>
      <c r="R49" s="39">
        <v>2240.3020000000001</v>
      </c>
      <c r="S49" s="39">
        <v>1872.514715</v>
      </c>
      <c r="T49" s="39">
        <v>1682.186995</v>
      </c>
      <c r="U49" s="39">
        <v>1672.452172</v>
      </c>
      <c r="V49" s="39">
        <v>1726.0237030000001</v>
      </c>
      <c r="W49" s="39">
        <v>2248.2371290000001</v>
      </c>
      <c r="X49" s="39">
        <v>2434.5387270000001</v>
      </c>
      <c r="Y49" s="39">
        <v>2003.2220789999999</v>
      </c>
      <c r="Z49" s="39">
        <v>1835.380484</v>
      </c>
      <c r="AA49" s="39">
        <v>1756.6064570000001</v>
      </c>
      <c r="AB49" s="39">
        <v>1713.4301230000001</v>
      </c>
      <c r="AC49" s="39">
        <v>1683.613368</v>
      </c>
      <c r="AD49" s="39">
        <v>1644.470319</v>
      </c>
      <c r="AE49" s="39">
        <v>1624.130275</v>
      </c>
      <c r="AF49" s="39">
        <v>1609.4159110000001</v>
      </c>
      <c r="AG49" s="39">
        <v>1595.8942979999999</v>
      </c>
      <c r="AH49" s="39">
        <v>1581.5095100000001</v>
      </c>
      <c r="AI49" s="39">
        <v>1611.341729</v>
      </c>
      <c r="AJ49" s="39">
        <v>1622.0915669999999</v>
      </c>
      <c r="AK49" s="39">
        <v>1623.7905069999999</v>
      </c>
      <c r="AL49" s="39">
        <v>1621.1097030000001</v>
      </c>
      <c r="AM49" s="39">
        <v>1615.6357989999999</v>
      </c>
      <c r="AN49">
        <v>1601.145966</v>
      </c>
      <c r="AO49">
        <v>1585.9174029999999</v>
      </c>
      <c r="AP49">
        <v>1571.9829199999999</v>
      </c>
      <c r="AQ49">
        <v>1558.3207669999999</v>
      </c>
      <c r="AR49">
        <v>1598.5708999999999</v>
      </c>
      <c r="AS49">
        <v>1600.742655</v>
      </c>
      <c r="AT49">
        <v>1595.5087530000001</v>
      </c>
      <c r="AU49">
        <v>1586.649709</v>
      </c>
      <c r="AV49">
        <v>1575.3402390000001</v>
      </c>
      <c r="AW49">
        <v>1539.389447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2370.8185480000002</v>
      </c>
      <c r="F50" s="39">
        <v>2443.088538</v>
      </c>
      <c r="G50" s="39">
        <v>2418.3728759999999</v>
      </c>
      <c r="H50">
        <v>2650.885949</v>
      </c>
      <c r="I50">
        <v>2585.7384480000001</v>
      </c>
      <c r="J50">
        <v>2524.9350599999998</v>
      </c>
      <c r="K50" s="39">
        <v>2172.5893430000001</v>
      </c>
      <c r="L50" s="39">
        <v>2046.3739499999999</v>
      </c>
      <c r="M50" s="39">
        <v>2042.9360340000001</v>
      </c>
      <c r="N50" s="39">
        <v>1896.029818</v>
      </c>
      <c r="O50" s="39">
        <v>1981.909052</v>
      </c>
      <c r="P50" s="39">
        <v>2060.1327470000001</v>
      </c>
      <c r="Q50" s="39">
        <v>2096.5167889999998</v>
      </c>
      <c r="R50" s="39">
        <v>2102.1542589999999</v>
      </c>
      <c r="S50" s="39">
        <v>1727.5714720000001</v>
      </c>
      <c r="T50" s="39">
        <v>1520.6026690000001</v>
      </c>
      <c r="U50" s="39">
        <v>1475.510769</v>
      </c>
      <c r="V50" s="39">
        <v>1480.2025289999999</v>
      </c>
      <c r="W50" s="39">
        <v>1866.390811</v>
      </c>
      <c r="X50" s="39">
        <v>1948.856587</v>
      </c>
      <c r="Y50" s="39">
        <v>1512.9328849999999</v>
      </c>
      <c r="Z50" s="39">
        <v>1249.596432</v>
      </c>
      <c r="AA50" s="39">
        <v>1004.387987</v>
      </c>
      <c r="AB50" s="39">
        <v>769.35858310000003</v>
      </c>
      <c r="AC50" s="39">
        <v>547.2679617</v>
      </c>
      <c r="AD50" s="39">
        <v>353.84102200000001</v>
      </c>
      <c r="AE50" s="39">
        <v>212.1270269</v>
      </c>
      <c r="AF50" s="39">
        <v>118.7078188</v>
      </c>
      <c r="AG50" s="39">
        <v>63.128901069999998</v>
      </c>
      <c r="AH50" s="39">
        <v>32.482250919999998</v>
      </c>
      <c r="AI50" s="39">
        <v>16.869092670000001</v>
      </c>
      <c r="AJ50" s="39">
        <v>8.5704363529999998</v>
      </c>
      <c r="AK50" s="39">
        <v>4.3077320099999996</v>
      </c>
      <c r="AL50" s="39">
        <v>2.1537097350000001</v>
      </c>
      <c r="AM50" s="39">
        <v>1.0735061210000001</v>
      </c>
      <c r="AN50" s="39">
        <v>0.53172509749999997</v>
      </c>
      <c r="AO50" s="39">
        <v>0.26313622110000001</v>
      </c>
      <c r="AP50" s="39">
        <v>0.13029062329999999</v>
      </c>
      <c r="AQ50" s="39">
        <v>6.4512737400000006E-2</v>
      </c>
      <c r="AR50" s="39">
        <v>3.3055213999999999E-2</v>
      </c>
      <c r="AS50" s="39">
        <v>1.6532039700000001E-2</v>
      </c>
      <c r="AT50" s="39">
        <v>8.2296478799999996E-3</v>
      </c>
      <c r="AU50" s="39">
        <v>4.0871623299999996E-3</v>
      </c>
      <c r="AV50">
        <v>2.0265439300000002E-3</v>
      </c>
      <c r="AW50" s="39">
        <v>9.8890154599999905E-4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1.1860022750000001</v>
      </c>
      <c r="F51" s="39">
        <v>6.9402384890000004</v>
      </c>
      <c r="G51" s="39">
        <v>43.797998270000001</v>
      </c>
      <c r="H51">
        <v>41.621842110000003</v>
      </c>
      <c r="I51">
        <v>47.046929689999999</v>
      </c>
      <c r="J51">
        <v>62.217705930000001</v>
      </c>
      <c r="K51" s="39">
        <v>64.657915040000006</v>
      </c>
      <c r="L51" s="39">
        <v>62.640754029999997</v>
      </c>
      <c r="M51" s="39">
        <v>63.507266610000002</v>
      </c>
      <c r="N51" s="39">
        <v>48.350584269999999</v>
      </c>
      <c r="O51" s="39">
        <v>46.726375580000003</v>
      </c>
      <c r="P51" s="39">
        <v>42.411872610000003</v>
      </c>
      <c r="Q51" s="39">
        <v>63.16542639</v>
      </c>
      <c r="R51" s="39">
        <v>65.909576860000001</v>
      </c>
      <c r="S51" s="39">
        <v>77.749077330000006</v>
      </c>
      <c r="T51" s="39">
        <v>67.022589859999997</v>
      </c>
      <c r="U51" s="39">
        <v>93.011566740000006</v>
      </c>
      <c r="V51" s="39">
        <v>110.5626292</v>
      </c>
      <c r="W51" s="39">
        <v>152.92308689999999</v>
      </c>
      <c r="X51" s="39">
        <v>173.80801450000001</v>
      </c>
      <c r="Y51" s="39">
        <v>142.87567670000001</v>
      </c>
      <c r="Z51" s="39">
        <v>123.85111980000001</v>
      </c>
      <c r="AA51" s="39">
        <v>104.03667660000001</v>
      </c>
      <c r="AB51" s="39">
        <v>82.990490699999995</v>
      </c>
      <c r="AC51" s="39">
        <v>61.368072609999999</v>
      </c>
      <c r="AD51" s="39">
        <v>41.12244372</v>
      </c>
      <c r="AE51" s="39">
        <v>25.53148015</v>
      </c>
      <c r="AF51" s="39">
        <v>14.787946809999999</v>
      </c>
      <c r="AG51" s="39">
        <v>8.1320460469999905</v>
      </c>
      <c r="AH51" s="39">
        <v>4.3245792459999999</v>
      </c>
      <c r="AI51" s="39">
        <v>2.3170116379999999</v>
      </c>
      <c r="AJ51" s="39">
        <v>1.213706714</v>
      </c>
      <c r="AK51" s="39">
        <v>0.62799803430000001</v>
      </c>
      <c r="AL51" s="39">
        <v>0.32281798979999998</v>
      </c>
      <c r="AM51" s="39">
        <v>0.16528074409999999</v>
      </c>
      <c r="AN51" s="39">
        <v>8.4021100099999996E-2</v>
      </c>
      <c r="AO51" s="39">
        <v>4.2746141199999997E-2</v>
      </c>
      <c r="AP51" s="39">
        <v>2.1739189499999999E-2</v>
      </c>
      <c r="AQ51" s="39">
        <v>1.1048118500000001E-2</v>
      </c>
      <c r="AR51" s="39">
        <v>6.1204080199999998E-3</v>
      </c>
      <c r="AS51" s="39">
        <v>3.14919566E-3</v>
      </c>
      <c r="AT51" s="39">
        <v>1.61303463E-3</v>
      </c>
      <c r="AU51" s="39">
        <v>8.2417948999999996E-4</v>
      </c>
      <c r="AV51">
        <v>4.2035249400000001E-4</v>
      </c>
      <c r="AW51" s="39">
        <v>2.10985181E-4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426.96081909999998</v>
      </c>
      <c r="F52" s="39">
        <v>442.84665699999999</v>
      </c>
      <c r="G52" s="39">
        <v>452.365949</v>
      </c>
      <c r="H52">
        <v>498.96067729999999</v>
      </c>
      <c r="I52">
        <v>486.19555819999999</v>
      </c>
      <c r="J52">
        <v>478.0134802</v>
      </c>
      <c r="K52" s="39">
        <v>413.19574019999999</v>
      </c>
      <c r="L52" s="39">
        <v>390.45246559999998</v>
      </c>
      <c r="M52" s="39">
        <v>391.62502569999998</v>
      </c>
      <c r="N52" s="39">
        <v>367.07671549999998</v>
      </c>
      <c r="O52" s="39">
        <v>384.73992929999997</v>
      </c>
      <c r="P52" s="39">
        <v>394.89376420000002</v>
      </c>
      <c r="Q52" s="39">
        <v>408.35875900000002</v>
      </c>
      <c r="R52" s="39">
        <v>411.61334119999998</v>
      </c>
      <c r="S52" s="39">
        <v>351.19703120000003</v>
      </c>
      <c r="T52" s="39">
        <v>303.3506165</v>
      </c>
      <c r="U52" s="39">
        <v>307.1610417</v>
      </c>
      <c r="V52" s="39">
        <v>312.96860049999998</v>
      </c>
      <c r="W52" s="39">
        <v>395.99402679999997</v>
      </c>
      <c r="X52" s="39">
        <v>415.05813219999999</v>
      </c>
      <c r="Y52" s="39">
        <v>323.82000790000001</v>
      </c>
      <c r="Z52" s="39">
        <v>268.6726711</v>
      </c>
      <c r="AA52" s="39">
        <v>216.87745240000001</v>
      </c>
      <c r="AB52" s="39">
        <v>166.7792709</v>
      </c>
      <c r="AC52" s="39">
        <v>119.03357800000001</v>
      </c>
      <c r="AD52" s="39">
        <v>77.204445800000002</v>
      </c>
      <c r="AE52" s="39">
        <v>46.427679869999999</v>
      </c>
      <c r="AF52" s="39">
        <v>26.055689409999999</v>
      </c>
      <c r="AG52" s="39">
        <v>13.893720699999999</v>
      </c>
      <c r="AH52" s="39">
        <v>7.167647874</v>
      </c>
      <c r="AI52" s="39">
        <v>3.7320329640000001</v>
      </c>
      <c r="AJ52" s="39">
        <v>1.900320266</v>
      </c>
      <c r="AK52" s="39">
        <v>0.95714596929999995</v>
      </c>
      <c r="AL52" s="39">
        <v>0.4794783648</v>
      </c>
      <c r="AM52" s="39">
        <v>0.23943814150000001</v>
      </c>
      <c r="AN52" s="39">
        <v>0.11866946690000001</v>
      </c>
      <c r="AO52" s="39">
        <v>5.8731751399999997E-2</v>
      </c>
      <c r="AP52" s="39">
        <v>2.9082349E-2</v>
      </c>
      <c r="AQ52" s="39">
        <v>1.44006628E-2</v>
      </c>
      <c r="AR52" s="39">
        <v>7.4290307500000001E-3</v>
      </c>
      <c r="AS52" s="39">
        <v>3.7103920099999998E-3</v>
      </c>
      <c r="AT52" s="39">
        <v>1.8439086E-3</v>
      </c>
      <c r="AU52" s="39">
        <v>9.1394504800000002E-4</v>
      </c>
      <c r="AV52">
        <v>4.5213484700000001E-4</v>
      </c>
      <c r="AW52" s="39">
        <v>2.2006211999999999E-4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673.64929240000004</v>
      </c>
      <c r="F53" s="39">
        <v>695.07348109999998</v>
      </c>
      <c r="G53" s="39">
        <v>684.62382000000002</v>
      </c>
      <c r="H53">
        <v>752.42887189999999</v>
      </c>
      <c r="I53">
        <v>733.01834110000004</v>
      </c>
      <c r="J53">
        <v>715.24465710000004</v>
      </c>
      <c r="K53" s="39">
        <v>614.86323200000004</v>
      </c>
      <c r="L53" s="39">
        <v>579.22743790000004</v>
      </c>
      <c r="M53" s="39">
        <v>578.82220970000003</v>
      </c>
      <c r="N53" s="39">
        <v>550.2628191</v>
      </c>
      <c r="O53" s="39">
        <v>576.26388320000001</v>
      </c>
      <c r="P53" s="39">
        <v>598.65632840000001</v>
      </c>
      <c r="Q53" s="39">
        <v>609.56262300000003</v>
      </c>
      <c r="R53" s="39">
        <v>613.04205690000003</v>
      </c>
      <c r="S53" s="39">
        <v>509.47142170000001</v>
      </c>
      <c r="T53" s="39">
        <v>446.1577618</v>
      </c>
      <c r="U53" s="39">
        <v>434.8922862</v>
      </c>
      <c r="V53" s="39">
        <v>434.37256059999999</v>
      </c>
      <c r="W53" s="39">
        <v>545.27007830000002</v>
      </c>
      <c r="X53" s="39">
        <v>566.76259770000001</v>
      </c>
      <c r="Y53" s="39">
        <v>438.66012940000002</v>
      </c>
      <c r="Z53" s="39">
        <v>361.29219990000001</v>
      </c>
      <c r="AA53" s="39">
        <v>289.57735880000001</v>
      </c>
      <c r="AB53" s="39">
        <v>221.1817877</v>
      </c>
      <c r="AC53" s="39">
        <v>156.85456239999999</v>
      </c>
      <c r="AD53" s="39">
        <v>101.1087038</v>
      </c>
      <c r="AE53" s="39">
        <v>60.420993989999999</v>
      </c>
      <c r="AF53" s="39">
        <v>33.697142489999997</v>
      </c>
      <c r="AG53" s="39">
        <v>17.856456040000001</v>
      </c>
      <c r="AH53" s="39">
        <v>9.1533848389999903</v>
      </c>
      <c r="AI53" s="39">
        <v>4.7357126699999998</v>
      </c>
      <c r="AJ53" s="39">
        <v>2.3964618830000002</v>
      </c>
      <c r="AK53" s="39">
        <v>1.1997093249999999</v>
      </c>
      <c r="AL53" s="39">
        <v>0.59737880259999998</v>
      </c>
      <c r="AM53" s="39">
        <v>0.29652806030000001</v>
      </c>
      <c r="AN53" s="39">
        <v>0.14624772929999999</v>
      </c>
      <c r="AO53" s="39">
        <v>7.2027423399999999E-2</v>
      </c>
      <c r="AP53" s="39">
        <v>3.5490894000000002E-2</v>
      </c>
      <c r="AQ53" s="39">
        <v>1.74860682E-2</v>
      </c>
      <c r="AR53" s="39">
        <v>8.8124648800000007E-3</v>
      </c>
      <c r="AS53" s="39">
        <v>4.3784489799999996E-3</v>
      </c>
      <c r="AT53" s="39">
        <v>2.1645044600000002E-3</v>
      </c>
      <c r="AU53" s="39">
        <v>1.06720785E-3</v>
      </c>
      <c r="AV53">
        <v>5.2517295399999995E-4</v>
      </c>
      <c r="AW53" s="39">
        <v>2.5425260900000001E-4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664.16127419999998</v>
      </c>
      <c r="F54" s="39">
        <v>683.88087499999995</v>
      </c>
      <c r="G54" s="39">
        <v>670.66880920000006</v>
      </c>
      <c r="H54">
        <v>736.95751410000003</v>
      </c>
      <c r="I54">
        <v>717.41009670000005</v>
      </c>
      <c r="J54">
        <v>697.50157730000001</v>
      </c>
      <c r="K54" s="39">
        <v>597.97121800000002</v>
      </c>
      <c r="L54" s="39">
        <v>562.71092959999999</v>
      </c>
      <c r="M54" s="39">
        <v>561.73295599999994</v>
      </c>
      <c r="N54" s="39">
        <v>524.87307080000005</v>
      </c>
      <c r="O54" s="39">
        <v>550.17871979999995</v>
      </c>
      <c r="P54" s="39">
        <v>574.02877590000003</v>
      </c>
      <c r="Q54" s="39">
        <v>577.19383649999997</v>
      </c>
      <c r="R54" s="39">
        <v>582.53502249999997</v>
      </c>
      <c r="S54" s="39">
        <v>472.91238070000003</v>
      </c>
      <c r="T54" s="39">
        <v>425.68160719999997</v>
      </c>
      <c r="U54" s="39">
        <v>406.54092530000003</v>
      </c>
      <c r="V54" s="39">
        <v>401.67306009999999</v>
      </c>
      <c r="W54" s="39">
        <v>501.70250959999998</v>
      </c>
      <c r="X54" s="39">
        <v>518.77093030000003</v>
      </c>
      <c r="Y54" s="39">
        <v>399.68399290000002</v>
      </c>
      <c r="Z54" s="39">
        <v>327.81752310000002</v>
      </c>
      <c r="AA54" s="39">
        <v>261.6888174</v>
      </c>
      <c r="AB54" s="39">
        <v>199.11018150000001</v>
      </c>
      <c r="AC54" s="39">
        <v>140.68106599999999</v>
      </c>
      <c r="AD54" s="39">
        <v>90.36131863</v>
      </c>
      <c r="AE54" s="39">
        <v>53.803504680000003</v>
      </c>
      <c r="AF54" s="39">
        <v>29.898320250000001</v>
      </c>
      <c r="AG54" s="39">
        <v>15.786449640000001</v>
      </c>
      <c r="AH54" s="39">
        <v>8.0626871369999904</v>
      </c>
      <c r="AI54" s="39">
        <v>4.1563433229999998</v>
      </c>
      <c r="AJ54" s="39">
        <v>2.0958352740000001</v>
      </c>
      <c r="AK54" s="39">
        <v>1.045590529</v>
      </c>
      <c r="AL54" s="39">
        <v>0.51887335869999995</v>
      </c>
      <c r="AM54" s="39">
        <v>0.2566963089</v>
      </c>
      <c r="AN54" s="39">
        <v>0.12624174399999999</v>
      </c>
      <c r="AO54" s="39">
        <v>6.1993993400000003E-2</v>
      </c>
      <c r="AP54" s="39">
        <v>3.0459032600000002E-2</v>
      </c>
      <c r="AQ54" s="39">
        <v>1.4963560399999999E-2</v>
      </c>
      <c r="AR54" s="39">
        <v>7.4513274399999998E-3</v>
      </c>
      <c r="AS54" s="39">
        <v>3.69127619E-3</v>
      </c>
      <c r="AT54" s="39">
        <v>1.81945213E-3</v>
      </c>
      <c r="AU54" s="39">
        <v>8.9448257900000001E-4</v>
      </c>
      <c r="AV54">
        <v>4.38920647E-4</v>
      </c>
      <c r="AW54" s="39">
        <v>2.11897211E-4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426.96081909999998</v>
      </c>
      <c r="F55" s="39">
        <v>437.12390449999998</v>
      </c>
      <c r="G55" s="39">
        <v>417.54067250000003</v>
      </c>
      <c r="H55">
        <v>457.67119580000002</v>
      </c>
      <c r="I55">
        <v>445.05742650000002</v>
      </c>
      <c r="J55">
        <v>428.69951509999999</v>
      </c>
      <c r="K55" s="39">
        <v>364.96458039999999</v>
      </c>
      <c r="L55" s="39">
        <v>347.63081249999999</v>
      </c>
      <c r="M55" s="39">
        <v>345.84385250000003</v>
      </c>
      <c r="N55" s="39">
        <v>314.26744150000002</v>
      </c>
      <c r="O55" s="39">
        <v>329.91184959999998</v>
      </c>
      <c r="P55" s="39">
        <v>341.2306461</v>
      </c>
      <c r="Q55" s="39">
        <v>336.87461660000002</v>
      </c>
      <c r="R55" s="39">
        <v>333.7617133</v>
      </c>
      <c r="S55" s="39">
        <v>254.6160983</v>
      </c>
      <c r="T55" s="39">
        <v>240.898279</v>
      </c>
      <c r="U55" s="39">
        <v>209.1979235</v>
      </c>
      <c r="V55" s="39">
        <v>200.15072710000001</v>
      </c>
      <c r="W55" s="39">
        <v>246.7540932</v>
      </c>
      <c r="X55" s="39">
        <v>251.7313412</v>
      </c>
      <c r="Y55" s="39">
        <v>191.57092080000001</v>
      </c>
      <c r="Z55" s="39">
        <v>155.39617179999999</v>
      </c>
      <c r="AA55" s="39">
        <v>122.7592947</v>
      </c>
      <c r="AB55" s="39">
        <v>92.498817720000005</v>
      </c>
      <c r="AC55" s="39">
        <v>64.770386619999996</v>
      </c>
      <c r="AD55" s="39">
        <v>41.253893290000001</v>
      </c>
      <c r="AE55" s="39">
        <v>24.35978781</v>
      </c>
      <c r="AF55" s="39">
        <v>13.42840999</v>
      </c>
      <c r="AG55" s="39">
        <v>7.0357357020000002</v>
      </c>
      <c r="AH55" s="39">
        <v>3.5662908550000001</v>
      </c>
      <c r="AI55" s="39">
        <v>1.8252051090000001</v>
      </c>
      <c r="AJ55" s="39">
        <v>0.91419675860000005</v>
      </c>
      <c r="AK55" s="39">
        <v>0.45323520140000001</v>
      </c>
      <c r="AL55" s="39">
        <v>0.22360184829999999</v>
      </c>
      <c r="AM55" s="39">
        <v>0.1100117174</v>
      </c>
      <c r="AN55" s="39">
        <v>5.3877902499999998E-2</v>
      </c>
      <c r="AO55" s="39">
        <v>2.6355696599999999E-2</v>
      </c>
      <c r="AP55" s="39">
        <v>1.29023731E-2</v>
      </c>
      <c r="AQ55" s="39">
        <v>6.31700601E-3</v>
      </c>
      <c r="AR55" s="39">
        <v>3.10314398E-3</v>
      </c>
      <c r="AS55" s="39">
        <v>1.5346827100000001E-3</v>
      </c>
      <c r="AT55" s="39">
        <v>7.5550968100000001E-4</v>
      </c>
      <c r="AU55" s="39">
        <v>3.7112491699999999E-4</v>
      </c>
      <c r="AV55">
        <v>1.8204662100000001E-4</v>
      </c>
      <c r="AW55" s="39">
        <v>8.78974577E-5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142.32027299999999</v>
      </c>
      <c r="F56" s="39">
        <v>143.14613249999999</v>
      </c>
      <c r="G56" s="39">
        <v>125.8150639</v>
      </c>
      <c r="H56">
        <v>136.84400500000001</v>
      </c>
      <c r="I56">
        <v>132.5897937</v>
      </c>
      <c r="J56">
        <v>123.8504688</v>
      </c>
      <c r="K56" s="39">
        <v>102.9816794</v>
      </c>
      <c r="L56" s="39">
        <v>94.418728090000002</v>
      </c>
      <c r="M56" s="39">
        <v>92.766189220000001</v>
      </c>
      <c r="N56" s="39">
        <v>80.680120709999997</v>
      </c>
      <c r="O56" s="39">
        <v>83.913964190000002</v>
      </c>
      <c r="P56" s="39">
        <v>94.223589059999995</v>
      </c>
      <c r="Q56" s="39">
        <v>90.043851290000006</v>
      </c>
      <c r="R56" s="39">
        <v>86.77779305</v>
      </c>
      <c r="S56" s="39">
        <v>58.393749010000001</v>
      </c>
      <c r="T56" s="39">
        <v>37.491814249999997</v>
      </c>
      <c r="U56" s="39">
        <v>24.707025999999999</v>
      </c>
      <c r="V56" s="39">
        <v>20.474951319999999</v>
      </c>
      <c r="W56" s="39">
        <v>23.747016500000001</v>
      </c>
      <c r="X56" s="39">
        <v>22.725571479999999</v>
      </c>
      <c r="Y56" s="39">
        <v>16.322157780000001</v>
      </c>
      <c r="Z56" s="39">
        <v>12.56674669</v>
      </c>
      <c r="AA56" s="39">
        <v>9.4483867349999997</v>
      </c>
      <c r="AB56" s="39">
        <v>6.7980344349999999</v>
      </c>
      <c r="AC56" s="39">
        <v>4.5602960030000004</v>
      </c>
      <c r="AD56" s="39">
        <v>2.7902167269999998</v>
      </c>
      <c r="AE56" s="39">
        <v>1.583580378</v>
      </c>
      <c r="AF56" s="39">
        <v>0.84030981950000005</v>
      </c>
      <c r="AG56" s="39">
        <v>0.42449294009999999</v>
      </c>
      <c r="AH56" s="39">
        <v>0.2076609639</v>
      </c>
      <c r="AI56" s="39">
        <v>0.1027869691</v>
      </c>
      <c r="AJ56" s="39">
        <v>4.9915455999999997E-2</v>
      </c>
      <c r="AK56" s="39">
        <v>2.4052950900000002E-2</v>
      </c>
      <c r="AL56" s="39">
        <v>1.1559370500000001E-2</v>
      </c>
      <c r="AM56" s="39">
        <v>5.5511489200000003E-3</v>
      </c>
      <c r="AN56" s="39">
        <v>2.6671546500000001E-3</v>
      </c>
      <c r="AO56" s="39">
        <v>1.2812151500000001E-3</v>
      </c>
      <c r="AP56" s="39">
        <v>6.1678516699999999E-4</v>
      </c>
      <c r="AQ56" s="39">
        <v>2.9732144499999998E-4</v>
      </c>
      <c r="AR56" s="39">
        <v>1.38838953E-4</v>
      </c>
      <c r="AS56" s="39">
        <v>6.8044114800000006E-5</v>
      </c>
      <c r="AT56" s="39">
        <v>3.3238379499999997E-5</v>
      </c>
      <c r="AU56" s="39">
        <v>1.62224405E-5</v>
      </c>
      <c r="AV56" s="39">
        <v>7.9163628099999997E-6</v>
      </c>
      <c r="AW56" s="39">
        <v>3.8069670600000001E-6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35.580068259999997</v>
      </c>
      <c r="F57" s="39">
        <v>34.077249090000002</v>
      </c>
      <c r="G57" s="39">
        <v>23.56056315</v>
      </c>
      <c r="H57">
        <v>26.40184227</v>
      </c>
      <c r="I57">
        <v>24.42030222</v>
      </c>
      <c r="J57">
        <v>19.40765498</v>
      </c>
      <c r="K57" s="39">
        <v>13.95497845</v>
      </c>
      <c r="L57" s="39">
        <v>9.2928223299999999</v>
      </c>
      <c r="M57" s="39">
        <v>8.6385337199999999</v>
      </c>
      <c r="N57" s="39">
        <v>10.519065919999999</v>
      </c>
      <c r="O57" s="39">
        <v>10.17433037</v>
      </c>
      <c r="P57" s="39">
        <v>14.68777126</v>
      </c>
      <c r="Q57" s="39">
        <v>11.317676049999999</v>
      </c>
      <c r="R57" s="39">
        <v>8.5147549859999998</v>
      </c>
      <c r="S57" s="39">
        <v>3.2317137140000001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>
        <v>0</v>
      </c>
      <c r="AS57">
        <v>0</v>
      </c>
      <c r="AT57">
        <v>0</v>
      </c>
      <c r="AU57">
        <v>0</v>
      </c>
      <c r="AV57" s="39">
        <v>0</v>
      </c>
      <c r="AW57" s="39">
        <v>0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2.1814515330000002</v>
      </c>
      <c r="F58" s="39">
        <v>3.5890525320000002</v>
      </c>
      <c r="G58" s="39">
        <v>5.9036773890000003</v>
      </c>
      <c r="H58">
        <v>9.4779951340000004</v>
      </c>
      <c r="I58">
        <v>13.1105225</v>
      </c>
      <c r="J58">
        <v>17.887352</v>
      </c>
      <c r="K58" s="39">
        <v>21.478550859999999</v>
      </c>
      <c r="L58" s="39">
        <v>27.451003369999999</v>
      </c>
      <c r="M58" s="39">
        <v>36.407006780000003</v>
      </c>
      <c r="N58" s="39">
        <v>44.357182160000001</v>
      </c>
      <c r="O58" s="39">
        <v>60.406948030000002</v>
      </c>
      <c r="P58" s="39">
        <v>81.495252570000005</v>
      </c>
      <c r="Q58" s="39">
        <v>107.2252111</v>
      </c>
      <c r="R58" s="39">
        <v>138.14774120000001</v>
      </c>
      <c r="S58" s="39">
        <v>144.94324359999999</v>
      </c>
      <c r="T58" s="39">
        <v>161.5843261</v>
      </c>
      <c r="U58" s="39">
        <v>196.94140239999999</v>
      </c>
      <c r="V58" s="39">
        <v>245.82117410000001</v>
      </c>
      <c r="W58" s="39">
        <v>381.84631760000002</v>
      </c>
      <c r="X58" s="39">
        <v>485.68213930000002</v>
      </c>
      <c r="Y58" s="39">
        <v>490.28919359999998</v>
      </c>
      <c r="Z58" s="39">
        <v>585.78405120000002</v>
      </c>
      <c r="AA58" s="39">
        <v>752.2184704</v>
      </c>
      <c r="AB58" s="39">
        <v>944.07154019999996</v>
      </c>
      <c r="AC58" s="39">
        <v>1136.3454059999999</v>
      </c>
      <c r="AD58" s="39">
        <v>1290.629297</v>
      </c>
      <c r="AE58" s="39">
        <v>1412.003248</v>
      </c>
      <c r="AF58" s="39">
        <v>1490.7080920000001</v>
      </c>
      <c r="AG58" s="39">
        <v>1532.7653969999999</v>
      </c>
      <c r="AH58" s="39">
        <v>1549.027259</v>
      </c>
      <c r="AI58" s="39">
        <v>1594.472636</v>
      </c>
      <c r="AJ58" s="39">
        <v>1613.521131</v>
      </c>
      <c r="AK58" s="39">
        <v>1619.4827749999999</v>
      </c>
      <c r="AL58" s="39">
        <v>1618.955993</v>
      </c>
      <c r="AM58" s="39">
        <v>1614.562293</v>
      </c>
      <c r="AN58">
        <v>1600.614241</v>
      </c>
      <c r="AO58">
        <v>1585.6542669999999</v>
      </c>
      <c r="AP58">
        <v>1571.852629</v>
      </c>
      <c r="AQ58">
        <v>1558.2562539999999</v>
      </c>
      <c r="AR58">
        <v>1598.5378450000001</v>
      </c>
      <c r="AS58">
        <v>1600.726122</v>
      </c>
      <c r="AT58">
        <v>1595.5005229999999</v>
      </c>
      <c r="AU58">
        <v>1586.645622</v>
      </c>
      <c r="AV58">
        <v>1575.3382120000001</v>
      </c>
      <c r="AW58">
        <v>1539.3884579999999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6.4968774199999999E-3</v>
      </c>
      <c r="F59" s="39">
        <v>1.75667675E-2</v>
      </c>
      <c r="G59" s="39">
        <v>4.0826218599999999E-2</v>
      </c>
      <c r="H59">
        <v>8.1303538300000006E-2</v>
      </c>
      <c r="I59">
        <v>0.12986323550000001</v>
      </c>
      <c r="J59">
        <v>0.20503435859999999</v>
      </c>
      <c r="K59" s="39">
        <v>0.27078031720000001</v>
      </c>
      <c r="L59" s="39">
        <v>0.38386891870000001</v>
      </c>
      <c r="M59" s="39">
        <v>0.58366735349999999</v>
      </c>
      <c r="N59" s="39">
        <v>0.77700234800000001</v>
      </c>
      <c r="O59" s="39">
        <v>1.143199565</v>
      </c>
      <c r="P59" s="39">
        <v>1.001319802</v>
      </c>
      <c r="Q59" s="39">
        <v>1.476323399</v>
      </c>
      <c r="R59" s="39">
        <v>2.1404573349999998</v>
      </c>
      <c r="S59" s="39">
        <v>2.4932406729999999</v>
      </c>
      <c r="T59" s="39">
        <v>3.0862470310000001</v>
      </c>
      <c r="U59" s="39">
        <v>6.087694312</v>
      </c>
      <c r="V59" s="39">
        <v>9.5340527099999903</v>
      </c>
      <c r="W59" s="39">
        <v>15.755595919999999</v>
      </c>
      <c r="X59" s="39">
        <v>21.248308940000001</v>
      </c>
      <c r="Y59" s="39">
        <v>22.857169119999998</v>
      </c>
      <c r="Z59" s="39">
        <v>29.02766789</v>
      </c>
      <c r="AA59" s="39">
        <v>39.495562159999999</v>
      </c>
      <c r="AB59" s="39">
        <v>52.355503659999997</v>
      </c>
      <c r="AC59" s="39">
        <v>66.368875380000006</v>
      </c>
      <c r="AD59" s="39">
        <v>79.193528839999999</v>
      </c>
      <c r="AE59" s="39">
        <v>90.834544449999996</v>
      </c>
      <c r="AF59" s="39">
        <v>100.346369</v>
      </c>
      <c r="AG59" s="39">
        <v>107.772188</v>
      </c>
      <c r="AH59" s="39">
        <v>113.5722944</v>
      </c>
      <c r="AI59" s="39">
        <v>121.7189152</v>
      </c>
      <c r="AJ59" s="39">
        <v>128.04154600000001</v>
      </c>
      <c r="AK59" s="39">
        <v>133.41184269999999</v>
      </c>
      <c r="AL59" s="39">
        <v>138.28616249999999</v>
      </c>
      <c r="AM59" s="39">
        <v>142.8516319</v>
      </c>
      <c r="AN59">
        <v>145.70214780000001</v>
      </c>
      <c r="AO59">
        <v>148.41376529999999</v>
      </c>
      <c r="AP59">
        <v>151.19937429999999</v>
      </c>
      <c r="AQ59">
        <v>153.9836736</v>
      </c>
      <c r="AR59">
        <v>176.53477430000001</v>
      </c>
      <c r="AS59">
        <v>181.2766943</v>
      </c>
      <c r="AT59">
        <v>185.2364182</v>
      </c>
      <c r="AU59">
        <v>188.80411620000001</v>
      </c>
      <c r="AV59">
        <v>192.09464159999999</v>
      </c>
      <c r="AW59">
        <v>192.34288480000001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1.4892842099999999E-2</v>
      </c>
      <c r="F60" s="39">
        <v>2.9216085199999998E-2</v>
      </c>
      <c r="G60" s="39">
        <v>5.6176021E-2</v>
      </c>
      <c r="H60">
        <v>0.1008079413</v>
      </c>
      <c r="I60">
        <v>0.1510750669</v>
      </c>
      <c r="J60">
        <v>0.2246388557</v>
      </c>
      <c r="K60" s="39">
        <v>0.28599713399999999</v>
      </c>
      <c r="L60" s="39">
        <v>0.39039688459999999</v>
      </c>
      <c r="M60" s="39">
        <v>0.56650465110000003</v>
      </c>
      <c r="N60" s="39">
        <v>0.73297229620000004</v>
      </c>
      <c r="O60" s="39">
        <v>1.0530644730000001</v>
      </c>
      <c r="P60" s="39">
        <v>1.0679189360000001</v>
      </c>
      <c r="Q60" s="39">
        <v>1.5097505010000001</v>
      </c>
      <c r="R60" s="39">
        <v>2.1012064050000001</v>
      </c>
      <c r="S60" s="39">
        <v>2.3654823469999999</v>
      </c>
      <c r="T60" s="39">
        <v>2.8350540209999999</v>
      </c>
      <c r="U60" s="39">
        <v>4.9135961259999998</v>
      </c>
      <c r="V60" s="39">
        <v>7.293149476</v>
      </c>
      <c r="W60" s="39">
        <v>11.881649700000001</v>
      </c>
      <c r="X60" s="39">
        <v>15.81007967</v>
      </c>
      <c r="Y60" s="39">
        <v>16.761269639999998</v>
      </c>
      <c r="Z60" s="39">
        <v>20.98951945</v>
      </c>
      <c r="AA60" s="39">
        <v>28.17861787</v>
      </c>
      <c r="AB60" s="39">
        <v>36.87873613</v>
      </c>
      <c r="AC60" s="39">
        <v>46.178976769999998</v>
      </c>
      <c r="AD60" s="39">
        <v>54.451194479999998</v>
      </c>
      <c r="AE60" s="39">
        <v>61.73569543</v>
      </c>
      <c r="AF60" s="39">
        <v>67.431559160000006</v>
      </c>
      <c r="AG60" s="39">
        <v>71.62029364</v>
      </c>
      <c r="AH60" s="39">
        <v>74.653962859999893</v>
      </c>
      <c r="AI60" s="39">
        <v>79.150064110000002</v>
      </c>
      <c r="AJ60" s="39">
        <v>82.381650550000003</v>
      </c>
      <c r="AK60" s="39">
        <v>84.939491790000005</v>
      </c>
      <c r="AL60" s="39">
        <v>87.128360090000001</v>
      </c>
      <c r="AM60" s="39">
        <v>89.071907580000001</v>
      </c>
      <c r="AN60">
        <v>90.069020980000005</v>
      </c>
      <c r="AO60">
        <v>90.956559679999998</v>
      </c>
      <c r="AP60">
        <v>91.863277139999994</v>
      </c>
      <c r="AQ60">
        <v>92.740147390000004</v>
      </c>
      <c r="AR60">
        <v>102.3153282</v>
      </c>
      <c r="AS60">
        <v>104.0953792</v>
      </c>
      <c r="AT60">
        <v>105.375024</v>
      </c>
      <c r="AU60">
        <v>106.3853889</v>
      </c>
      <c r="AV60">
        <v>107.1955672</v>
      </c>
      <c r="AW60">
        <v>106.274866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6.0970695800000002E-2</v>
      </c>
      <c r="F61" s="39">
        <v>0.10227987650000001</v>
      </c>
      <c r="G61" s="39">
        <v>0.1715453213</v>
      </c>
      <c r="H61">
        <v>0.2794641746</v>
      </c>
      <c r="I61">
        <v>0.3907710143</v>
      </c>
      <c r="J61">
        <v>0.53968802819999995</v>
      </c>
      <c r="K61" s="39">
        <v>0.65365789630000004</v>
      </c>
      <c r="L61" s="39">
        <v>0.84383567709999996</v>
      </c>
      <c r="M61" s="39">
        <v>1.135156136</v>
      </c>
      <c r="N61" s="39">
        <v>1.3966499729999999</v>
      </c>
      <c r="O61" s="39">
        <v>1.918998443</v>
      </c>
      <c r="P61" s="39">
        <v>2.4742358109999998</v>
      </c>
      <c r="Q61" s="39">
        <v>3.290990045</v>
      </c>
      <c r="R61" s="39">
        <v>4.2916947179999996</v>
      </c>
      <c r="S61" s="39">
        <v>4.5544259440000001</v>
      </c>
      <c r="T61" s="39">
        <v>5.1387306500000003</v>
      </c>
      <c r="U61" s="39">
        <v>6.6539214160000002</v>
      </c>
      <c r="V61" s="39">
        <v>8.5404182249999998</v>
      </c>
      <c r="W61" s="39">
        <v>13.357913180000001</v>
      </c>
      <c r="X61" s="39">
        <v>17.09322555</v>
      </c>
      <c r="Y61" s="39">
        <v>17.35738808</v>
      </c>
      <c r="Z61" s="39">
        <v>20.83923175</v>
      </c>
      <c r="AA61" s="39">
        <v>26.86012242</v>
      </c>
      <c r="AB61" s="39">
        <v>33.797927260000002</v>
      </c>
      <c r="AC61" s="39">
        <v>40.74035061</v>
      </c>
      <c r="AD61" s="39">
        <v>46.287140090000001</v>
      </c>
      <c r="AE61" s="39">
        <v>50.600401220000002</v>
      </c>
      <c r="AF61" s="39">
        <v>53.318970059999998</v>
      </c>
      <c r="AG61" s="39">
        <v>54.656663399999999</v>
      </c>
      <c r="AH61" s="39">
        <v>55.006031499999999</v>
      </c>
      <c r="AI61" s="39">
        <v>56.318303749999998</v>
      </c>
      <c r="AJ61" s="39">
        <v>56.623153219999999</v>
      </c>
      <c r="AK61" s="39">
        <v>56.399679310000003</v>
      </c>
      <c r="AL61" s="39">
        <v>55.88482235</v>
      </c>
      <c r="AM61" s="39">
        <v>55.172713160000001</v>
      </c>
      <c r="AN61">
        <v>54.186684419999999</v>
      </c>
      <c r="AO61">
        <v>53.131019500000001</v>
      </c>
      <c r="AP61">
        <v>52.07790765</v>
      </c>
      <c r="AQ61">
        <v>50.993865409999998</v>
      </c>
      <c r="AR61">
        <v>48.951806140000002</v>
      </c>
      <c r="AS61">
        <v>48.090483140000003</v>
      </c>
      <c r="AT61">
        <v>46.951366929999999</v>
      </c>
      <c r="AU61" s="39">
        <v>45.655875729999998</v>
      </c>
      <c r="AV61">
        <v>44.243293540000003</v>
      </c>
      <c r="AW61">
        <v>42.104528100000003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1.4323115909999999</v>
      </c>
      <c r="F62" s="39">
        <v>2.3564911899999998</v>
      </c>
      <c r="G62" s="39">
        <v>3.8760425139999999</v>
      </c>
      <c r="H62">
        <v>6.2182352989999998</v>
      </c>
      <c r="I62">
        <v>8.5924671569999997</v>
      </c>
      <c r="J62">
        <v>11.708712759999999</v>
      </c>
      <c r="K62" s="39">
        <v>14.046647699999999</v>
      </c>
      <c r="L62" s="39">
        <v>17.932782880000001</v>
      </c>
      <c r="M62" s="39">
        <v>23.744217800000001</v>
      </c>
      <c r="N62" s="39">
        <v>28.894378629999999</v>
      </c>
      <c r="O62" s="39">
        <v>39.304034199999997</v>
      </c>
      <c r="P62" s="39">
        <v>53.310263640000002</v>
      </c>
      <c r="Q62" s="39">
        <v>70.058586210000001</v>
      </c>
      <c r="R62" s="39">
        <v>90.137484990000004</v>
      </c>
      <c r="S62" s="39">
        <v>94.440621109999995</v>
      </c>
      <c r="T62" s="39">
        <v>105.120459</v>
      </c>
      <c r="U62" s="39">
        <v>126.86165889999999</v>
      </c>
      <c r="V62" s="39">
        <v>157.27356380000001</v>
      </c>
      <c r="W62" s="39">
        <v>243.770321</v>
      </c>
      <c r="X62" s="39">
        <v>309.37828719999999</v>
      </c>
      <c r="Y62" s="39">
        <v>311.5166797</v>
      </c>
      <c r="Z62" s="39">
        <v>371.21501169999999</v>
      </c>
      <c r="AA62" s="39">
        <v>475.41886849999997</v>
      </c>
      <c r="AB62" s="39">
        <v>595.07917250000003</v>
      </c>
      <c r="AC62" s="39">
        <v>714.35201529999995</v>
      </c>
      <c r="AD62" s="39">
        <v>809.14566609999997</v>
      </c>
      <c r="AE62" s="39">
        <v>882.82031889999996</v>
      </c>
      <c r="AF62" s="39">
        <v>929.45717330000002</v>
      </c>
      <c r="AG62" s="39">
        <v>953.02017079999996</v>
      </c>
      <c r="AH62" s="39">
        <v>960.43260580000003</v>
      </c>
      <c r="AI62" s="39">
        <v>985.81749860000002</v>
      </c>
      <c r="AJ62" s="39">
        <v>994.76991640000006</v>
      </c>
      <c r="AK62" s="39">
        <v>995.60374490000004</v>
      </c>
      <c r="AL62" s="39">
        <v>992.4269822</v>
      </c>
      <c r="AM62" s="39">
        <v>986.86886389999995</v>
      </c>
      <c r="AN62">
        <v>975.97683010000003</v>
      </c>
      <c r="AO62">
        <v>964.49699599999997</v>
      </c>
      <c r="AP62">
        <v>953.74425789999998</v>
      </c>
      <c r="AQ62">
        <v>943.13132399999995</v>
      </c>
      <c r="AR62">
        <v>956.83698860000004</v>
      </c>
      <c r="AS62">
        <v>955.5747255</v>
      </c>
      <c r="AT62">
        <v>949.86065719999999</v>
      </c>
      <c r="AU62">
        <v>941.97664889999999</v>
      </c>
      <c r="AV62">
        <v>932.63634999999999</v>
      </c>
      <c r="AW62">
        <v>908.73710740000001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0.56452867159999998</v>
      </c>
      <c r="F63" s="39">
        <v>0.92506301609999997</v>
      </c>
      <c r="G63" s="39">
        <v>1.515112786</v>
      </c>
      <c r="H63">
        <v>2.4220817800000001</v>
      </c>
      <c r="I63">
        <v>3.3373662120000001</v>
      </c>
      <c r="J63">
        <v>4.5324873060000002</v>
      </c>
      <c r="K63" s="39">
        <v>5.4240342899999998</v>
      </c>
      <c r="L63" s="39">
        <v>6.9039022619999999</v>
      </c>
      <c r="M63" s="39">
        <v>9.1002739810000008</v>
      </c>
      <c r="N63" s="39">
        <v>11.037901700000001</v>
      </c>
      <c r="O63" s="39">
        <v>14.967666169999999</v>
      </c>
      <c r="P63" s="39">
        <v>20.599777880000001</v>
      </c>
      <c r="Q63" s="39">
        <v>26.984386010000001</v>
      </c>
      <c r="R63" s="39">
        <v>34.587213920000003</v>
      </c>
      <c r="S63" s="39">
        <v>36.102306159999998</v>
      </c>
      <c r="T63" s="39">
        <v>40.016145250000001</v>
      </c>
      <c r="U63" s="39">
        <v>47.018425379999996</v>
      </c>
      <c r="V63" s="39">
        <v>57.236989039999997</v>
      </c>
      <c r="W63" s="39">
        <v>88.204535089999894</v>
      </c>
      <c r="X63" s="39">
        <v>111.2938374</v>
      </c>
      <c r="Y63" s="39">
        <v>111.3110762</v>
      </c>
      <c r="Z63" s="39">
        <v>131.73135139999999</v>
      </c>
      <c r="AA63" s="39">
        <v>167.5429498</v>
      </c>
      <c r="AB63" s="39">
        <v>208.26288220000001</v>
      </c>
      <c r="AC63" s="39">
        <v>248.2813726</v>
      </c>
      <c r="AD63" s="39">
        <v>279.28896659999998</v>
      </c>
      <c r="AE63" s="39">
        <v>302.6143156</v>
      </c>
      <c r="AF63" s="39">
        <v>316.39917059999999</v>
      </c>
      <c r="AG63" s="39">
        <v>322.18102069999998</v>
      </c>
      <c r="AH63" s="39">
        <v>322.45415450000002</v>
      </c>
      <c r="AI63" s="39">
        <v>328.70829980000002</v>
      </c>
      <c r="AJ63" s="39">
        <v>329.4415717</v>
      </c>
      <c r="AK63" s="39">
        <v>327.4966412</v>
      </c>
      <c r="AL63" s="39">
        <v>324.2671138</v>
      </c>
      <c r="AM63" s="39">
        <v>320.30393930000002</v>
      </c>
      <c r="AN63">
        <v>315.03045500000002</v>
      </c>
      <c r="AO63">
        <v>309.62593279999999</v>
      </c>
      <c r="AP63">
        <v>304.508826</v>
      </c>
      <c r="AQ63">
        <v>299.48562020000003</v>
      </c>
      <c r="AR63">
        <v>296.91247069999997</v>
      </c>
      <c r="AS63">
        <v>294.95085390000003</v>
      </c>
      <c r="AT63">
        <v>291.64567520000003</v>
      </c>
      <c r="AU63">
        <v>287.71610609999999</v>
      </c>
      <c r="AV63">
        <v>283.38986180000001</v>
      </c>
      <c r="AW63">
        <v>274.70537519999999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7.6963009400000002E-3</v>
      </c>
      <c r="F64" s="39">
        <v>7.4582121100000001E-3</v>
      </c>
      <c r="G64" s="39">
        <v>3.3542216999999999E-3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9.4554554400000004E-2</v>
      </c>
      <c r="F65" s="39">
        <v>0.15097738429999999</v>
      </c>
      <c r="G65" s="39">
        <v>0.2406203076</v>
      </c>
      <c r="H65">
        <v>0.37610240010000001</v>
      </c>
      <c r="I65">
        <v>0.50897981540000004</v>
      </c>
      <c r="J65">
        <v>0.67679068959999999</v>
      </c>
      <c r="K65" s="39">
        <v>0.79743352440000004</v>
      </c>
      <c r="L65" s="39">
        <v>0.9962167488</v>
      </c>
      <c r="M65" s="39">
        <v>1.277186849</v>
      </c>
      <c r="N65" s="39">
        <v>1.5182772090000001</v>
      </c>
      <c r="O65" s="39">
        <v>2.01998517</v>
      </c>
      <c r="P65" s="39">
        <v>3.0417364980000001</v>
      </c>
      <c r="Q65" s="39">
        <v>3.9051749729999998</v>
      </c>
      <c r="R65" s="39">
        <v>4.8896838689999997</v>
      </c>
      <c r="S65" s="39">
        <v>4.9871673799999998</v>
      </c>
      <c r="T65" s="39">
        <v>5.3876901349999997</v>
      </c>
      <c r="U65" s="39">
        <v>5.406106222</v>
      </c>
      <c r="V65" s="39">
        <v>5.9430008140000004</v>
      </c>
      <c r="W65" s="39">
        <v>8.8763026360000001</v>
      </c>
      <c r="X65" s="39">
        <v>10.858400509999999</v>
      </c>
      <c r="Y65" s="39">
        <v>10.48561087</v>
      </c>
      <c r="Z65" s="39">
        <v>11.98126897</v>
      </c>
      <c r="AA65" s="39">
        <v>14.72234965</v>
      </c>
      <c r="AB65" s="39">
        <v>17.69731853</v>
      </c>
      <c r="AC65" s="39">
        <v>20.4238155</v>
      </c>
      <c r="AD65" s="39">
        <v>22.26280113</v>
      </c>
      <c r="AE65" s="39">
        <v>23.397972979999999</v>
      </c>
      <c r="AF65" s="39">
        <v>23.7548502</v>
      </c>
      <c r="AG65" s="39">
        <v>23.51506079</v>
      </c>
      <c r="AH65" s="39">
        <v>22.908209939999999</v>
      </c>
      <c r="AI65" s="39">
        <v>22.759554959999999</v>
      </c>
      <c r="AJ65" s="39">
        <v>22.263292979999999</v>
      </c>
      <c r="AK65" s="39">
        <v>21.631375269999999</v>
      </c>
      <c r="AL65" s="39">
        <v>20.962552110000001</v>
      </c>
      <c r="AM65" s="39">
        <v>20.29323685</v>
      </c>
      <c r="AN65">
        <v>19.649102370000001</v>
      </c>
      <c r="AO65">
        <v>19.029993699999999</v>
      </c>
      <c r="AP65">
        <v>18.458986249999999</v>
      </c>
      <c r="AQ65">
        <v>17.92162356</v>
      </c>
      <c r="AR65">
        <v>16.986476589999999</v>
      </c>
      <c r="AS65">
        <v>16.73798639</v>
      </c>
      <c r="AT65">
        <v>16.431381500000001</v>
      </c>
      <c r="AU65">
        <v>16.107486349999999</v>
      </c>
      <c r="AV65">
        <v>15.77849812</v>
      </c>
      <c r="AW65">
        <v>15.22369675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5.4223827340000001</v>
      </c>
      <c r="G67">
        <v>4.6442589840000004</v>
      </c>
      <c r="H67">
        <v>3.892351632</v>
      </c>
      <c r="I67">
        <v>4.1576185179999996</v>
      </c>
      <c r="J67">
        <v>4.0362617480000003</v>
      </c>
      <c r="K67">
        <v>3.8275345860000001</v>
      </c>
      <c r="L67">
        <v>4.0513884070000001</v>
      </c>
      <c r="M67">
        <v>4.2107806749999996</v>
      </c>
      <c r="N67">
        <v>4.3314524790000002</v>
      </c>
      <c r="O67">
        <v>3.5710036650000001</v>
      </c>
      <c r="P67">
        <v>3.0146032109999998</v>
      </c>
      <c r="Q67">
        <v>2.5818269439999999</v>
      </c>
      <c r="R67">
        <v>2.3014354030000002</v>
      </c>
      <c r="S67">
        <v>2.1124272909999999</v>
      </c>
      <c r="T67">
        <v>2.0693969860000001</v>
      </c>
      <c r="U67">
        <v>2.0942154550000001</v>
      </c>
      <c r="V67">
        <v>2.15515802</v>
      </c>
      <c r="W67">
        <v>2.1753706249999998</v>
      </c>
      <c r="X67">
        <v>2.1013583109999998</v>
      </c>
      <c r="Y67">
        <v>2.0047964220000001</v>
      </c>
      <c r="Z67">
        <v>1.9013329729999999</v>
      </c>
      <c r="AA67">
        <v>1.801758969</v>
      </c>
      <c r="AB67">
        <v>1.709211061</v>
      </c>
      <c r="AC67">
        <v>1.626127342</v>
      </c>
      <c r="AD67">
        <v>1.610047193</v>
      </c>
      <c r="AE67">
        <v>1.6166880530000001</v>
      </c>
      <c r="AF67">
        <v>1.633496482</v>
      </c>
      <c r="AG67">
        <v>1.66874546</v>
      </c>
      <c r="AH67">
        <v>1.7187639100000001</v>
      </c>
      <c r="AI67">
        <v>1.771327476</v>
      </c>
      <c r="AJ67">
        <v>1.8218825430000001</v>
      </c>
      <c r="AK67">
        <v>1.87037209</v>
      </c>
      <c r="AL67">
        <v>1.9169329989999999</v>
      </c>
      <c r="AM67">
        <v>1.9636771150000001</v>
      </c>
      <c r="AN67">
        <v>2.0091982599999998</v>
      </c>
      <c r="AO67">
        <v>2.0532715530000001</v>
      </c>
      <c r="AP67">
        <v>2.0967402659999999</v>
      </c>
      <c r="AQ67">
        <v>2.140088999</v>
      </c>
      <c r="AR67">
        <v>2.1825620090000002</v>
      </c>
      <c r="AS67">
        <v>2.2225425589999999</v>
      </c>
      <c r="AT67">
        <v>2.26253481</v>
      </c>
      <c r="AU67">
        <v>2.3020900960000001</v>
      </c>
      <c r="AV67">
        <v>2.3417384380000001</v>
      </c>
      <c r="AW67">
        <v>2.3816310039999999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0.36101941999999998</v>
      </c>
      <c r="G68">
        <v>0.35142172890000001</v>
      </c>
      <c r="H68">
        <v>0.34154881809999998</v>
      </c>
      <c r="I68">
        <v>0.33320121120000001</v>
      </c>
      <c r="J68">
        <v>0.32465484090000002</v>
      </c>
      <c r="K68">
        <v>0.31504074949999999</v>
      </c>
      <c r="L68">
        <v>0.30448247810000001</v>
      </c>
      <c r="M68">
        <v>0.29415710960000002</v>
      </c>
      <c r="N68">
        <v>0.28498806799999998</v>
      </c>
      <c r="O68">
        <v>0.27809908820000001</v>
      </c>
      <c r="P68">
        <v>0.27238071730000002</v>
      </c>
      <c r="Q68">
        <v>0.26634187869999998</v>
      </c>
      <c r="R68">
        <v>0.2584363408</v>
      </c>
      <c r="S68">
        <v>0.25018574609999999</v>
      </c>
      <c r="T68">
        <v>0.24107442979999999</v>
      </c>
      <c r="U68">
        <v>0.23174503969999999</v>
      </c>
      <c r="V68">
        <v>0.22161710009999999</v>
      </c>
      <c r="W68">
        <v>0.2104406741</v>
      </c>
      <c r="X68">
        <v>0.1981792231</v>
      </c>
      <c r="Y68">
        <v>0.18564373940000001</v>
      </c>
      <c r="Z68">
        <v>0.17392200090000001</v>
      </c>
      <c r="AA68">
        <v>0.1634164709</v>
      </c>
      <c r="AB68">
        <v>0.1541759996</v>
      </c>
      <c r="AC68">
        <v>0.1460178479</v>
      </c>
      <c r="AD68">
        <v>0.1386253965</v>
      </c>
      <c r="AE68">
        <v>0.13190755009999999</v>
      </c>
      <c r="AF68">
        <v>0.12580105489999999</v>
      </c>
      <c r="AG68">
        <v>0.1201783084</v>
      </c>
      <c r="AH68">
        <v>0.11497940500000001</v>
      </c>
      <c r="AI68">
        <v>0.11017361370000001</v>
      </c>
      <c r="AJ68">
        <v>0.1057033208</v>
      </c>
      <c r="AK68" s="39">
        <v>0.1015317485</v>
      </c>
      <c r="AL68" s="39">
        <v>9.7631199700000004E-2</v>
      </c>
      <c r="AM68" s="39">
        <v>9.3922168900000005E-2</v>
      </c>
      <c r="AN68" s="39">
        <v>9.0405290299999996E-2</v>
      </c>
      <c r="AO68" s="39">
        <v>8.7067466400000001E-2</v>
      </c>
      <c r="AP68" s="39">
        <v>8.3885542199999996E-2</v>
      </c>
      <c r="AQ68" s="39">
        <v>8.0854805900000007E-2</v>
      </c>
      <c r="AR68" s="39">
        <v>7.7971175899999995E-2</v>
      </c>
      <c r="AS68" s="39">
        <v>7.5222419799999996E-2</v>
      </c>
      <c r="AT68" s="39">
        <v>7.2576566100000003E-2</v>
      </c>
      <c r="AU68" s="39">
        <v>7.0019503400000002E-2</v>
      </c>
      <c r="AV68">
        <v>6.7549373400000001E-2</v>
      </c>
      <c r="AW68">
        <v>6.5186590200000005E-2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2.2727388350000002</v>
      </c>
      <c r="G72">
        <v>2.200262715</v>
      </c>
      <c r="H72">
        <v>2.237626514</v>
      </c>
      <c r="I72">
        <v>2.3241157569999999</v>
      </c>
      <c r="J72">
        <v>2.2434529649999999</v>
      </c>
      <c r="K72">
        <v>2.1789917760000002</v>
      </c>
      <c r="L72">
        <v>2.0802040910000001</v>
      </c>
      <c r="M72">
        <v>2.1659789030000001</v>
      </c>
      <c r="N72">
        <v>2.221278479</v>
      </c>
      <c r="O72">
        <v>2.249176142</v>
      </c>
      <c r="P72">
        <v>2.3048564570000001</v>
      </c>
      <c r="Q72">
        <v>2.2271691269999998</v>
      </c>
      <c r="R72">
        <v>2.2246841480000001</v>
      </c>
      <c r="S72">
        <v>2.2315381489999999</v>
      </c>
      <c r="T72">
        <v>2.2429039469999998</v>
      </c>
      <c r="U72">
        <v>2.2446157969999998</v>
      </c>
      <c r="V72">
        <v>2.2482272330000002</v>
      </c>
      <c r="W72">
        <v>2.2437419009999999</v>
      </c>
      <c r="X72">
        <v>2.2269317329999998</v>
      </c>
      <c r="Y72">
        <v>2.2343317900000002</v>
      </c>
      <c r="Z72">
        <v>2.256614575</v>
      </c>
      <c r="AA72">
        <v>2.290219827</v>
      </c>
      <c r="AB72">
        <v>2.3311136530000001</v>
      </c>
      <c r="AC72">
        <v>2.3763499920000002</v>
      </c>
      <c r="AD72">
        <v>2.4290125360000001</v>
      </c>
      <c r="AE72">
        <v>2.482713978</v>
      </c>
      <c r="AF72">
        <v>2.537252885</v>
      </c>
      <c r="AG72">
        <v>2.5965963589999999</v>
      </c>
      <c r="AH72">
        <v>2.6597585399999999</v>
      </c>
      <c r="AI72">
        <v>2.7248553640000002</v>
      </c>
      <c r="AJ72">
        <v>2.7895204389999999</v>
      </c>
      <c r="AK72">
        <v>2.8549073200000001</v>
      </c>
      <c r="AL72">
        <v>2.9214999800000001</v>
      </c>
      <c r="AM72">
        <v>2.9909796210000001</v>
      </c>
      <c r="AN72">
        <v>3.0580427399999999</v>
      </c>
      <c r="AO72">
        <v>3.1206024800000001</v>
      </c>
      <c r="AP72">
        <v>3.1822276880000002</v>
      </c>
      <c r="AQ72">
        <v>3.2453042089999999</v>
      </c>
      <c r="AR72">
        <v>3.3096470760000001</v>
      </c>
      <c r="AS72">
        <v>3.3677375270000001</v>
      </c>
      <c r="AT72">
        <v>3.4243136060000001</v>
      </c>
      <c r="AU72">
        <v>3.4801913799999999</v>
      </c>
      <c r="AV72">
        <v>3.5368538969999999</v>
      </c>
      <c r="AW72">
        <v>3.5957001669999999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18.054601600000002</v>
      </c>
      <c r="G73">
        <v>17.05236562</v>
      </c>
      <c r="H73">
        <v>15.77253015</v>
      </c>
      <c r="I73">
        <v>16.118244480000001</v>
      </c>
      <c r="J73">
        <v>16.33116266</v>
      </c>
      <c r="K73">
        <v>15.02422282</v>
      </c>
      <c r="L73">
        <v>14.54400712</v>
      </c>
      <c r="M73">
        <v>14.700405679999999</v>
      </c>
      <c r="N73">
        <v>15.254253350000001</v>
      </c>
      <c r="O73">
        <v>15.18796446</v>
      </c>
      <c r="P73">
        <v>14.45977968</v>
      </c>
      <c r="Q73">
        <v>13.17666236</v>
      </c>
      <c r="R73">
        <v>12.25892573</v>
      </c>
      <c r="S73">
        <v>11.428032419999999</v>
      </c>
      <c r="T73">
        <v>11.22978035</v>
      </c>
      <c r="U73">
        <v>11.240802479999999</v>
      </c>
      <c r="V73">
        <v>11.410106069999999</v>
      </c>
      <c r="W73">
        <v>11.14065751</v>
      </c>
      <c r="X73">
        <v>10.25295408</v>
      </c>
      <c r="Y73">
        <v>9.3400588829999904</v>
      </c>
      <c r="Z73">
        <v>8.4792355490000002</v>
      </c>
      <c r="AA73">
        <v>7.7317662660000002</v>
      </c>
      <c r="AB73">
        <v>7.087020431</v>
      </c>
      <c r="AC73">
        <v>6.5397775029999998</v>
      </c>
      <c r="AD73">
        <v>6.3795826370000004</v>
      </c>
      <c r="AE73">
        <v>6.3439769899999998</v>
      </c>
      <c r="AF73">
        <v>6.367051901</v>
      </c>
      <c r="AG73">
        <v>6.4683456469999996</v>
      </c>
      <c r="AH73">
        <v>6.6277691389999998</v>
      </c>
      <c r="AI73">
        <v>6.8005410780000002</v>
      </c>
      <c r="AJ73">
        <v>6.9658574629999999</v>
      </c>
      <c r="AK73">
        <v>7.1255456380000002</v>
      </c>
      <c r="AL73">
        <v>7.2796141890000001</v>
      </c>
      <c r="AM73">
        <v>7.4391036550000003</v>
      </c>
      <c r="AN73">
        <v>7.5936940220000002</v>
      </c>
      <c r="AO73">
        <v>7.7388152379999999</v>
      </c>
      <c r="AP73">
        <v>7.881937379</v>
      </c>
      <c r="AQ73">
        <v>8.0275776959999998</v>
      </c>
      <c r="AR73">
        <v>8.1706596820000001</v>
      </c>
      <c r="AS73">
        <v>8.2985850970000001</v>
      </c>
      <c r="AT73">
        <v>8.4262047560000006</v>
      </c>
      <c r="AU73">
        <v>8.5513254580000009</v>
      </c>
      <c r="AV73">
        <v>8.6770644919999995</v>
      </c>
      <c r="AW73">
        <v>8.8059097410000007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9.5878607680000005</v>
      </c>
      <c r="G74">
        <v>8.9236317239999998</v>
      </c>
      <c r="H74">
        <v>9.1545957379999905</v>
      </c>
      <c r="I74">
        <v>8.4834204139999905</v>
      </c>
      <c r="J74">
        <v>7.8687417679999996</v>
      </c>
      <c r="K74">
        <v>7.405169753</v>
      </c>
      <c r="L74">
        <v>7.2089892659999997</v>
      </c>
      <c r="M74">
        <v>7.063385169</v>
      </c>
      <c r="N74">
        <v>7.1515709860000003</v>
      </c>
      <c r="O74">
        <v>7.1270501099999999</v>
      </c>
      <c r="P74">
        <v>6.8012017069999997</v>
      </c>
      <c r="Q74">
        <v>6.4012344089999997</v>
      </c>
      <c r="R74">
        <v>6.3564807620000003</v>
      </c>
      <c r="S74">
        <v>6.1103005320000001</v>
      </c>
      <c r="T74">
        <v>6.0590988499999998</v>
      </c>
      <c r="U74">
        <v>6.001858651</v>
      </c>
      <c r="V74">
        <v>5.9141304549999996</v>
      </c>
      <c r="W74">
        <v>5.751025791</v>
      </c>
      <c r="X74">
        <v>5.4595188979999998</v>
      </c>
      <c r="Y74">
        <v>5.1998565990000003</v>
      </c>
      <c r="Z74">
        <v>4.9501404009999996</v>
      </c>
      <c r="AA74">
        <v>4.727240192</v>
      </c>
      <c r="AB74">
        <v>4.5225439239999998</v>
      </c>
      <c r="AC74">
        <v>4.3410728839999999</v>
      </c>
      <c r="AD74">
        <v>4.1709607149999997</v>
      </c>
      <c r="AE74">
        <v>4.0084758819999999</v>
      </c>
      <c r="AF74">
        <v>3.8516804439999999</v>
      </c>
      <c r="AG74">
        <v>3.749512873</v>
      </c>
      <c r="AH74">
        <v>3.6722021410000001</v>
      </c>
      <c r="AI74">
        <v>3.583307536</v>
      </c>
      <c r="AJ74">
        <v>3.489234857</v>
      </c>
      <c r="AK74">
        <v>3.392421921</v>
      </c>
      <c r="AL74">
        <v>3.2953478220000001</v>
      </c>
      <c r="AM74">
        <v>3.2040927400000001</v>
      </c>
      <c r="AN74">
        <v>3.101362511</v>
      </c>
      <c r="AO74">
        <v>2.9934430179999998</v>
      </c>
      <c r="AP74">
        <v>2.8900067090000001</v>
      </c>
      <c r="AQ74">
        <v>2.7916474739999999</v>
      </c>
      <c r="AR74">
        <v>2.6984434959999999</v>
      </c>
      <c r="AS74">
        <v>2.59593052</v>
      </c>
      <c r="AT74">
        <v>2.4952592579999999</v>
      </c>
      <c r="AU74">
        <v>2.3977241720000002</v>
      </c>
      <c r="AV74">
        <v>2.3037461619999999</v>
      </c>
      <c r="AW74">
        <v>2.214683366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4.84453084</v>
      </c>
      <c r="G75">
        <v>4.7273308680000001</v>
      </c>
      <c r="H75">
        <v>4.5745174119999996</v>
      </c>
      <c r="I75">
        <v>4.5488829290000004</v>
      </c>
      <c r="J75">
        <v>4.4127316370000003</v>
      </c>
      <c r="K75">
        <v>4.2165545609999997</v>
      </c>
      <c r="L75">
        <v>4.1002092379999997</v>
      </c>
      <c r="M75">
        <v>4.0757315739999997</v>
      </c>
      <c r="N75">
        <v>4.1519749560000001</v>
      </c>
      <c r="O75">
        <v>3.9699109190000001</v>
      </c>
      <c r="P75">
        <v>3.727491514</v>
      </c>
      <c r="Q75">
        <v>3.469778684</v>
      </c>
      <c r="R75">
        <v>3.2695696910000001</v>
      </c>
      <c r="S75">
        <v>3.0672585570000002</v>
      </c>
      <c r="T75">
        <v>3.0808751910000001</v>
      </c>
      <c r="U75">
        <v>3.126099924</v>
      </c>
      <c r="V75">
        <v>3.1834236429999998</v>
      </c>
      <c r="W75">
        <v>2.8898853679999998</v>
      </c>
      <c r="X75">
        <v>2.593580727</v>
      </c>
      <c r="Y75">
        <v>2.3470728259999998</v>
      </c>
      <c r="Z75">
        <v>2.1453469300000001</v>
      </c>
      <c r="AA75">
        <v>1.9778715579999999</v>
      </c>
      <c r="AB75">
        <v>1.833550674</v>
      </c>
      <c r="AC75">
        <v>1.707593237</v>
      </c>
      <c r="AD75">
        <v>1.679081075</v>
      </c>
      <c r="AE75">
        <v>1.6663970340000001</v>
      </c>
      <c r="AF75">
        <v>1.659100241</v>
      </c>
      <c r="AG75">
        <v>1.657524395</v>
      </c>
      <c r="AH75">
        <v>1.659488917</v>
      </c>
      <c r="AI75">
        <v>1.660963913</v>
      </c>
      <c r="AJ75">
        <v>1.6613539260000001</v>
      </c>
      <c r="AK75">
        <v>1.660104201</v>
      </c>
      <c r="AL75">
        <v>1.6571696490000001</v>
      </c>
      <c r="AM75">
        <v>1.6540928690000001</v>
      </c>
      <c r="AN75">
        <v>1.64928221</v>
      </c>
      <c r="AO75">
        <v>1.6426855359999999</v>
      </c>
      <c r="AP75">
        <v>1.635037987</v>
      </c>
      <c r="AQ75">
        <v>1.626787768</v>
      </c>
      <c r="AR75">
        <v>1.6181673249999999</v>
      </c>
      <c r="AS75">
        <v>1.608452663</v>
      </c>
      <c r="AT75">
        <v>1.5979265039999999</v>
      </c>
      <c r="AU75">
        <v>1.586889464</v>
      </c>
      <c r="AV75">
        <v>1.575520496</v>
      </c>
      <c r="AW75">
        <v>1.5640099249999999</v>
      </c>
    </row>
    <row r="76" spans="2:49" x14ac:dyDescent="0.25">
      <c r="B76" t="s">
        <v>176</v>
      </c>
      <c r="C76">
        <v>23.690015269078899</v>
      </c>
      <c r="D76">
        <v>24.070366126976499</v>
      </c>
      <c r="E76">
        <v>24.45682364</v>
      </c>
      <c r="F76">
        <v>24.559381760000001</v>
      </c>
      <c r="G76">
        <v>24.600283000000001</v>
      </c>
      <c r="H76">
        <v>24.775874819999999</v>
      </c>
      <c r="I76">
        <v>24.89883588</v>
      </c>
      <c r="J76">
        <v>24.962860330000002</v>
      </c>
      <c r="K76">
        <v>24.812058919999998</v>
      </c>
      <c r="L76">
        <v>24.592600820000001</v>
      </c>
      <c r="M76">
        <v>24.38100738</v>
      </c>
      <c r="N76">
        <v>24.103235219999998</v>
      </c>
      <c r="O76">
        <v>23.889818640000001</v>
      </c>
      <c r="P76">
        <v>23.862529219999999</v>
      </c>
      <c r="Q76">
        <v>23.83759517</v>
      </c>
      <c r="R76">
        <v>23.810070459999999</v>
      </c>
      <c r="S76">
        <v>23.549550830000001</v>
      </c>
      <c r="T76">
        <v>23.18704323</v>
      </c>
      <c r="U76">
        <v>22.664844939999998</v>
      </c>
      <c r="V76">
        <v>22.087212659999999</v>
      </c>
      <c r="W76">
        <v>21.73184058</v>
      </c>
      <c r="X76">
        <v>21.429828199999999</v>
      </c>
      <c r="Y76">
        <v>20.91677765</v>
      </c>
      <c r="Z76">
        <v>20.294172719999999</v>
      </c>
      <c r="AA76">
        <v>19.57948794</v>
      </c>
      <c r="AB76">
        <v>18.785057590000001</v>
      </c>
      <c r="AC76">
        <v>17.923640779999999</v>
      </c>
      <c r="AD76">
        <v>17.014745699999999</v>
      </c>
      <c r="AE76">
        <v>16.087480620000001</v>
      </c>
      <c r="AF76">
        <v>15.16718706</v>
      </c>
      <c r="AG76">
        <v>14.272331810000001</v>
      </c>
      <c r="AH76">
        <v>13.413850310000001</v>
      </c>
      <c r="AI76">
        <v>12.59714799</v>
      </c>
      <c r="AJ76">
        <v>11.8235475</v>
      </c>
      <c r="AK76">
        <v>11.092683210000001</v>
      </c>
      <c r="AL76">
        <v>10.40326194</v>
      </c>
      <c r="AM76">
        <v>9.753551259</v>
      </c>
      <c r="AN76">
        <v>9.1441973430000001</v>
      </c>
      <c r="AO76">
        <v>8.5728046199999994</v>
      </c>
      <c r="AP76">
        <v>8.0370632309999994</v>
      </c>
      <c r="AQ76">
        <v>7.5347757829999997</v>
      </c>
      <c r="AR76">
        <v>7.0324719900000003</v>
      </c>
      <c r="AS76">
        <v>6.5636477749999997</v>
      </c>
      <c r="AT76">
        <v>6.1260748410000003</v>
      </c>
      <c r="AU76">
        <v>5.71767162</v>
      </c>
      <c r="AV76">
        <v>5.3364943829999998</v>
      </c>
      <c r="AW76">
        <v>4.9807285119999998</v>
      </c>
    </row>
    <row r="77" spans="2:49" x14ac:dyDescent="0.25">
      <c r="B77" t="s">
        <v>177</v>
      </c>
      <c r="C77">
        <v>20.7498358478441</v>
      </c>
      <c r="D77">
        <v>21.0829811741058</v>
      </c>
      <c r="E77">
        <v>21.41736032</v>
      </c>
      <c r="F77">
        <v>21.779749389999999</v>
      </c>
      <c r="G77">
        <v>20.911887050000001</v>
      </c>
      <c r="H77">
        <v>19.371308419999998</v>
      </c>
      <c r="I77">
        <v>19.690104170000001</v>
      </c>
      <c r="J77">
        <v>19.126802720000001</v>
      </c>
      <c r="K77">
        <v>19.254356300000001</v>
      </c>
      <c r="L77">
        <v>18.731032129999999</v>
      </c>
      <c r="M77">
        <v>18.61122172</v>
      </c>
      <c r="N77">
        <v>18.534251680000001</v>
      </c>
      <c r="O77">
        <v>18.368597529999999</v>
      </c>
      <c r="P77">
        <v>18.580374710000001</v>
      </c>
      <c r="Q77">
        <v>18.417651060000001</v>
      </c>
      <c r="R77">
        <v>18.29316914</v>
      </c>
      <c r="S77">
        <v>18.115072170000001</v>
      </c>
      <c r="T77">
        <v>18.216299410000001</v>
      </c>
      <c r="U77">
        <v>18.246946319999999</v>
      </c>
      <c r="V77">
        <v>18.325026050000002</v>
      </c>
      <c r="W77">
        <v>18.247372009999999</v>
      </c>
      <c r="X77">
        <v>17.979342540000001</v>
      </c>
      <c r="Y77">
        <v>17.599198569999999</v>
      </c>
      <c r="Z77">
        <v>17.25466758</v>
      </c>
      <c r="AA77">
        <v>16.928031900000001</v>
      </c>
      <c r="AB77">
        <v>16.614783410000001</v>
      </c>
      <c r="AC77">
        <v>16.316172779999999</v>
      </c>
      <c r="AD77">
        <v>15.84262492</v>
      </c>
      <c r="AE77">
        <v>15.3446803</v>
      </c>
      <c r="AF77">
        <v>14.84997795</v>
      </c>
      <c r="AG77">
        <v>14.35733883</v>
      </c>
      <c r="AH77">
        <v>13.8664275</v>
      </c>
      <c r="AI77">
        <v>13.271290609999999</v>
      </c>
      <c r="AJ77">
        <v>12.66752045</v>
      </c>
      <c r="AK77">
        <v>12.06602964</v>
      </c>
      <c r="AL77">
        <v>11.46486878</v>
      </c>
      <c r="AM77">
        <v>10.86257269</v>
      </c>
      <c r="AN77">
        <v>10.478013929999999</v>
      </c>
      <c r="AO77">
        <v>10.09568026</v>
      </c>
      <c r="AP77">
        <v>9.7135172549999904</v>
      </c>
      <c r="AQ77">
        <v>9.3296380039999995</v>
      </c>
      <c r="AR77">
        <v>8.9404314179999904</v>
      </c>
      <c r="AS77">
        <v>8.7952199259999997</v>
      </c>
      <c r="AT77">
        <v>8.653917517</v>
      </c>
      <c r="AU77">
        <v>8.5098036829999995</v>
      </c>
      <c r="AV77">
        <v>8.3627794029999905</v>
      </c>
      <c r="AW77">
        <v>8.1741819620000005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0.29591463699999998</v>
      </c>
      <c r="G78">
        <v>0.29704583000000001</v>
      </c>
      <c r="H78">
        <v>0.2844696759</v>
      </c>
      <c r="I78">
        <v>0.29971334039999997</v>
      </c>
      <c r="J78">
        <v>0.30528846700000001</v>
      </c>
      <c r="K78">
        <v>0.31419256709999999</v>
      </c>
      <c r="L78">
        <v>0.30378825520000002</v>
      </c>
      <c r="M78">
        <v>0.31091255439999999</v>
      </c>
      <c r="N78">
        <v>0.29752352789999997</v>
      </c>
      <c r="O78">
        <v>0.28078462310000002</v>
      </c>
      <c r="P78">
        <v>0.28723836720000001</v>
      </c>
      <c r="Q78">
        <v>0.29329043859999998</v>
      </c>
      <c r="R78">
        <v>0.29280610579999999</v>
      </c>
      <c r="S78">
        <v>0.29746023199999999</v>
      </c>
      <c r="T78">
        <v>0.29693853409999998</v>
      </c>
      <c r="U78">
        <v>0.29143814940000001</v>
      </c>
      <c r="V78">
        <v>0.2845868761</v>
      </c>
      <c r="W78">
        <v>0.28148064080000001</v>
      </c>
      <c r="X78">
        <v>0.28377386249999997</v>
      </c>
      <c r="Y78">
        <v>0.28720983729999999</v>
      </c>
      <c r="Z78">
        <v>0.29093765799999999</v>
      </c>
      <c r="AA78">
        <v>0.2948863444</v>
      </c>
      <c r="AB78">
        <v>0.29935558699999998</v>
      </c>
      <c r="AC78">
        <v>0.30431072129999998</v>
      </c>
      <c r="AD78">
        <v>0.3106136558</v>
      </c>
      <c r="AE78">
        <v>0.31774326660000002</v>
      </c>
      <c r="AF78">
        <v>0.32600883000000003</v>
      </c>
      <c r="AG78">
        <v>0.3307493688</v>
      </c>
      <c r="AH78">
        <v>0.33207339419999998</v>
      </c>
      <c r="AI78">
        <v>0.33371769270000001</v>
      </c>
      <c r="AJ78">
        <v>0.33636724699999998</v>
      </c>
      <c r="AK78">
        <v>0.34021164310000002</v>
      </c>
      <c r="AL78">
        <v>0.34506822939999998</v>
      </c>
      <c r="AM78">
        <v>0.3504485698</v>
      </c>
      <c r="AN78">
        <v>0.35701840000000001</v>
      </c>
      <c r="AO78">
        <v>0.36484842280000002</v>
      </c>
      <c r="AP78">
        <v>0.37328054820000001</v>
      </c>
      <c r="AQ78">
        <v>0.3821111022</v>
      </c>
      <c r="AR78">
        <v>0.39110787380000001</v>
      </c>
      <c r="AS78">
        <v>0.40157916900000001</v>
      </c>
      <c r="AT78">
        <v>0.41328584820000003</v>
      </c>
      <c r="AU78">
        <v>0.42575803940000001</v>
      </c>
      <c r="AV78">
        <v>0.43886496270000003</v>
      </c>
      <c r="AW78">
        <v>0.45253867930000002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11.76611115</v>
      </c>
      <c r="G79">
        <v>11.658579250000001</v>
      </c>
      <c r="H79">
        <v>10.214207050000001</v>
      </c>
      <c r="I79">
        <v>10.70125298</v>
      </c>
      <c r="J79">
        <v>11.13593303</v>
      </c>
      <c r="K79">
        <v>10.988966059999999</v>
      </c>
      <c r="L79">
        <v>10.80795133</v>
      </c>
      <c r="M79">
        <v>10.72971965</v>
      </c>
      <c r="N79">
        <v>10.53467642</v>
      </c>
      <c r="O79">
        <v>10.178851849999999</v>
      </c>
      <c r="P79">
        <v>10.19305662</v>
      </c>
      <c r="Q79">
        <v>10.08590594</v>
      </c>
      <c r="R79">
        <v>9.7183842869999904</v>
      </c>
      <c r="S79">
        <v>9.4967623830000001</v>
      </c>
      <c r="T79">
        <v>9.3371778419999902</v>
      </c>
      <c r="U79">
        <v>9.2008411050000003</v>
      </c>
      <c r="V79">
        <v>9.0914924470000003</v>
      </c>
      <c r="W79">
        <v>10.10564106</v>
      </c>
      <c r="X79">
        <v>11.218076930000001</v>
      </c>
      <c r="Y79">
        <v>12.20566402</v>
      </c>
      <c r="Z79">
        <v>13.002891740000001</v>
      </c>
      <c r="AA79">
        <v>13.63413626</v>
      </c>
      <c r="AB79">
        <v>14.138942289999999</v>
      </c>
      <c r="AC79">
        <v>14.5584638</v>
      </c>
      <c r="AD79">
        <v>14.759814260000001</v>
      </c>
      <c r="AE79">
        <v>14.88780938</v>
      </c>
      <c r="AF79">
        <v>15.028133860000001</v>
      </c>
      <c r="AG79">
        <v>15.11377177</v>
      </c>
      <c r="AH79">
        <v>15.14733251</v>
      </c>
      <c r="AI79">
        <v>15.207220120000001</v>
      </c>
      <c r="AJ79">
        <v>15.284624389999999</v>
      </c>
      <c r="AK79">
        <v>15.39402673</v>
      </c>
      <c r="AL79">
        <v>15.5313763</v>
      </c>
      <c r="AM79">
        <v>15.686492510000001</v>
      </c>
      <c r="AN79">
        <v>15.85720186</v>
      </c>
      <c r="AO79">
        <v>16.04219556</v>
      </c>
      <c r="AP79">
        <v>16.240400829999999</v>
      </c>
      <c r="AQ79">
        <v>16.450584450000001</v>
      </c>
      <c r="AR79">
        <v>16.665356169999999</v>
      </c>
      <c r="AS79">
        <v>16.88592452</v>
      </c>
      <c r="AT79">
        <v>17.127805250000002</v>
      </c>
      <c r="AU79">
        <v>17.380233359999998</v>
      </c>
      <c r="AV79">
        <v>17.641573130000001</v>
      </c>
      <c r="AW79">
        <v>17.90514232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12.95784132</v>
      </c>
      <c r="G80">
        <v>13.37001938</v>
      </c>
      <c r="H80">
        <v>13.07159059</v>
      </c>
      <c r="I80">
        <v>13.423719869999999</v>
      </c>
      <c r="J80">
        <v>13.821384399999999</v>
      </c>
      <c r="K80">
        <v>14.148305239999999</v>
      </c>
      <c r="L80">
        <v>14.19112217</v>
      </c>
      <c r="M80">
        <v>14.1608339</v>
      </c>
      <c r="N80">
        <v>13.96593201</v>
      </c>
      <c r="O80">
        <v>13.88410442</v>
      </c>
      <c r="P80">
        <v>14.10650203</v>
      </c>
      <c r="Q80">
        <v>14.470968940000001</v>
      </c>
      <c r="R80">
        <v>14.464619989999999</v>
      </c>
      <c r="S80">
        <v>14.572689889999999</v>
      </c>
      <c r="T80">
        <v>14.42551085</v>
      </c>
      <c r="U80">
        <v>14.31744183</v>
      </c>
      <c r="V80">
        <v>14.16241613</v>
      </c>
      <c r="W80">
        <v>14.201520759999999</v>
      </c>
      <c r="X80">
        <v>14.22050145</v>
      </c>
      <c r="Y80">
        <v>14.11494317</v>
      </c>
      <c r="Z80">
        <v>13.976081539999999</v>
      </c>
      <c r="AA80">
        <v>13.829638210000001</v>
      </c>
      <c r="AB80">
        <v>13.685127789999999</v>
      </c>
      <c r="AC80">
        <v>13.548490259999999</v>
      </c>
      <c r="AD80">
        <v>13.427206269999999</v>
      </c>
      <c r="AE80">
        <v>13.31876776</v>
      </c>
      <c r="AF80">
        <v>13.226033429999999</v>
      </c>
      <c r="AG80">
        <v>13.065930549999999</v>
      </c>
      <c r="AH80">
        <v>12.87320886</v>
      </c>
      <c r="AI80">
        <v>12.70419749</v>
      </c>
      <c r="AJ80">
        <v>12.54382347</v>
      </c>
      <c r="AK80">
        <v>12.39172349</v>
      </c>
      <c r="AL80">
        <v>12.245386310000001</v>
      </c>
      <c r="AM80">
        <v>12.100691100000001</v>
      </c>
      <c r="AN80">
        <v>11.96628591</v>
      </c>
      <c r="AO80">
        <v>11.84233311</v>
      </c>
      <c r="AP80">
        <v>11.72311813</v>
      </c>
      <c r="AQ80">
        <v>11.60968265</v>
      </c>
      <c r="AR80">
        <v>11.501366900000001</v>
      </c>
      <c r="AS80">
        <v>11.41030829</v>
      </c>
      <c r="AT80">
        <v>11.32604993</v>
      </c>
      <c r="AU80">
        <v>11.24607741</v>
      </c>
      <c r="AV80">
        <v>11.169436279999999</v>
      </c>
      <c r="AW80">
        <v>11.099724650000001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11.64057536</v>
      </c>
      <c r="G81">
        <v>12.14517655</v>
      </c>
      <c r="H81">
        <v>11.420486779999999</v>
      </c>
      <c r="I81">
        <v>11.92082821</v>
      </c>
      <c r="J81">
        <v>12.51236881</v>
      </c>
      <c r="K81">
        <v>12.89541373</v>
      </c>
      <c r="L81">
        <v>12.97279314</v>
      </c>
      <c r="M81">
        <v>12.99732799</v>
      </c>
      <c r="N81">
        <v>12.8071982</v>
      </c>
      <c r="O81">
        <v>12.260520919999999</v>
      </c>
      <c r="P81">
        <v>12.194722560000001</v>
      </c>
      <c r="Q81">
        <v>12.40706726</v>
      </c>
      <c r="R81">
        <v>12.277063030000001</v>
      </c>
      <c r="S81">
        <v>12.157769330000001</v>
      </c>
      <c r="T81">
        <v>12.17097289</v>
      </c>
      <c r="U81">
        <v>11.96403641</v>
      </c>
      <c r="V81">
        <v>11.657669780000001</v>
      </c>
      <c r="W81">
        <v>11.94351324</v>
      </c>
      <c r="X81">
        <v>12.16805768</v>
      </c>
      <c r="Y81">
        <v>12.12368264</v>
      </c>
      <c r="Z81">
        <v>11.877284059999999</v>
      </c>
      <c r="AA81">
        <v>11.50792832</v>
      </c>
      <c r="AB81">
        <v>11.069093990000001</v>
      </c>
      <c r="AC81">
        <v>10.600497900000001</v>
      </c>
      <c r="AD81">
        <v>10.510823759999999</v>
      </c>
      <c r="AE81">
        <v>10.445252249999999</v>
      </c>
      <c r="AF81">
        <v>10.392617230000001</v>
      </c>
      <c r="AG81">
        <v>10.30525087</v>
      </c>
      <c r="AH81">
        <v>10.18261905</v>
      </c>
      <c r="AI81">
        <v>10.060946850000001</v>
      </c>
      <c r="AJ81">
        <v>9.9469992830000002</v>
      </c>
      <c r="AK81">
        <v>9.8412376520000002</v>
      </c>
      <c r="AL81">
        <v>9.7410243320000003</v>
      </c>
      <c r="AM81">
        <v>9.6458443620000001</v>
      </c>
      <c r="AN81">
        <v>9.5533541950000007</v>
      </c>
      <c r="AO81">
        <v>9.4641442179999995</v>
      </c>
      <c r="AP81">
        <v>9.3764492080000004</v>
      </c>
      <c r="AQ81">
        <v>9.2896859379999999</v>
      </c>
      <c r="AR81">
        <v>9.2039407579999999</v>
      </c>
      <c r="AS81">
        <v>9.1259962380000008</v>
      </c>
      <c r="AT81">
        <v>9.0529803970000007</v>
      </c>
      <c r="AU81">
        <v>8.9824718709999996</v>
      </c>
      <c r="AV81">
        <v>8.9130000920000008</v>
      </c>
      <c r="AW81">
        <v>8.8431914890000005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1.14803883E-3</v>
      </c>
      <c r="G82" s="39">
        <v>2.19669875E-3</v>
      </c>
      <c r="H82">
        <v>3.8882073700000001E-3</v>
      </c>
      <c r="I82">
        <v>6.1755926699999996E-3</v>
      </c>
      <c r="J82" s="39">
        <v>9.1783771800000007E-3</v>
      </c>
      <c r="K82" s="39">
        <v>1.26925327E-2</v>
      </c>
      <c r="L82" s="39">
        <v>1.7158665900000002E-2</v>
      </c>
      <c r="M82" s="39">
        <v>2.3113990000000001E-2</v>
      </c>
      <c r="N82" s="39">
        <v>3.0270977500000001E-2</v>
      </c>
      <c r="O82" s="39">
        <v>4.0141842599999998E-2</v>
      </c>
      <c r="P82" s="39">
        <v>5.3016641599999997E-2</v>
      </c>
      <c r="Q82" s="39">
        <v>6.9591057900000003E-2</v>
      </c>
      <c r="R82" s="39">
        <v>9.0625905399999998E-2</v>
      </c>
      <c r="S82" s="39">
        <v>0.1141071708</v>
      </c>
      <c r="T82" s="39">
        <v>0.14016243480000001</v>
      </c>
      <c r="U82" s="39">
        <v>0.171539729</v>
      </c>
      <c r="V82" s="39">
        <v>0.21084889039999999</v>
      </c>
      <c r="W82" s="39">
        <v>0.26351740940000001</v>
      </c>
      <c r="X82" s="39">
        <v>0.32774477540000002</v>
      </c>
      <c r="Y82" s="39">
        <v>0.39597623500000001</v>
      </c>
      <c r="Z82" s="39">
        <v>0.47687274340000002</v>
      </c>
      <c r="AA82" s="39">
        <v>0.58225222089999995</v>
      </c>
      <c r="AB82" s="39">
        <v>0.71495289220000002</v>
      </c>
      <c r="AC82" s="39">
        <v>0.87312383110000003</v>
      </c>
      <c r="AD82" s="39">
        <v>1.055733816</v>
      </c>
      <c r="AE82" s="39">
        <v>1.2508127520000001</v>
      </c>
      <c r="AF82" s="39">
        <v>1.4500427330000001</v>
      </c>
      <c r="AG82" s="39">
        <v>1.646552851</v>
      </c>
      <c r="AH82" s="39">
        <v>1.8357480310000001</v>
      </c>
      <c r="AI82" s="39">
        <v>2.0180069079999998</v>
      </c>
      <c r="AJ82" s="39">
        <v>2.1929404199999998</v>
      </c>
      <c r="AK82" s="39">
        <v>2.3585007280000001</v>
      </c>
      <c r="AL82" s="39">
        <v>2.5139685799999998</v>
      </c>
      <c r="AM82" s="39">
        <v>2.6591510380000001</v>
      </c>
      <c r="AN82" s="39">
        <v>2.7926984190000002</v>
      </c>
      <c r="AO82" s="39">
        <v>2.9158168560000002</v>
      </c>
      <c r="AP82" s="39">
        <v>3.0293470089999999</v>
      </c>
      <c r="AQ82" s="39">
        <v>3.1339025249999999</v>
      </c>
      <c r="AR82" s="39">
        <v>3.2269592949999999</v>
      </c>
      <c r="AS82" s="39">
        <v>3.3126204609999998</v>
      </c>
      <c r="AT82" s="39">
        <v>3.3919584060000001</v>
      </c>
      <c r="AU82" s="39">
        <v>3.4647102859999999</v>
      </c>
      <c r="AV82" s="39">
        <v>3.5308482419999998</v>
      </c>
      <c r="AW82" s="39">
        <v>3.5861995900000001</v>
      </c>
    </row>
    <row r="83" spans="2:99" x14ac:dyDescent="0.25">
      <c r="B83" t="s">
        <v>183</v>
      </c>
      <c r="C83">
        <v>1.1996237928359601</v>
      </c>
      <c r="D83">
        <v>1.2188841408592499</v>
      </c>
      <c r="E83">
        <v>1.238453217</v>
      </c>
      <c r="F83">
        <v>1.277506544</v>
      </c>
      <c r="G83">
        <v>1.250257258</v>
      </c>
      <c r="H83">
        <v>1.1112460280000001</v>
      </c>
      <c r="I83">
        <v>1.1643391830000001</v>
      </c>
      <c r="J83">
        <v>1.1813520209999999</v>
      </c>
      <c r="K83">
        <v>1.198691827</v>
      </c>
      <c r="L83">
        <v>1.2057089249999999</v>
      </c>
      <c r="M83">
        <v>1.213677632</v>
      </c>
      <c r="N83">
        <v>1.210814058</v>
      </c>
      <c r="O83">
        <v>1.214608181</v>
      </c>
      <c r="P83">
        <v>1.279236831</v>
      </c>
      <c r="Q83">
        <v>1.3072891689999999</v>
      </c>
      <c r="R83">
        <v>1.3497772459999999</v>
      </c>
      <c r="S83">
        <v>1.36155319</v>
      </c>
      <c r="T83">
        <v>1.375971753</v>
      </c>
      <c r="U83">
        <v>1.380475275</v>
      </c>
      <c r="V83">
        <v>1.3816756569999999</v>
      </c>
      <c r="W83">
        <v>1.489917629</v>
      </c>
      <c r="X83">
        <v>1.5851960039999999</v>
      </c>
      <c r="Y83">
        <v>1.7190633129999999</v>
      </c>
      <c r="Z83">
        <v>1.8575629520000001</v>
      </c>
      <c r="AA83">
        <v>1.997933001</v>
      </c>
      <c r="AB83">
        <v>2.139869944</v>
      </c>
      <c r="AC83">
        <v>2.28368488</v>
      </c>
      <c r="AD83">
        <v>2.5415045190000001</v>
      </c>
      <c r="AE83">
        <v>2.801380151</v>
      </c>
      <c r="AF83">
        <v>3.0660861420000001</v>
      </c>
      <c r="AG83">
        <v>3.326381429</v>
      </c>
      <c r="AH83">
        <v>3.582175485</v>
      </c>
      <c r="AI83">
        <v>3.8974948089999999</v>
      </c>
      <c r="AJ83">
        <v>4.2169005159999999</v>
      </c>
      <c r="AK83">
        <v>4.5441280700000002</v>
      </c>
      <c r="AL83">
        <v>4.8794289989999999</v>
      </c>
      <c r="AM83">
        <v>5.2219288590000001</v>
      </c>
      <c r="AN83">
        <v>5.4681172719999998</v>
      </c>
      <c r="AO83">
        <v>5.7258667909999996</v>
      </c>
      <c r="AP83">
        <v>5.9929661190000001</v>
      </c>
      <c r="AQ83">
        <v>6.2678842589999997</v>
      </c>
      <c r="AR83">
        <v>6.5492236330000004</v>
      </c>
      <c r="AS83">
        <v>6.7170539979999999</v>
      </c>
      <c r="AT83">
        <v>6.898898312</v>
      </c>
      <c r="AU83">
        <v>7.0878970429999999</v>
      </c>
      <c r="AV83">
        <v>7.2827323960000001</v>
      </c>
      <c r="AW83">
        <v>7.4384868229999999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0.35779393949999999</v>
      </c>
      <c r="G84">
        <v>0.35029398229999997</v>
      </c>
      <c r="H84">
        <v>0.34242850740000003</v>
      </c>
      <c r="I84">
        <v>0.3591112749</v>
      </c>
      <c r="J84">
        <v>0.35573891050000001</v>
      </c>
      <c r="K84">
        <v>0.35181124670000002</v>
      </c>
      <c r="L84">
        <v>0.33351976840000003</v>
      </c>
      <c r="M84">
        <v>0.33901848919999999</v>
      </c>
      <c r="N84">
        <v>0.32802154690000002</v>
      </c>
      <c r="O84">
        <v>0.31481209929999998</v>
      </c>
      <c r="P84">
        <v>0.31943170310000002</v>
      </c>
      <c r="Q84">
        <v>0.3129284739</v>
      </c>
      <c r="R84">
        <v>0.30530289830000001</v>
      </c>
      <c r="S84">
        <v>0.3029872703</v>
      </c>
      <c r="T84">
        <v>0.30246565780000001</v>
      </c>
      <c r="U84">
        <v>0.30293140930000001</v>
      </c>
      <c r="V84">
        <v>0.3053295365</v>
      </c>
      <c r="W84">
        <v>0.30047935019999999</v>
      </c>
      <c r="X84">
        <v>0.29479758719999999</v>
      </c>
      <c r="Y84">
        <v>0.29170463029999999</v>
      </c>
      <c r="Z84">
        <v>0.29100456089999999</v>
      </c>
      <c r="AA84">
        <v>0.29201741539999998</v>
      </c>
      <c r="AB84">
        <v>0.29475472759999999</v>
      </c>
      <c r="AC84">
        <v>0.29820298950000002</v>
      </c>
      <c r="AD84">
        <v>0.30227406909999999</v>
      </c>
      <c r="AE84">
        <v>0.3062438763</v>
      </c>
      <c r="AF84">
        <v>0.3103800021</v>
      </c>
      <c r="AG84">
        <v>0.31493630169999998</v>
      </c>
      <c r="AH84">
        <v>0.31993661839999998</v>
      </c>
      <c r="AI84">
        <v>0.3249193474</v>
      </c>
      <c r="AJ84">
        <v>0.3298621034</v>
      </c>
      <c r="AK84">
        <v>0.33488551</v>
      </c>
      <c r="AL84">
        <v>0.34014681730000002</v>
      </c>
      <c r="AM84">
        <v>0.345087111</v>
      </c>
      <c r="AN84">
        <v>0.35104244070000001</v>
      </c>
      <c r="AO84">
        <v>0.35802157800000001</v>
      </c>
      <c r="AP84">
        <v>0.36537255219999998</v>
      </c>
      <c r="AQ84">
        <v>0.37285468980000003</v>
      </c>
      <c r="AR84">
        <v>0.38015786930000001</v>
      </c>
      <c r="AS84">
        <v>0.38790653829999999</v>
      </c>
      <c r="AT84">
        <v>0.39606376139999999</v>
      </c>
      <c r="AU84">
        <v>0.40437385059999997</v>
      </c>
      <c r="AV84">
        <v>0.41284036130000001</v>
      </c>
      <c r="AW84">
        <v>0.42154638779999998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13.41517442</v>
      </c>
      <c r="G85">
        <v>12.97392002</v>
      </c>
      <c r="H85">
        <v>11.74038625</v>
      </c>
      <c r="I85">
        <v>12.114588680000001</v>
      </c>
      <c r="J85">
        <v>12.289362949999999</v>
      </c>
      <c r="K85">
        <v>11.685721940000001</v>
      </c>
      <c r="L85">
        <v>11.30451105</v>
      </c>
      <c r="M85">
        <v>11.18913809</v>
      </c>
      <c r="N85">
        <v>11.126873959999999</v>
      </c>
      <c r="O85">
        <v>11.35582514</v>
      </c>
      <c r="P85" s="39">
        <v>11.75702879</v>
      </c>
      <c r="Q85" s="39">
        <v>11.715136340000001</v>
      </c>
      <c r="R85" s="39">
        <v>11.59487494</v>
      </c>
      <c r="S85" s="39">
        <v>11.54803317</v>
      </c>
      <c r="T85" s="39">
        <v>11.448235199999999</v>
      </c>
      <c r="U85" s="39">
        <v>11.4206947</v>
      </c>
      <c r="V85" s="39">
        <v>11.4997507</v>
      </c>
      <c r="W85" s="39">
        <v>10.013934369999999</v>
      </c>
      <c r="X85" s="39">
        <v>8.3657409089999994</v>
      </c>
      <c r="Y85" s="39">
        <v>7.092889692</v>
      </c>
      <c r="Z85" s="39">
        <v>6.1335521530000001</v>
      </c>
      <c r="AA85" s="39">
        <v>5.4060347420000001</v>
      </c>
      <c r="AB85" s="39">
        <v>4.8472669030000004</v>
      </c>
      <c r="AC85" s="39">
        <v>4.4026519530000003</v>
      </c>
      <c r="AD85" s="39">
        <v>4.2706842710000004</v>
      </c>
      <c r="AE85" s="39">
        <v>4.2434540170000004</v>
      </c>
      <c r="AF85">
        <v>4.2633859110000003</v>
      </c>
      <c r="AG85">
        <v>4.3371937100000002</v>
      </c>
      <c r="AH85">
        <v>4.4502076390000003</v>
      </c>
      <c r="AI85">
        <v>4.5718314839999996</v>
      </c>
      <c r="AJ85">
        <v>4.6885025870000003</v>
      </c>
      <c r="AK85">
        <v>4.8014516629999999</v>
      </c>
      <c r="AL85">
        <v>4.9112008759999997</v>
      </c>
      <c r="AM85">
        <v>5.0212498800000001</v>
      </c>
      <c r="AN85">
        <v>5.1328689250000004</v>
      </c>
      <c r="AO85">
        <v>5.2439915590000004</v>
      </c>
      <c r="AP85">
        <v>5.3556833389999996</v>
      </c>
      <c r="AQ85">
        <v>5.4687218079999997</v>
      </c>
      <c r="AR85">
        <v>5.578978523</v>
      </c>
      <c r="AS85">
        <v>5.6828484010000002</v>
      </c>
      <c r="AT85">
        <v>5.7885071659999996</v>
      </c>
      <c r="AU85">
        <v>5.8934630480000001</v>
      </c>
      <c r="AV85">
        <v>5.9991460840000004</v>
      </c>
      <c r="AW85">
        <v>6.106153376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17.617929019999998</v>
      </c>
      <c r="G86">
        <v>17.328080459999999</v>
      </c>
      <c r="H86">
        <v>17.126170689999999</v>
      </c>
      <c r="I86">
        <v>17.117276050000001</v>
      </c>
      <c r="J86">
        <v>16.816476640000001</v>
      </c>
      <c r="K86" s="39">
        <v>16.261820289999999</v>
      </c>
      <c r="L86" s="39">
        <v>15.815590909999999</v>
      </c>
      <c r="M86" s="39">
        <v>15.45975848</v>
      </c>
      <c r="N86" s="39">
        <v>15.162121170000001</v>
      </c>
      <c r="O86" s="39">
        <v>15.082499930000001</v>
      </c>
      <c r="P86" s="39">
        <v>14.90440355</v>
      </c>
      <c r="Q86" s="39">
        <v>14.428377960000001</v>
      </c>
      <c r="R86" s="39">
        <v>13.93475087</v>
      </c>
      <c r="S86" s="39">
        <v>13.467900569999999</v>
      </c>
      <c r="T86" s="39">
        <v>13.115593329999999</v>
      </c>
      <c r="U86" s="39">
        <v>13.01256908</v>
      </c>
      <c r="V86" s="39">
        <v>12.90154607</v>
      </c>
      <c r="W86" s="39">
        <v>12.10586395</v>
      </c>
      <c r="X86" s="39">
        <v>11.329019649999999</v>
      </c>
      <c r="Y86" s="39">
        <v>10.67889772</v>
      </c>
      <c r="Z86">
        <v>10.129286560000001</v>
      </c>
      <c r="AA86">
        <v>9.6542243340000002</v>
      </c>
      <c r="AB86">
        <v>9.2596481859999997</v>
      </c>
      <c r="AC86">
        <v>8.8991053010000005</v>
      </c>
      <c r="AD86">
        <v>8.5468514570000007</v>
      </c>
      <c r="AE86">
        <v>8.2089862230000001</v>
      </c>
      <c r="AF86">
        <v>7.8890658839999999</v>
      </c>
      <c r="AG86">
        <v>7.6810245679999998</v>
      </c>
      <c r="AH86">
        <v>7.5314648010000003</v>
      </c>
      <c r="AI86">
        <v>7.3510864820000004</v>
      </c>
      <c r="AJ86">
        <v>7.1616079739999998</v>
      </c>
      <c r="AK86">
        <v>6.9683111240000004</v>
      </c>
      <c r="AL86">
        <v>6.7797279000000001</v>
      </c>
      <c r="AM86">
        <v>6.5829735950000003</v>
      </c>
      <c r="AN86">
        <v>6.4079666250000002</v>
      </c>
      <c r="AO86">
        <v>6.2429075799999998</v>
      </c>
      <c r="AP86">
        <v>6.0812398209999996</v>
      </c>
      <c r="AQ86">
        <v>5.922389838</v>
      </c>
      <c r="AR86">
        <v>5.7652586780000004</v>
      </c>
      <c r="AS86">
        <v>5.6085117379999998</v>
      </c>
      <c r="AT86" s="39">
        <v>5.4529058839999998</v>
      </c>
      <c r="AU86" s="39">
        <v>5.2993196060000001</v>
      </c>
      <c r="AV86">
        <v>5.1484988009999997</v>
      </c>
      <c r="AW86">
        <v>5.0035368189999998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6.165708779</v>
      </c>
      <c r="G87">
        <v>6.4227209240000001</v>
      </c>
      <c r="H87">
        <v>6.5550851689999998</v>
      </c>
      <c r="I87">
        <v>6.9905737009999998</v>
      </c>
      <c r="J87">
        <v>7.3000298289999996</v>
      </c>
      <c r="K87">
        <v>7.4108417920000003</v>
      </c>
      <c r="L87">
        <v>7.5497808510000004</v>
      </c>
      <c r="M87">
        <v>7.791127736</v>
      </c>
      <c r="N87">
        <v>8.1521604480000001</v>
      </c>
      <c r="O87">
        <v>8.1482947509999999</v>
      </c>
      <c r="P87">
        <v>8.002584251</v>
      </c>
      <c r="Q87">
        <v>7.6138927890000003</v>
      </c>
      <c r="R87">
        <v>7.2044471620000001</v>
      </c>
      <c r="S87">
        <v>6.8144642119999999</v>
      </c>
      <c r="T87">
        <v>6.6956947710000003</v>
      </c>
      <c r="U87">
        <v>6.6182190030000001</v>
      </c>
      <c r="V87">
        <v>6.5763259749999996</v>
      </c>
      <c r="W87">
        <v>6.9531997140000001</v>
      </c>
      <c r="X87">
        <v>7.4297922759999997</v>
      </c>
      <c r="Y87">
        <v>7.8688295420000003</v>
      </c>
      <c r="Z87">
        <v>8.2246680649999995</v>
      </c>
      <c r="AA87">
        <v>8.4793726100000004</v>
      </c>
      <c r="AB87">
        <v>8.6502784770000005</v>
      </c>
      <c r="AC87">
        <v>8.7258909520000003</v>
      </c>
      <c r="AD87">
        <v>8.7292815630000007</v>
      </c>
      <c r="AE87">
        <v>8.5983359979999996</v>
      </c>
      <c r="AF87">
        <v>8.4166131180000008</v>
      </c>
      <c r="AG87">
        <v>8.2342357289999999</v>
      </c>
      <c r="AH87">
        <v>8.0668709540000005</v>
      </c>
      <c r="AI87">
        <v>7.9020834280000001</v>
      </c>
      <c r="AJ87">
        <v>7.7363171209999999</v>
      </c>
      <c r="AK87">
        <v>7.5729774159999996</v>
      </c>
      <c r="AL87">
        <v>7.4153999519999996</v>
      </c>
      <c r="AM87">
        <v>7.2530241179999999</v>
      </c>
      <c r="AN87">
        <v>7.100400219</v>
      </c>
      <c r="AO87">
        <v>6.9568387100000004</v>
      </c>
      <c r="AP87">
        <v>6.8190019040000003</v>
      </c>
      <c r="AQ87">
        <v>6.6842968640000002</v>
      </c>
      <c r="AR87">
        <v>6.5509319560000003</v>
      </c>
      <c r="AS87">
        <v>6.4160814610000001</v>
      </c>
      <c r="AT87">
        <v>6.2811053189999999</v>
      </c>
      <c r="AU87">
        <v>6.146665649</v>
      </c>
      <c r="AV87">
        <v>6.0131883190000002</v>
      </c>
      <c r="AW87">
        <v>5.8809111449999998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1.39188985E-6</v>
      </c>
      <c r="G88" s="39">
        <v>2.81675259E-6</v>
      </c>
      <c r="H88" s="39">
        <v>4.1107740100000001E-6</v>
      </c>
      <c r="I88" s="39">
        <v>5.4975605800000003E-6</v>
      </c>
      <c r="J88" s="39">
        <v>7.27532107E-6</v>
      </c>
      <c r="K88" s="39">
        <v>9.0101194000000004E-6</v>
      </c>
      <c r="L88" s="39">
        <v>1.0579743000000001E-5</v>
      </c>
      <c r="M88" s="39">
        <v>1.20902505E-5</v>
      </c>
      <c r="N88" s="39">
        <v>1.3040384700000001E-5</v>
      </c>
      <c r="O88" s="39">
        <v>1.38936148E-5</v>
      </c>
      <c r="P88" s="39">
        <v>1.4639009499999999E-5</v>
      </c>
      <c r="Q88" s="39">
        <v>1.59942253E-5</v>
      </c>
      <c r="R88" s="39">
        <v>1.7367714499999999E-5</v>
      </c>
      <c r="S88" s="39">
        <v>1.9019868E-5</v>
      </c>
      <c r="T88" s="39">
        <v>2.0241867E-5</v>
      </c>
      <c r="U88" s="39">
        <v>2.20964605E-5</v>
      </c>
      <c r="V88" s="39">
        <v>2.4321261E-5</v>
      </c>
      <c r="W88" s="39">
        <v>2.77537719E-5</v>
      </c>
      <c r="X88" s="39">
        <v>3.16373237E-5</v>
      </c>
      <c r="Y88" s="39">
        <v>3.4297843600000003E-5</v>
      </c>
      <c r="Z88" s="39">
        <v>3.6186347600000001E-5</v>
      </c>
      <c r="AA88" s="39">
        <v>3.7324088100000003E-5</v>
      </c>
      <c r="AB88" s="39">
        <v>3.7717365500000001E-5</v>
      </c>
      <c r="AC88" s="39">
        <v>3.7393141600000001E-5</v>
      </c>
      <c r="AD88" s="39">
        <v>3.6438915299999997E-5</v>
      </c>
      <c r="AE88" s="39">
        <v>3.50405802E-5</v>
      </c>
      <c r="AF88" s="39">
        <v>3.3378967500000001E-5</v>
      </c>
      <c r="AG88" s="39">
        <v>3.1599980400000001E-5</v>
      </c>
      <c r="AH88" s="39">
        <v>2.98015243E-5</v>
      </c>
      <c r="AI88" s="39">
        <v>2.8042421199999998E-5</v>
      </c>
      <c r="AJ88" s="39">
        <v>2.63496071E-5</v>
      </c>
      <c r="AK88" s="39">
        <v>2.4736123899999999E-5</v>
      </c>
      <c r="AL88" s="39">
        <v>2.3206682999999999E-5</v>
      </c>
      <c r="AM88" s="39">
        <v>2.17614611E-5</v>
      </c>
      <c r="AN88" s="39">
        <v>2.0404010099999999E-5</v>
      </c>
      <c r="AO88" s="39">
        <v>1.91301022E-5</v>
      </c>
      <c r="AP88" s="39">
        <v>1.7935153399999998E-5</v>
      </c>
      <c r="AQ88" s="39">
        <v>1.68145531E-5</v>
      </c>
      <c r="AR88" s="39">
        <v>1.5693774899999999E-5</v>
      </c>
      <c r="AS88" s="39">
        <v>1.46476219E-5</v>
      </c>
      <c r="AT88" s="39">
        <v>1.36711644E-5</v>
      </c>
      <c r="AU88" s="39">
        <v>1.27597792E-5</v>
      </c>
      <c r="AV88" s="39">
        <v>1.19091404E-5</v>
      </c>
      <c r="AW88" s="39">
        <v>1.1115204300000001E-5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0.27199883920000001</v>
      </c>
      <c r="F89" s="39">
        <v>0.29496248260000002</v>
      </c>
      <c r="G89" s="39">
        <v>0.2831460865</v>
      </c>
      <c r="H89" s="39">
        <v>0.23130189079999999</v>
      </c>
      <c r="I89" s="39">
        <v>0.25473431639999999</v>
      </c>
      <c r="J89" s="39">
        <v>0.2530340224</v>
      </c>
      <c r="K89" s="39">
        <v>0.26861571200000001</v>
      </c>
      <c r="L89" s="39">
        <v>0.26198686180000003</v>
      </c>
      <c r="M89" s="39">
        <v>0.25656264810000001</v>
      </c>
      <c r="N89" s="39">
        <v>0.25119208259999998</v>
      </c>
      <c r="O89" s="39">
        <v>0.2422021355</v>
      </c>
      <c r="P89" s="39">
        <v>0.25172119139999999</v>
      </c>
      <c r="Q89" s="39">
        <v>0.26383550760000002</v>
      </c>
      <c r="R89" s="39">
        <v>0.27657180320000002</v>
      </c>
      <c r="S89" s="39">
        <v>0.2954035129</v>
      </c>
      <c r="T89" s="39">
        <v>0.35746161279999999</v>
      </c>
      <c r="U89" s="39">
        <v>0.40868231820000001</v>
      </c>
      <c r="V89" s="39">
        <v>0.45220498640000001</v>
      </c>
      <c r="W89" s="39">
        <v>0.46147352390000002</v>
      </c>
      <c r="X89" s="39">
        <v>0.46926646440000003</v>
      </c>
      <c r="Y89" s="39">
        <v>0.50655340510000002</v>
      </c>
      <c r="Z89" s="39">
        <v>0.54565239919999997</v>
      </c>
      <c r="AA89" s="39">
        <v>0.58564143120000001</v>
      </c>
      <c r="AB89" s="39">
        <v>0.62635608990000002</v>
      </c>
      <c r="AC89" s="39">
        <v>0.66755518550000004</v>
      </c>
      <c r="AD89" s="39">
        <v>0.72651911680000003</v>
      </c>
      <c r="AE89" s="39">
        <v>0.78513606469999997</v>
      </c>
      <c r="AF89" s="39">
        <v>0.84440889070000003</v>
      </c>
      <c r="AG89" s="39">
        <v>0.90432085659999994</v>
      </c>
      <c r="AH89" s="39">
        <v>0.96492681459999996</v>
      </c>
      <c r="AI89" s="39">
        <v>1.0377953120000001</v>
      </c>
      <c r="AJ89" s="39">
        <v>1.111130167</v>
      </c>
      <c r="AK89" s="39">
        <v>1.1858659680000001</v>
      </c>
      <c r="AL89" s="39">
        <v>1.262069237</v>
      </c>
      <c r="AM89" s="39">
        <v>1.3395148539999999</v>
      </c>
      <c r="AN89" s="39">
        <v>1.401157416</v>
      </c>
      <c r="AO89" s="39">
        <v>1.4655119000000001</v>
      </c>
      <c r="AP89" s="39">
        <v>1.5320114840000001</v>
      </c>
      <c r="AQ89" s="39">
        <v>1.600232372</v>
      </c>
      <c r="AR89" s="39">
        <v>1.6696052029999999</v>
      </c>
      <c r="AS89" s="39">
        <v>1.7110326440000001</v>
      </c>
      <c r="AT89" s="39">
        <v>1.755740955</v>
      </c>
      <c r="AU89" s="39">
        <v>1.801864519</v>
      </c>
      <c r="AV89">
        <v>1.8490864840000001</v>
      </c>
      <c r="AW89">
        <v>1.884188266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2653988446</v>
      </c>
      <c r="P90">
        <v>2684658267</v>
      </c>
      <c r="Q90">
        <v>2715682513</v>
      </c>
      <c r="R90">
        <v>2745467125</v>
      </c>
      <c r="S90">
        <v>2775151740</v>
      </c>
      <c r="T90">
        <v>2804229571</v>
      </c>
      <c r="U90">
        <v>2833057577</v>
      </c>
      <c r="V90">
        <v>2863783189</v>
      </c>
      <c r="W90">
        <v>2893294392</v>
      </c>
      <c r="X90">
        <v>2920683496</v>
      </c>
      <c r="Y90">
        <v>2946016305</v>
      </c>
      <c r="Z90">
        <v>2969192311</v>
      </c>
      <c r="AA90">
        <v>2990333273</v>
      </c>
      <c r="AB90">
        <v>3009261245</v>
      </c>
      <c r="AC90">
        <v>3025888722</v>
      </c>
      <c r="AD90">
        <v>3041817748</v>
      </c>
      <c r="AE90">
        <v>3056903629</v>
      </c>
      <c r="AF90">
        <v>3071089561</v>
      </c>
      <c r="AG90">
        <v>3084363564</v>
      </c>
      <c r="AH90">
        <v>3096983722</v>
      </c>
      <c r="AI90">
        <v>3108626593</v>
      </c>
      <c r="AJ90">
        <v>3119146419</v>
      </c>
      <c r="AK90">
        <v>3128804146</v>
      </c>
      <c r="AL90">
        <v>3137546654</v>
      </c>
      <c r="AM90">
        <v>3145275685</v>
      </c>
      <c r="AN90">
        <v>3152779717</v>
      </c>
      <c r="AO90">
        <v>3159874851</v>
      </c>
      <c r="AP90">
        <v>3166558568</v>
      </c>
      <c r="AQ90">
        <v>3173103141</v>
      </c>
      <c r="AR90">
        <v>3179324132</v>
      </c>
      <c r="AS90">
        <v>3185265549</v>
      </c>
      <c r="AT90">
        <v>3191063906</v>
      </c>
      <c r="AU90">
        <v>3196626001</v>
      </c>
      <c r="AV90">
        <v>3201950414</v>
      </c>
      <c r="AW90">
        <v>3207035723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1312268.3230000001</v>
      </c>
      <c r="G91">
        <v>7520295.1179999998</v>
      </c>
      <c r="H91">
        <v>16561647.33</v>
      </c>
      <c r="I91">
        <v>26537357.890000001</v>
      </c>
      <c r="J91">
        <v>36992648.960000001</v>
      </c>
      <c r="K91">
        <v>48159607.659999996</v>
      </c>
      <c r="L91">
        <v>59864696.890000001</v>
      </c>
      <c r="M91">
        <v>72613455.609999999</v>
      </c>
      <c r="N91">
        <v>86503624.560000002</v>
      </c>
      <c r="O91">
        <v>102029356.5</v>
      </c>
      <c r="P91">
        <v>118531344.90000001</v>
      </c>
      <c r="Q91">
        <v>136472573.19999999</v>
      </c>
      <c r="R91">
        <v>155618896.80000001</v>
      </c>
      <c r="S91">
        <v>177693557.30000001</v>
      </c>
      <c r="T91">
        <v>201410650.59999999</v>
      </c>
      <c r="U91">
        <v>229348135.09999999</v>
      </c>
      <c r="V91">
        <v>260226968.40000001</v>
      </c>
      <c r="W91">
        <v>296529172.69999999</v>
      </c>
      <c r="X91">
        <v>341234238.89999998</v>
      </c>
      <c r="Y91">
        <v>392300290.10000002</v>
      </c>
      <c r="Z91">
        <v>447893988.5</v>
      </c>
      <c r="AA91">
        <v>505323501.60000002</v>
      </c>
      <c r="AB91">
        <v>563593331.39999998</v>
      </c>
      <c r="AC91">
        <v>621609787.70000005</v>
      </c>
      <c r="AD91">
        <v>679606500.60000002</v>
      </c>
      <c r="AE91">
        <v>738011932.60000002</v>
      </c>
      <c r="AF91">
        <v>795685041.79999995</v>
      </c>
      <c r="AG91">
        <v>852591059.60000002</v>
      </c>
      <c r="AH91">
        <v>909159641.79999995</v>
      </c>
      <c r="AI91">
        <v>965724363.39999998</v>
      </c>
      <c r="AJ91">
        <v>1022702863</v>
      </c>
      <c r="AK91">
        <v>1080291925</v>
      </c>
      <c r="AL91">
        <v>1138210399</v>
      </c>
      <c r="AM91">
        <v>1196036597</v>
      </c>
      <c r="AN91">
        <v>1253510624</v>
      </c>
      <c r="AO91">
        <v>1310345420</v>
      </c>
      <c r="AP91">
        <v>1366224682</v>
      </c>
      <c r="AQ91">
        <v>1420972339</v>
      </c>
      <c r="AR91">
        <v>1474437464</v>
      </c>
      <c r="AS91">
        <v>1526555575</v>
      </c>
      <c r="AT91">
        <v>1577313723</v>
      </c>
      <c r="AU91">
        <v>1626678606</v>
      </c>
      <c r="AV91">
        <v>1674647489</v>
      </c>
      <c r="AW91">
        <v>1721241803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45407962.549999997</v>
      </c>
      <c r="G92">
        <v>45243888.289999999</v>
      </c>
      <c r="H92">
        <v>44239696.020000003</v>
      </c>
      <c r="I92">
        <v>43723559.539999999</v>
      </c>
      <c r="J92">
        <v>44979263.689999998</v>
      </c>
      <c r="K92">
        <v>47747118.479999997</v>
      </c>
      <c r="L92" s="273">
        <v>51684533.009999998</v>
      </c>
      <c r="M92">
        <v>56079002.810000002</v>
      </c>
      <c r="N92">
        <v>60244635.899999999</v>
      </c>
      <c r="O92">
        <v>62320760.450000003</v>
      </c>
      <c r="P92">
        <v>64196492.68</v>
      </c>
      <c r="Q92">
        <v>66292577.619999997</v>
      </c>
      <c r="R92">
        <v>71275704.890000001</v>
      </c>
      <c r="S92">
        <v>76141623</v>
      </c>
      <c r="T92">
        <v>83014664.959999904</v>
      </c>
      <c r="U92">
        <v>91043220.069999903</v>
      </c>
      <c r="V92">
        <v>103884242.2</v>
      </c>
      <c r="W92">
        <v>120986789.40000001</v>
      </c>
      <c r="X92">
        <v>138656734.19999999</v>
      </c>
      <c r="Y92">
        <v>153650251.19999999</v>
      </c>
      <c r="Z92">
        <v>164433984.19999999</v>
      </c>
      <c r="AA92">
        <v>171720425.59999999</v>
      </c>
      <c r="AB92">
        <v>176288495.19999999</v>
      </c>
      <c r="AC92">
        <v>179154518.59999999</v>
      </c>
      <c r="AD92">
        <v>181716243.69999999</v>
      </c>
      <c r="AE92">
        <v>183250066.90000001</v>
      </c>
      <c r="AF92">
        <v>183627572.90000001</v>
      </c>
      <c r="AG92">
        <v>183466366.40000001</v>
      </c>
      <c r="AH92">
        <v>184068795.69999999</v>
      </c>
      <c r="AI92">
        <v>185791632.09999999</v>
      </c>
      <c r="AJ92">
        <v>187776268</v>
      </c>
      <c r="AK92">
        <v>189012982.19999999</v>
      </c>
      <c r="AL92">
        <v>188892305.09999999</v>
      </c>
      <c r="AM92">
        <v>187856977.30000001</v>
      </c>
      <c r="AN92">
        <v>186158900.40000001</v>
      </c>
      <c r="AO92">
        <v>183529333.5</v>
      </c>
      <c r="AP92">
        <v>180186219</v>
      </c>
      <c r="AQ92">
        <v>176426193.09999999</v>
      </c>
      <c r="AR92">
        <v>172390033.90000001</v>
      </c>
      <c r="AS92">
        <v>168202407.90000001</v>
      </c>
      <c r="AT92">
        <v>163946541.69999999</v>
      </c>
      <c r="AU92">
        <v>159624848.19999999</v>
      </c>
      <c r="AV92">
        <v>155305861.5</v>
      </c>
      <c r="AW92">
        <v>151051838.19999999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326427531.30000001</v>
      </c>
      <c r="G93">
        <v>352254292.10000002</v>
      </c>
      <c r="H93">
        <v>377868513.80000001</v>
      </c>
      <c r="I93">
        <v>399213167.5</v>
      </c>
      <c r="J93">
        <v>420140555.39999998</v>
      </c>
      <c r="K93">
        <v>442853941.5</v>
      </c>
      <c r="L93">
        <v>467882339.5</v>
      </c>
      <c r="M93">
        <v>492821692.80000001</v>
      </c>
      <c r="N93">
        <v>515682291.69999999</v>
      </c>
      <c r="O93">
        <v>535101549.69999999</v>
      </c>
      <c r="P93">
        <v>552114967.29999995</v>
      </c>
      <c r="Q93">
        <v>569946524.29999995</v>
      </c>
      <c r="R93">
        <v>592035264.10000002</v>
      </c>
      <c r="S93">
        <v>614400032.20000005</v>
      </c>
      <c r="T93">
        <v>639306393.5</v>
      </c>
      <c r="U93">
        <v>663772140.5</v>
      </c>
      <c r="V93">
        <v>691980933.89999998</v>
      </c>
      <c r="W93">
        <v>722534582.5</v>
      </c>
      <c r="X93">
        <v>752974012.39999998</v>
      </c>
      <c r="Y93">
        <v>781704521.5</v>
      </c>
      <c r="Z93">
        <v>805473527.20000005</v>
      </c>
      <c r="AA93">
        <v>823918421.29999995</v>
      </c>
      <c r="AB93">
        <v>836742197.10000002</v>
      </c>
      <c r="AC93">
        <v>844845676.39999998</v>
      </c>
      <c r="AD93">
        <v>849520853</v>
      </c>
      <c r="AE93">
        <v>851010630.60000002</v>
      </c>
      <c r="AF93">
        <v>850399336.89999998</v>
      </c>
      <c r="AG93">
        <v>847974014.29999995</v>
      </c>
      <c r="AH93">
        <v>843420075.79999995</v>
      </c>
      <c r="AI93">
        <v>836471792.39999998</v>
      </c>
      <c r="AJ93">
        <v>827339352</v>
      </c>
      <c r="AK93">
        <v>816514756.70000005</v>
      </c>
      <c r="AL93">
        <v>804426890.60000002</v>
      </c>
      <c r="AM93">
        <v>791302758.29999995</v>
      </c>
      <c r="AN93">
        <v>777466156.20000005</v>
      </c>
      <c r="AO93">
        <v>763244114.60000002</v>
      </c>
      <c r="AP93">
        <v>748811107.89999998</v>
      </c>
      <c r="AQ93">
        <v>734320462</v>
      </c>
      <c r="AR93">
        <v>719728248.5</v>
      </c>
      <c r="AS93">
        <v>705108405.70000005</v>
      </c>
      <c r="AT93">
        <v>690661316.89999998</v>
      </c>
      <c r="AU93">
        <v>676434471.60000002</v>
      </c>
      <c r="AV93">
        <v>662430141.20000005</v>
      </c>
      <c r="AW93">
        <v>648623197.70000005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681999793.79999995</v>
      </c>
      <c r="G94">
        <v>703055329.29999995</v>
      </c>
      <c r="H94">
        <v>724061403.29999995</v>
      </c>
      <c r="I94">
        <v>742548672.39999998</v>
      </c>
      <c r="J94">
        <v>760853938.89999998</v>
      </c>
      <c r="K94">
        <v>780334353</v>
      </c>
      <c r="L94">
        <v>800440764.79999995</v>
      </c>
      <c r="M94">
        <v>819172265.60000002</v>
      </c>
      <c r="N94">
        <v>835197378.29999995</v>
      </c>
      <c r="O94">
        <v>849872725.79999995</v>
      </c>
      <c r="P94">
        <v>861889378.5</v>
      </c>
      <c r="Q94">
        <v>873837341.60000002</v>
      </c>
      <c r="R94">
        <v>884681876.20000005</v>
      </c>
      <c r="S94">
        <v>894436157.70000005</v>
      </c>
      <c r="T94">
        <v>901647698.70000005</v>
      </c>
      <c r="U94">
        <v>905100746.29999995</v>
      </c>
      <c r="V94">
        <v>902899890.20000005</v>
      </c>
      <c r="W94">
        <v>892004336.70000005</v>
      </c>
      <c r="X94">
        <v>875046294.89999998</v>
      </c>
      <c r="Y94">
        <v>855678239.39999998</v>
      </c>
      <c r="Z94">
        <v>835786019.39999998</v>
      </c>
      <c r="AA94">
        <v>816047762.20000005</v>
      </c>
      <c r="AB94">
        <v>796360458.79999995</v>
      </c>
      <c r="AC94">
        <v>776517172.20000005</v>
      </c>
      <c r="AD94">
        <v>756660726.10000002</v>
      </c>
      <c r="AE94">
        <v>737117350.39999998</v>
      </c>
      <c r="AF94">
        <v>718229321.10000002</v>
      </c>
      <c r="AG94">
        <v>699636544.5</v>
      </c>
      <c r="AH94">
        <v>680327128.5</v>
      </c>
      <c r="AI94">
        <v>659551608.5</v>
      </c>
      <c r="AJ94">
        <v>637671856.5</v>
      </c>
      <c r="AK94">
        <v>615525845.10000002</v>
      </c>
      <c r="AL94">
        <v>593688351</v>
      </c>
      <c r="AM94">
        <v>572179782.89999998</v>
      </c>
      <c r="AN94">
        <v>551530558.20000005</v>
      </c>
      <c r="AO94">
        <v>531818004</v>
      </c>
      <c r="AP94">
        <v>513062145.80000001</v>
      </c>
      <c r="AQ94">
        <v>495267535.39999998</v>
      </c>
      <c r="AR94">
        <v>478283732.30000001</v>
      </c>
      <c r="AS94">
        <v>462056780.39999998</v>
      </c>
      <c r="AT94">
        <v>446597104.30000001</v>
      </c>
      <c r="AU94">
        <v>431845086</v>
      </c>
      <c r="AV94">
        <v>417723271.19999999</v>
      </c>
      <c r="AW94">
        <v>404737627.30000001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775621140.39999998</v>
      </c>
      <c r="G95">
        <v>763100982.5</v>
      </c>
      <c r="H95">
        <v>749823240.20000005</v>
      </c>
      <c r="I95">
        <v>739513897</v>
      </c>
      <c r="J95">
        <v>728331086.5</v>
      </c>
      <c r="K95">
        <v>714480841.29999995</v>
      </c>
      <c r="L95">
        <v>698204267</v>
      </c>
      <c r="M95">
        <v>681864286.20000005</v>
      </c>
      <c r="N95">
        <v>667558382.60000002</v>
      </c>
      <c r="O95">
        <v>658059738</v>
      </c>
      <c r="P95">
        <v>650982618.5</v>
      </c>
      <c r="Q95">
        <v>642575086.20000005</v>
      </c>
      <c r="R95">
        <v>629123873</v>
      </c>
      <c r="S95">
        <v>614347782.89999998</v>
      </c>
      <c r="T95">
        <v>596790406.5</v>
      </c>
      <c r="U95">
        <v>578210438.29999995</v>
      </c>
      <c r="V95">
        <v>556866779.60000002</v>
      </c>
      <c r="W95">
        <v>532536548.10000002</v>
      </c>
      <c r="X95">
        <v>505091339.80000001</v>
      </c>
      <c r="Y95">
        <v>476574021.30000001</v>
      </c>
      <c r="Z95">
        <v>449700264.89999998</v>
      </c>
      <c r="AA95">
        <v>425484321.5</v>
      </c>
      <c r="AB95">
        <v>404290364.30000001</v>
      </c>
      <c r="AC95">
        <v>385715131.60000002</v>
      </c>
      <c r="AD95">
        <v>368853978.30000001</v>
      </c>
      <c r="AE95">
        <v>353446443.80000001</v>
      </c>
      <c r="AF95">
        <v>339411836.5</v>
      </c>
      <c r="AG95">
        <v>326433284.10000002</v>
      </c>
      <c r="AH95">
        <v>314419939.60000002</v>
      </c>
      <c r="AI95">
        <v>303396368.80000001</v>
      </c>
      <c r="AJ95">
        <v>293201348.39999998</v>
      </c>
      <c r="AK95">
        <v>283677561.60000002</v>
      </c>
      <c r="AL95">
        <v>274731920.89999998</v>
      </c>
      <c r="AM95">
        <v>266135670.59999999</v>
      </c>
      <c r="AN95">
        <v>257851955</v>
      </c>
      <c r="AO95">
        <v>249884143.40000001</v>
      </c>
      <c r="AP95">
        <v>242178112.30000001</v>
      </c>
      <c r="AQ95">
        <v>234738549.19999999</v>
      </c>
      <c r="AR95">
        <v>227586013.90000001</v>
      </c>
      <c r="AS95">
        <v>220703278.59999999</v>
      </c>
      <c r="AT95">
        <v>214001917.19999999</v>
      </c>
      <c r="AU95">
        <v>207454300.30000001</v>
      </c>
      <c r="AV95">
        <v>201069741.80000001</v>
      </c>
      <c r="AW95">
        <v>194871183.80000001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406642858</v>
      </c>
      <c r="G96">
        <v>399769480.5</v>
      </c>
      <c r="H96">
        <v>392177522</v>
      </c>
      <c r="I96">
        <v>386185677.19999999</v>
      </c>
      <c r="J96">
        <v>379600368.10000002</v>
      </c>
      <c r="K96">
        <v>371154088.80000001</v>
      </c>
      <c r="L96">
        <v>361084093.19999999</v>
      </c>
      <c r="M96">
        <v>350939840.5</v>
      </c>
      <c r="N96">
        <v>342069762.60000002</v>
      </c>
      <c r="O96">
        <v>335982506</v>
      </c>
      <c r="P96">
        <v>331382658.19999999</v>
      </c>
      <c r="Q96">
        <v>326025084.80000001</v>
      </c>
      <c r="R96">
        <v>317910124.39999998</v>
      </c>
      <c r="S96">
        <v>308955566.5</v>
      </c>
      <c r="T96">
        <v>298697443.89999998</v>
      </c>
      <c r="U96">
        <v>287827775.80000001</v>
      </c>
      <c r="V96">
        <v>275815177.39999998</v>
      </c>
      <c r="W96">
        <v>262336450.40000001</v>
      </c>
      <c r="X96">
        <v>247211153.59999999</v>
      </c>
      <c r="Y96">
        <v>231417367.69999999</v>
      </c>
      <c r="Z96">
        <v>216449191.59999999</v>
      </c>
      <c r="AA96">
        <v>202955410.59999999</v>
      </c>
      <c r="AB96">
        <v>191024517.19999999</v>
      </c>
      <c r="AC96">
        <v>180455163.5</v>
      </c>
      <c r="AD96">
        <v>170825639.90000001</v>
      </c>
      <c r="AE96">
        <v>162033341.90000001</v>
      </c>
      <c r="AF96">
        <v>154003060.69999999</v>
      </c>
      <c r="AG96">
        <v>146581553.80000001</v>
      </c>
      <c r="AH96">
        <v>139720001.80000001</v>
      </c>
      <c r="AI96">
        <v>133403705.09999999</v>
      </c>
      <c r="AJ96">
        <v>127554111.40000001</v>
      </c>
      <c r="AK96">
        <v>122107225.09999999</v>
      </c>
      <c r="AL96">
        <v>117019199.09999999</v>
      </c>
      <c r="AM96">
        <v>112186290.7</v>
      </c>
      <c r="AN96">
        <v>107598847.40000001</v>
      </c>
      <c r="AO96">
        <v>103234021.2</v>
      </c>
      <c r="AP96">
        <v>99058944.909999996</v>
      </c>
      <c r="AQ96">
        <v>95068009.480000004</v>
      </c>
      <c r="AR96">
        <v>91263848.040000007</v>
      </c>
      <c r="AS96">
        <v>87634658.959999904</v>
      </c>
      <c r="AT96">
        <v>84139057.180000007</v>
      </c>
      <c r="AU96">
        <v>80760769.760000005</v>
      </c>
      <c r="AV96">
        <v>77498930.430000007</v>
      </c>
      <c r="AW96">
        <v>74358756.609999999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180331511.5</v>
      </c>
      <c r="G97">
        <v>171628487.19999999</v>
      </c>
      <c r="H97">
        <v>162925417.09999999</v>
      </c>
      <c r="I97">
        <v>155277407</v>
      </c>
      <c r="J97">
        <v>147704435.80000001</v>
      </c>
      <c r="K97">
        <v>139737837.90000001</v>
      </c>
      <c r="L97">
        <v>131438218.40000001</v>
      </c>
      <c r="M97">
        <v>123507854.40000001</v>
      </c>
      <c r="N97">
        <v>116412924.40000001</v>
      </c>
      <c r="O97">
        <v>110621809.5</v>
      </c>
      <c r="P97">
        <v>105560807</v>
      </c>
      <c r="Q97">
        <v>100533324.90000001</v>
      </c>
      <c r="R97">
        <v>94821386.060000002</v>
      </c>
      <c r="S97">
        <v>89177020.140000001</v>
      </c>
      <c r="T97">
        <v>83362313.239999995</v>
      </c>
      <c r="U97">
        <v>77755120.920000002</v>
      </c>
      <c r="V97">
        <v>72109197.810000002</v>
      </c>
      <c r="W97">
        <v>66366512.030000001</v>
      </c>
      <c r="X97">
        <v>60469721.880000003</v>
      </c>
      <c r="Y97">
        <v>54691614.369999997</v>
      </c>
      <c r="Z97">
        <v>49455335.710000001</v>
      </c>
      <c r="AA97">
        <v>44883430.119999997</v>
      </c>
      <c r="AB97">
        <v>40961881.359999999</v>
      </c>
      <c r="AC97">
        <v>37591271.600000001</v>
      </c>
      <c r="AD97">
        <v>34633806.170000002</v>
      </c>
      <c r="AE97">
        <v>32033862.75</v>
      </c>
      <c r="AF97">
        <v>29733391.550000001</v>
      </c>
      <c r="AG97">
        <v>27680741.620000001</v>
      </c>
      <c r="AH97">
        <v>25868139.27</v>
      </c>
      <c r="AI97">
        <v>24287122.289999999</v>
      </c>
      <c r="AJ97">
        <v>22900620.25</v>
      </c>
      <c r="AK97">
        <v>21673850.350000001</v>
      </c>
      <c r="AL97">
        <v>20577588.510000002</v>
      </c>
      <c r="AM97">
        <v>19577607.600000001</v>
      </c>
      <c r="AN97">
        <v>18662675.760000002</v>
      </c>
      <c r="AO97">
        <v>17819814.09</v>
      </c>
      <c r="AP97">
        <v>17037356.780000001</v>
      </c>
      <c r="AQ97">
        <v>16310053.49</v>
      </c>
      <c r="AR97">
        <v>15634790.9</v>
      </c>
      <c r="AS97">
        <v>15004443.029999999</v>
      </c>
      <c r="AT97">
        <v>14404245.460000001</v>
      </c>
      <c r="AU97">
        <v>13827919.24</v>
      </c>
      <c r="AV97">
        <v>13274978.34</v>
      </c>
      <c r="AW97">
        <v>12747400.029999999</v>
      </c>
    </row>
    <row r="98" spans="2:49" x14ac:dyDescent="0.25">
      <c r="B98" t="s">
        <v>198</v>
      </c>
      <c r="C98">
        <v>61.608374519870097</v>
      </c>
      <c r="D98">
        <v>61.608374519870097</v>
      </c>
      <c r="E98">
        <v>61.621896319999998</v>
      </c>
      <c r="F98">
        <v>60.714763339999998</v>
      </c>
      <c r="G98">
        <v>60.998768130000002</v>
      </c>
      <c r="H98">
        <v>61.755015040000004</v>
      </c>
      <c r="I98">
        <v>60.99276794</v>
      </c>
      <c r="J98">
        <v>60.945804840000001</v>
      </c>
      <c r="K98">
        <v>61.430653990000003</v>
      </c>
      <c r="L98">
        <v>61.418746560000002</v>
      </c>
      <c r="M98">
        <v>69.854678129999996</v>
      </c>
      <c r="N98">
        <v>78.267193109999994</v>
      </c>
      <c r="O98">
        <v>88.504154380000003</v>
      </c>
      <c r="P98">
        <v>99.143316780000006</v>
      </c>
      <c r="Q98">
        <v>116.8403848</v>
      </c>
      <c r="R98">
        <v>116.1252762</v>
      </c>
      <c r="S98">
        <v>115.1912713</v>
      </c>
      <c r="T98">
        <v>112.65142090000001</v>
      </c>
      <c r="U98">
        <v>109.4789828</v>
      </c>
      <c r="V98">
        <v>105.8818916</v>
      </c>
      <c r="W98">
        <v>118.169234</v>
      </c>
      <c r="X98">
        <v>115.459948</v>
      </c>
      <c r="Y98">
        <v>113.2427275</v>
      </c>
      <c r="Z98">
        <v>111.3155033</v>
      </c>
      <c r="AA98">
        <v>109.58837269999999</v>
      </c>
      <c r="AB98">
        <v>107.86483560000001</v>
      </c>
      <c r="AC98">
        <v>107.3049249</v>
      </c>
      <c r="AD98">
        <v>105.73503669999999</v>
      </c>
      <c r="AE98">
        <v>104.13592370000001</v>
      </c>
      <c r="AF98">
        <v>102.782488</v>
      </c>
      <c r="AG98">
        <v>101.14656100000001</v>
      </c>
      <c r="AH98">
        <v>99.390891300000007</v>
      </c>
      <c r="AI98">
        <v>97.501691149999999</v>
      </c>
      <c r="AJ98">
        <v>95.578148830000003</v>
      </c>
      <c r="AK98">
        <v>93.556160719999994</v>
      </c>
      <c r="AL98">
        <v>91.061047340000002</v>
      </c>
      <c r="AM98">
        <v>88.313624950000005</v>
      </c>
      <c r="AN98">
        <v>86.609377690000002</v>
      </c>
      <c r="AO98">
        <v>84.836178419999996</v>
      </c>
      <c r="AP98">
        <v>82.921195909999994</v>
      </c>
      <c r="AQ98">
        <v>80.789028380000005</v>
      </c>
      <c r="AR98">
        <v>78.371659890000004</v>
      </c>
      <c r="AS98">
        <v>78.903244659999999</v>
      </c>
      <c r="AT98">
        <v>79.518197619999995</v>
      </c>
      <c r="AU98">
        <v>80.176016660000002</v>
      </c>
      <c r="AV98">
        <v>80.867967809999996</v>
      </c>
      <c r="AW98">
        <v>81.59305852</v>
      </c>
    </row>
    <row r="99" spans="2:49" x14ac:dyDescent="0.25">
      <c r="B99" t="s">
        <v>199</v>
      </c>
      <c r="C99">
        <v>61.608374519870097</v>
      </c>
      <c r="D99">
        <v>61.608374519870097</v>
      </c>
      <c r="E99">
        <v>61.621896319999998</v>
      </c>
      <c r="F99">
        <v>60.744912059999997</v>
      </c>
      <c r="G99">
        <v>61.059489569999997</v>
      </c>
      <c r="H99">
        <v>61.848353420000002</v>
      </c>
      <c r="I99">
        <v>61.115253209999999</v>
      </c>
      <c r="J99">
        <v>61.056465609999997</v>
      </c>
      <c r="K99">
        <v>61.53188686</v>
      </c>
      <c r="L99">
        <v>61.510191429999999</v>
      </c>
      <c r="M99">
        <v>69.9490129</v>
      </c>
      <c r="N99">
        <v>78.363287690000007</v>
      </c>
      <c r="O99">
        <v>88.606202580000001</v>
      </c>
      <c r="P99">
        <v>99.249423960000001</v>
      </c>
      <c r="Q99">
        <v>116.9554375</v>
      </c>
      <c r="R99">
        <v>116.2299699</v>
      </c>
      <c r="S99">
        <v>115.2850188</v>
      </c>
      <c r="T99">
        <v>112.77540639999999</v>
      </c>
      <c r="U99">
        <v>109.6306913</v>
      </c>
      <c r="V99">
        <v>106.0586826</v>
      </c>
      <c r="W99">
        <v>102.30517209999999</v>
      </c>
      <c r="X99">
        <v>98.474353930000007</v>
      </c>
      <c r="Y99">
        <v>94.853885070000004</v>
      </c>
      <c r="Z99">
        <v>91.517320179999999</v>
      </c>
      <c r="AA99">
        <v>88.528822090000006</v>
      </c>
      <c r="AB99">
        <v>85.855162669999999</v>
      </c>
      <c r="AC99">
        <v>83.483023029999998</v>
      </c>
      <c r="AD99">
        <v>81.356487659999999</v>
      </c>
      <c r="AE99">
        <v>79.452676449999998</v>
      </c>
      <c r="AF99">
        <v>77.823290259999894</v>
      </c>
      <c r="AG99">
        <v>76.261123029999894</v>
      </c>
      <c r="AH99">
        <v>74.806658990000003</v>
      </c>
      <c r="AI99">
        <v>73.416769169999995</v>
      </c>
      <c r="AJ99">
        <v>72.100881119999997</v>
      </c>
      <c r="AK99">
        <v>70.826968809999997</v>
      </c>
      <c r="AL99">
        <v>69.577955459999998</v>
      </c>
      <c r="AM99">
        <v>68.351891710000004</v>
      </c>
      <c r="AN99">
        <v>67.209769629999997</v>
      </c>
      <c r="AO99">
        <v>66.095173059999894</v>
      </c>
      <c r="AP99">
        <v>64.99620797</v>
      </c>
      <c r="AQ99">
        <v>63.901122440000002</v>
      </c>
      <c r="AR99">
        <v>62.806337769999999</v>
      </c>
      <c r="AS99">
        <v>61.487898559999998</v>
      </c>
      <c r="AT99">
        <v>60.133916669999998</v>
      </c>
      <c r="AU99">
        <v>58.771408340000001</v>
      </c>
      <c r="AV99">
        <v>57.404887469999998</v>
      </c>
      <c r="AW99">
        <v>56.032016200000001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0.99999542620000004</v>
      </c>
      <c r="F100">
        <v>1.0226084550000001</v>
      </c>
      <c r="G100">
        <v>1.0411963390000001</v>
      </c>
      <c r="H100">
        <v>1.054557416</v>
      </c>
      <c r="I100">
        <v>1.065087246</v>
      </c>
      <c r="J100">
        <v>1.075398088</v>
      </c>
      <c r="K100">
        <v>1.0833065589999999</v>
      </c>
      <c r="L100">
        <v>1.0955834820000001</v>
      </c>
      <c r="M100">
        <v>1.1094353239999999</v>
      </c>
      <c r="N100">
        <v>1.123383993</v>
      </c>
      <c r="O100">
        <v>1.1317539720000001</v>
      </c>
      <c r="P100">
        <v>1.1423621530000001</v>
      </c>
      <c r="Q100">
        <v>1.156026775</v>
      </c>
      <c r="R100">
        <v>1.181248568</v>
      </c>
      <c r="S100">
        <v>1.204830082</v>
      </c>
      <c r="T100">
        <v>1.238117398</v>
      </c>
      <c r="U100">
        <v>1.276852248</v>
      </c>
      <c r="V100">
        <v>1.3209044169999999</v>
      </c>
      <c r="W100">
        <v>1.3735919759999999</v>
      </c>
      <c r="X100">
        <v>1.4279369580000001</v>
      </c>
      <c r="Y100">
        <v>1.4856129229999999</v>
      </c>
      <c r="Z100">
        <v>1.5437642730000001</v>
      </c>
      <c r="AA100">
        <v>1.601495501</v>
      </c>
      <c r="AB100">
        <v>1.6578151510000001</v>
      </c>
      <c r="AC100">
        <v>1.7125606170000001</v>
      </c>
      <c r="AD100">
        <v>1.76653685</v>
      </c>
      <c r="AE100">
        <v>1.8185278229999999</v>
      </c>
      <c r="AF100">
        <v>1.8686475410000001</v>
      </c>
      <c r="AG100">
        <v>1.917793493</v>
      </c>
      <c r="AH100">
        <v>1.9660808649999999</v>
      </c>
      <c r="AI100">
        <v>2.013544907</v>
      </c>
      <c r="AJ100">
        <v>2.0598103330000002</v>
      </c>
      <c r="AK100">
        <v>2.105177839</v>
      </c>
      <c r="AL100">
        <v>2.1498221970000002</v>
      </c>
      <c r="AM100">
        <v>2.1942897650000002</v>
      </c>
      <c r="AN100">
        <v>2.2385057399999999</v>
      </c>
      <c r="AO100">
        <v>2.2829035750000002</v>
      </c>
      <c r="AP100">
        <v>2.3277870030000001</v>
      </c>
      <c r="AQ100">
        <v>2.3736596579999998</v>
      </c>
      <c r="AR100">
        <v>2.4205916099999998</v>
      </c>
      <c r="AS100">
        <v>2.4686826979999998</v>
      </c>
      <c r="AT100">
        <v>2.5184094670000001</v>
      </c>
      <c r="AU100">
        <v>2.569781962</v>
      </c>
      <c r="AV100">
        <v>2.6229604279999998</v>
      </c>
      <c r="AW100">
        <v>2.6788427239999999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0.99999542620000004</v>
      </c>
      <c r="F101">
        <v>1.0226084550000001</v>
      </c>
      <c r="G101">
        <v>1.0411963390000001</v>
      </c>
      <c r="H101">
        <v>1.054557416</v>
      </c>
      <c r="I101">
        <v>1.065087246</v>
      </c>
      <c r="J101">
        <v>1.075398088</v>
      </c>
      <c r="K101">
        <v>1.0833065589999999</v>
      </c>
      <c r="L101">
        <v>1.0955834820000001</v>
      </c>
      <c r="M101">
        <v>1.1094353239999999</v>
      </c>
      <c r="N101">
        <v>1.123383993</v>
      </c>
      <c r="O101">
        <v>1.1317539720000001</v>
      </c>
      <c r="P101">
        <v>1.1423621530000001</v>
      </c>
      <c r="Q101">
        <v>1.156026775</v>
      </c>
      <c r="R101">
        <v>1.181248568</v>
      </c>
      <c r="S101">
        <v>1.204830082</v>
      </c>
      <c r="T101">
        <v>1.238117398</v>
      </c>
      <c r="U101">
        <v>1.276852248</v>
      </c>
      <c r="V101">
        <v>1.3209044169999999</v>
      </c>
      <c r="W101">
        <v>1.368662512</v>
      </c>
      <c r="X101">
        <v>1.4209260530000001</v>
      </c>
      <c r="Y101">
        <v>1.473452725</v>
      </c>
      <c r="Z101">
        <v>1.524826477</v>
      </c>
      <c r="AA101">
        <v>1.573861532</v>
      </c>
      <c r="AB101">
        <v>1.61993885</v>
      </c>
      <c r="AC101">
        <v>1.662740935</v>
      </c>
      <c r="AD101">
        <v>1.7022101599999999</v>
      </c>
      <c r="AE101">
        <v>1.738757954</v>
      </c>
      <c r="AF101">
        <v>1.772932467</v>
      </c>
      <c r="AG101">
        <v>1.8052051629999999</v>
      </c>
      <c r="AH101">
        <v>1.8361325020000001</v>
      </c>
      <c r="AI101">
        <v>1.866172911</v>
      </c>
      <c r="AJ101">
        <v>1.8954761769999999</v>
      </c>
      <c r="AK101">
        <v>1.924739588</v>
      </c>
      <c r="AL101">
        <v>1.954239109</v>
      </c>
      <c r="AM101">
        <v>1.984229633</v>
      </c>
      <c r="AN101">
        <v>2.0142652779999999</v>
      </c>
      <c r="AO101">
        <v>2.0450893250000002</v>
      </c>
      <c r="AP101">
        <v>2.0769290050000002</v>
      </c>
      <c r="AQ101">
        <v>2.1100380849999998</v>
      </c>
      <c r="AR101">
        <v>2.1445176039999998</v>
      </c>
      <c r="AS101">
        <v>2.1805482110000001</v>
      </c>
      <c r="AT101">
        <v>2.2184286869999998</v>
      </c>
      <c r="AU101">
        <v>2.2582543940000002</v>
      </c>
      <c r="AV101">
        <v>2.3001833239999998</v>
      </c>
      <c r="AW101">
        <v>2.3445816750000001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>
        <v>0</v>
      </c>
      <c r="U102">
        <v>0</v>
      </c>
      <c r="V102">
        <v>0</v>
      </c>
      <c r="W102">
        <v>0.93462951794156501</v>
      </c>
      <c r="X102">
        <v>0.85473308753305499</v>
      </c>
      <c r="Y102">
        <v>1.3832320642790299</v>
      </c>
      <c r="Z102">
        <v>1.69684839035781</v>
      </c>
      <c r="AA102">
        <v>1.95575196764579</v>
      </c>
      <c r="AB102">
        <v>2.0988662923363499</v>
      </c>
      <c r="AC102">
        <v>2.1837224918289202</v>
      </c>
      <c r="AD102">
        <v>2.4938905570768899</v>
      </c>
      <c r="AE102">
        <v>2.5734184625119698</v>
      </c>
      <c r="AF102">
        <v>2.5790135780880701</v>
      </c>
      <c r="AG102" s="39">
        <v>2.4761925859940499</v>
      </c>
      <c r="AH102" s="39">
        <v>2.3491635094616599</v>
      </c>
      <c r="AI102">
        <v>2.3305019481084601</v>
      </c>
      <c r="AJ102">
        <v>2.28222805618709</v>
      </c>
      <c r="AK102">
        <v>2.23952005685139</v>
      </c>
      <c r="AL102" s="39">
        <v>2.19899002990815</v>
      </c>
      <c r="AM102">
        <v>2.1950244833314598</v>
      </c>
      <c r="AN102">
        <v>2.2687663095197101</v>
      </c>
      <c r="AO102">
        <v>2.3013581545409298</v>
      </c>
      <c r="AP102">
        <v>2.3386783798369799</v>
      </c>
      <c r="AQ102">
        <v>2.3771118250129</v>
      </c>
      <c r="AR102">
        <v>2.3806729286000898</v>
      </c>
      <c r="AS102">
        <v>2.3066209826425101</v>
      </c>
      <c r="AT102">
        <v>2.27794313011153</v>
      </c>
      <c r="AU102">
        <v>2.2450714641238001</v>
      </c>
      <c r="AV102">
        <v>2.2149269204639399</v>
      </c>
      <c r="AW102">
        <v>2.1184157954759302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>
        <v>0</v>
      </c>
      <c r="U103">
        <v>0</v>
      </c>
      <c r="V103">
        <v>0</v>
      </c>
      <c r="W103" s="39">
        <v>1.4421301092905501</v>
      </c>
      <c r="X103">
        <v>2.0277695109951202</v>
      </c>
      <c r="Y103">
        <v>2.1571889509076998</v>
      </c>
      <c r="Z103">
        <v>2.4818929523303601</v>
      </c>
      <c r="AA103">
        <v>2.9113197983816401</v>
      </c>
      <c r="AB103">
        <v>3.2409421574347999</v>
      </c>
      <c r="AC103">
        <v>3.5282897568562399</v>
      </c>
      <c r="AD103">
        <v>3.9612225409262498</v>
      </c>
      <c r="AE103">
        <v>4.3840389891257097</v>
      </c>
      <c r="AF103">
        <v>4.6267551720485498</v>
      </c>
      <c r="AG103">
        <v>4.7986349098299899</v>
      </c>
      <c r="AH103">
        <v>5.0006164342334101</v>
      </c>
      <c r="AI103">
        <v>5.0506937996053196</v>
      </c>
      <c r="AJ103">
        <v>5.1646455334313597</v>
      </c>
      <c r="AK103">
        <v>5.2689284355182897</v>
      </c>
      <c r="AL103">
        <v>5.3646346331469097</v>
      </c>
      <c r="AM103">
        <v>5.5204307826225403</v>
      </c>
      <c r="AN103">
        <v>5.7149750068144796</v>
      </c>
      <c r="AO103">
        <v>5.8883137301094504</v>
      </c>
      <c r="AP103">
        <v>6.0500681086375296</v>
      </c>
      <c r="AQ103">
        <v>6.1964782840330201</v>
      </c>
      <c r="AR103">
        <v>6.3784677203927798</v>
      </c>
      <c r="AS103">
        <v>6.4760587878296203</v>
      </c>
      <c r="AT103">
        <v>6.5118818889930701</v>
      </c>
      <c r="AU103">
        <v>6.52379013409967</v>
      </c>
      <c r="AV103">
        <v>6.5275480113255302</v>
      </c>
      <c r="AW103">
        <v>6.4228813808626004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>
        <v>0</v>
      </c>
      <c r="U104">
        <v>0</v>
      </c>
      <c r="V104">
        <v>0</v>
      </c>
      <c r="W104">
        <v>4.5199527889039501</v>
      </c>
      <c r="X104">
        <v>1.14321066041038</v>
      </c>
      <c r="Y104">
        <v>2.8191853869222001</v>
      </c>
      <c r="Z104">
        <v>3.5423631036894201</v>
      </c>
      <c r="AA104">
        <v>4.1362925144710898</v>
      </c>
      <c r="AB104">
        <v>4.4756102651989798</v>
      </c>
      <c r="AC104">
        <v>4.6386140765116703</v>
      </c>
      <c r="AD104">
        <v>6.3009063440749102</v>
      </c>
      <c r="AE104">
        <v>6.21701269544812</v>
      </c>
      <c r="AF104">
        <v>5.9686883029843996</v>
      </c>
      <c r="AG104">
        <v>5.5982132368819801</v>
      </c>
      <c r="AH104">
        <v>5.2496490158428104</v>
      </c>
      <c r="AI104">
        <v>5.5332102929101596</v>
      </c>
      <c r="AJ104">
        <v>5.16138159604116</v>
      </c>
      <c r="AK104">
        <v>4.8537466395273698</v>
      </c>
      <c r="AL104">
        <v>4.5374254499028099</v>
      </c>
      <c r="AM104" s="39">
        <v>4.1921425319825598</v>
      </c>
      <c r="AN104">
        <v>4.6507530302908098</v>
      </c>
      <c r="AO104">
        <v>4.6353679691816696</v>
      </c>
      <c r="AP104">
        <v>4.6362189528120501</v>
      </c>
      <c r="AQ104">
        <v>4.6487110061904398</v>
      </c>
      <c r="AR104">
        <v>4.2484138007009102</v>
      </c>
      <c r="AS104">
        <v>3.4315100583041498</v>
      </c>
      <c r="AT104">
        <v>3.3522908179815101</v>
      </c>
      <c r="AU104">
        <v>3.2578480337717601</v>
      </c>
      <c r="AV104">
        <v>3.1674590100573199</v>
      </c>
      <c r="AW104" s="39">
        <v>2.84928776821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>
        <v>0</v>
      </c>
      <c r="U105">
        <v>0</v>
      </c>
      <c r="V105">
        <v>0</v>
      </c>
      <c r="W105" s="39">
        <v>-7.9017362411248904E-2</v>
      </c>
      <c r="X105" s="39">
        <v>-0.118100956702638</v>
      </c>
      <c r="Y105">
        <v>-0.19594285503120501</v>
      </c>
      <c r="Z105">
        <v>-0.31706093999280799</v>
      </c>
      <c r="AA105">
        <v>-0.47212298862000501</v>
      </c>
      <c r="AB105">
        <v>-0.64092964746618097</v>
      </c>
      <c r="AC105">
        <v>-0.82721406617780602</v>
      </c>
      <c r="AD105" s="39">
        <v>-0.98318769938710004</v>
      </c>
      <c r="AE105" s="39">
        <v>-1.15099491556742</v>
      </c>
      <c r="AF105" s="39">
        <v>-1.32014650402217</v>
      </c>
      <c r="AG105" s="39">
        <v>-1.7309514934705501</v>
      </c>
      <c r="AH105">
        <v>-2.1330235913561699</v>
      </c>
      <c r="AI105" s="39">
        <v>-2.3131362475448101</v>
      </c>
      <c r="AJ105" s="39">
        <v>-2.4779398230254599</v>
      </c>
      <c r="AK105" s="39">
        <v>-2.6250834488363601</v>
      </c>
      <c r="AL105" s="39">
        <v>-2.7534730146816702</v>
      </c>
      <c r="AM105" s="39">
        <v>-2.8646455056707398</v>
      </c>
      <c r="AN105" s="39">
        <v>-2.9712085846031302</v>
      </c>
      <c r="AO105">
        <v>-3.06350828209436</v>
      </c>
      <c r="AP105">
        <v>-3.1440765186626298</v>
      </c>
      <c r="AQ105">
        <v>-3.2158574251554799</v>
      </c>
      <c r="AR105">
        <v>-3.2790580029963201</v>
      </c>
      <c r="AS105">
        <v>-3.3436200131888301</v>
      </c>
      <c r="AT105">
        <v>-3.4007759767706101</v>
      </c>
      <c r="AU105">
        <v>-3.4491111342268401</v>
      </c>
      <c r="AV105">
        <v>-3.4884252725391902</v>
      </c>
      <c r="AW105">
        <v>-3.52545019747595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>
        <v>0</v>
      </c>
      <c r="V106" s="39">
        <v>0</v>
      </c>
      <c r="W106" s="39">
        <v>2.0259799432272798</v>
      </c>
      <c r="X106">
        <v>1.59086087955628</v>
      </c>
      <c r="Y106">
        <v>0.92741757530219104</v>
      </c>
      <c r="Z106">
        <v>0.79692885803956903</v>
      </c>
      <c r="AA106">
        <v>0.93972464838394298</v>
      </c>
      <c r="AB106">
        <v>1.1179085050155799</v>
      </c>
      <c r="AC106">
        <v>1.2931231438820501</v>
      </c>
      <c r="AD106">
        <v>1.8209588789242299</v>
      </c>
      <c r="AE106">
        <v>2.1570294649895398</v>
      </c>
      <c r="AF106">
        <v>2.3052579679553702</v>
      </c>
      <c r="AG106">
        <v>2.3624349303185501</v>
      </c>
      <c r="AH106">
        <v>2.5661837234698299</v>
      </c>
      <c r="AI106">
        <v>2.6841708527163699</v>
      </c>
      <c r="AJ106">
        <v>2.6924184532119901</v>
      </c>
      <c r="AK106">
        <v>2.7132851932136099</v>
      </c>
      <c r="AL106">
        <v>2.7237904019991701</v>
      </c>
      <c r="AM106">
        <v>2.7330688343876601</v>
      </c>
      <c r="AN106">
        <v>2.9732369079718799</v>
      </c>
      <c r="AO106">
        <v>3.08208116612114</v>
      </c>
      <c r="AP106">
        <v>3.1746972477689899</v>
      </c>
      <c r="AQ106">
        <v>3.2521696602365302</v>
      </c>
      <c r="AR106">
        <v>3.31031550303919</v>
      </c>
      <c r="AS106">
        <v>3.24716964976921</v>
      </c>
      <c r="AT106">
        <v>3.3056819421755899</v>
      </c>
      <c r="AU106">
        <v>3.33522525922556</v>
      </c>
      <c r="AV106">
        <v>3.3537362397480099</v>
      </c>
      <c r="AW106">
        <v>3.27558088962622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0</v>
      </c>
      <c r="W107" s="39">
        <v>-0.55739130323126795</v>
      </c>
      <c r="X107">
        <v>-0.38275687056663099</v>
      </c>
      <c r="Y107">
        <v>-0.113865784671111</v>
      </c>
      <c r="Z107" s="39">
        <v>-6.0090446422859196E-4</v>
      </c>
      <c r="AA107">
        <v>3.95547271788858E-2</v>
      </c>
      <c r="AB107">
        <v>7.7574906216032899E-2</v>
      </c>
      <c r="AC107">
        <v>0.12452491296532001</v>
      </c>
      <c r="AD107">
        <v>0.106161327506354</v>
      </c>
      <c r="AE107">
        <v>0.14060562870795101</v>
      </c>
      <c r="AF107">
        <v>0.22741038271997599</v>
      </c>
      <c r="AG107">
        <v>0.25526529295681899</v>
      </c>
      <c r="AH107" s="39">
        <v>0.234839843449029</v>
      </c>
      <c r="AI107" s="39">
        <v>0.31683729371469699</v>
      </c>
      <c r="AJ107">
        <v>0.42141586647034202</v>
      </c>
      <c r="AK107" s="39">
        <v>0.51302722757538899</v>
      </c>
      <c r="AL107">
        <v>0.59741838826701599</v>
      </c>
      <c r="AM107">
        <v>0.67399925085699497</v>
      </c>
      <c r="AN107">
        <v>0.67974047588113795</v>
      </c>
      <c r="AO107">
        <v>0.719685670395254</v>
      </c>
      <c r="AP107">
        <v>0.75835829361593399</v>
      </c>
      <c r="AQ107">
        <v>0.79755950378116303</v>
      </c>
      <c r="AR107">
        <v>0.83923639788757798</v>
      </c>
      <c r="AS107">
        <v>0.90490287554047399</v>
      </c>
      <c r="AT107">
        <v>0.93184352181072905</v>
      </c>
      <c r="AU107">
        <v>0.96173170745281</v>
      </c>
      <c r="AV107">
        <v>0.98984079780630996</v>
      </c>
      <c r="AW107">
        <v>1.0444131362628499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>
        <v>0</v>
      </c>
      <c r="U108">
        <v>0</v>
      </c>
      <c r="V108" s="39">
        <v>0</v>
      </c>
      <c r="W108" s="39">
        <v>-0.28371599000000097</v>
      </c>
      <c r="X108">
        <v>-0.39105511999999998</v>
      </c>
      <c r="Y108">
        <v>-0.64734248999999899</v>
      </c>
      <c r="Z108">
        <v>-0.89811846000000095</v>
      </c>
      <c r="AA108">
        <v>-1.11840688</v>
      </c>
      <c r="AB108">
        <v>-1.2801742700000001</v>
      </c>
      <c r="AC108">
        <v>-1.3899616299999999</v>
      </c>
      <c r="AD108" s="39">
        <v>-1.55320167</v>
      </c>
      <c r="AE108">
        <v>-1.66813586</v>
      </c>
      <c r="AF108">
        <v>-1.73735594</v>
      </c>
      <c r="AG108">
        <v>-1.77255257</v>
      </c>
      <c r="AH108">
        <v>-1.7794225100000001</v>
      </c>
      <c r="AI108">
        <v>-1.79522538</v>
      </c>
      <c r="AJ108">
        <v>-1.8043086399999899</v>
      </c>
      <c r="AK108" s="39">
        <v>-1.81137785</v>
      </c>
      <c r="AL108">
        <v>-1.8172616500000001</v>
      </c>
      <c r="AM108" s="39">
        <v>-1.83477511</v>
      </c>
      <c r="AN108" s="39">
        <v>-1.8796328499999999</v>
      </c>
      <c r="AO108">
        <v>-1.9264557600000001</v>
      </c>
      <c r="AP108">
        <v>-1.97734411</v>
      </c>
      <c r="AQ108">
        <v>-2.0328696299999902</v>
      </c>
      <c r="AR108">
        <v>-2.07932991999999</v>
      </c>
      <c r="AS108" s="39">
        <v>-2.0899533399999899</v>
      </c>
      <c r="AT108" s="39">
        <v>-2.09779385</v>
      </c>
      <c r="AU108">
        <v>-2.1040670899999898</v>
      </c>
      <c r="AV108">
        <v>-2.1117038099999998</v>
      </c>
      <c r="AW108">
        <v>-2.10149184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>
        <v>0</v>
      </c>
      <c r="U109">
        <v>0</v>
      </c>
      <c r="V109">
        <v>0</v>
      </c>
      <c r="W109" s="39">
        <v>0.43933985354283001</v>
      </c>
      <c r="X109">
        <v>0.58561360329283296</v>
      </c>
      <c r="Y109">
        <v>0.96163190270186505</v>
      </c>
      <c r="Z109">
        <v>1.31920946443704</v>
      </c>
      <c r="AA109">
        <v>1.6232572055385499</v>
      </c>
      <c r="AB109">
        <v>1.8341973011319599</v>
      </c>
      <c r="AC109">
        <v>1.9669319253987401</v>
      </c>
      <c r="AD109">
        <v>2.1886258257468501</v>
      </c>
      <c r="AE109">
        <v>2.33470482008777</v>
      </c>
      <c r="AF109">
        <v>2.4122601965101298</v>
      </c>
      <c r="AG109">
        <v>2.4421869884307901</v>
      </c>
      <c r="AH109">
        <v>2.4345516090299801</v>
      </c>
      <c r="AI109">
        <v>2.4476798438762302</v>
      </c>
      <c r="AJ109">
        <v>2.45493490113966</v>
      </c>
      <c r="AK109">
        <v>2.4624101311078999</v>
      </c>
      <c r="AL109">
        <v>2.4703470100697098</v>
      </c>
      <c r="AM109">
        <v>2.4977767800911499</v>
      </c>
      <c r="AN109">
        <v>2.5683808509503399</v>
      </c>
      <c r="AO109">
        <v>2.64005160297951</v>
      </c>
      <c r="AP109">
        <v>2.7160804187935201</v>
      </c>
      <c r="AQ109">
        <v>2.7973219243716101</v>
      </c>
      <c r="AR109">
        <v>2.8624189380811198</v>
      </c>
      <c r="AS109">
        <v>2.8706863351560301</v>
      </c>
      <c r="AT109">
        <v>2.8766121866840599</v>
      </c>
      <c r="AU109">
        <v>2.88173516316676</v>
      </c>
      <c r="AV109">
        <v>2.8900968871730499</v>
      </c>
      <c r="AW109">
        <v>2.8708082797055301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>
        <v>0</v>
      </c>
      <c r="W110">
        <v>-0.21079096470129</v>
      </c>
      <c r="X110">
        <v>-1.21015770214838E-2</v>
      </c>
      <c r="Y110">
        <v>9.3354835772951894E-2</v>
      </c>
      <c r="Z110">
        <v>0.25382454741347199</v>
      </c>
      <c r="AA110">
        <v>0.49942463637908602</v>
      </c>
      <c r="AB110">
        <v>0.81631305585418901</v>
      </c>
      <c r="AC110">
        <v>1.1387563382654999</v>
      </c>
      <c r="AD110">
        <v>1.41195768342647</v>
      </c>
      <c r="AE110">
        <v>1.71151266970923</v>
      </c>
      <c r="AF110">
        <v>2.01929212818172</v>
      </c>
      <c r="AG110">
        <v>2.2441612529565802</v>
      </c>
      <c r="AH110">
        <v>2.4202138015794401</v>
      </c>
      <c r="AI110">
        <v>2.59182445928827</v>
      </c>
      <c r="AJ110">
        <v>2.7552023125390699</v>
      </c>
      <c r="AK110">
        <v>2.9173826262917699</v>
      </c>
      <c r="AL110">
        <v>3.0738817224701802</v>
      </c>
      <c r="AM110">
        <v>3.2106653976635</v>
      </c>
      <c r="AN110" s="39">
        <v>3.32919757822149</v>
      </c>
      <c r="AO110">
        <v>3.44664821494495</v>
      </c>
      <c r="AP110">
        <v>3.5633708163576698</v>
      </c>
      <c r="AQ110">
        <v>3.6724149715760599</v>
      </c>
      <c r="AR110">
        <v>3.7838024955985898</v>
      </c>
      <c r="AS110">
        <v>3.8836294035115202</v>
      </c>
      <c r="AT110">
        <v>3.9502461996627298</v>
      </c>
      <c r="AU110">
        <v>3.9889337901981099</v>
      </c>
      <c r="AV110">
        <v>4.0067611149590698</v>
      </c>
      <c r="AW110">
        <v>3.9847905700119299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2.7601145999999999E-3</v>
      </c>
      <c r="X111" s="39">
        <v>4.2493539999999898E-4</v>
      </c>
      <c r="Y111" s="39">
        <v>2.2660459999999999E-3</v>
      </c>
      <c r="Z111" s="39">
        <v>2.9473922000000001E-3</v>
      </c>
      <c r="AA111" s="39">
        <v>3.6643307000000002E-3</v>
      </c>
      <c r="AB111" s="39">
        <v>4.0935640999999901E-3</v>
      </c>
      <c r="AC111" s="39">
        <v>4.6436721999999998E-3</v>
      </c>
      <c r="AD111" s="39">
        <v>5.4196582999999996E-3</v>
      </c>
      <c r="AE111" s="39">
        <v>5.5321577999999996E-3</v>
      </c>
      <c r="AF111" s="39">
        <v>5.5451989999999902E-3</v>
      </c>
      <c r="AG111" s="39">
        <v>6.0830056E-3</v>
      </c>
      <c r="AH111" s="39">
        <v>6.1760581000000004E-3</v>
      </c>
      <c r="AI111" s="39">
        <v>5.7727732999999998E-3</v>
      </c>
      <c r="AJ111" s="39">
        <v>5.3911445999999903E-3</v>
      </c>
      <c r="AK111" s="39">
        <v>4.8635935E-3</v>
      </c>
      <c r="AL111" s="39">
        <v>4.3297232999999899E-3</v>
      </c>
      <c r="AM111" s="39">
        <v>3.9243098000000002E-3</v>
      </c>
      <c r="AN111" s="39">
        <v>3.6059984000000002E-3</v>
      </c>
      <c r="AO111" s="39">
        <v>3.2295912E-3</v>
      </c>
      <c r="AP111" s="39">
        <v>2.8910147000000001E-3</v>
      </c>
      <c r="AQ111" s="39">
        <v>2.6427955999999901E-3</v>
      </c>
      <c r="AR111" s="39">
        <v>2.33637009999999E-3</v>
      </c>
      <c r="AS111" s="39">
        <v>2.0802523E-3</v>
      </c>
      <c r="AT111" s="39">
        <v>1.8568344999999899E-3</v>
      </c>
      <c r="AU111" s="39">
        <v>1.61655179999999E-3</v>
      </c>
      <c r="AV111" s="39">
        <v>1.38332579999999E-3</v>
      </c>
      <c r="AW111" s="39">
        <v>1.3778270000000001E-3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2.6406672999999899E-3</v>
      </c>
      <c r="X112" s="39">
        <v>3.23929829999999E-3</v>
      </c>
      <c r="Y112" s="39">
        <v>5.5823419999999901E-3</v>
      </c>
      <c r="Z112" s="39">
        <v>8.1993757000000007E-3</v>
      </c>
      <c r="AA112" s="39">
        <v>1.0840719E-2</v>
      </c>
      <c r="AB112" s="39">
        <v>1.3088671E-2</v>
      </c>
      <c r="AC112" s="39">
        <v>1.4968676300000001E-2</v>
      </c>
      <c r="AD112" s="39">
        <v>1.6994413999999999E-2</v>
      </c>
      <c r="AE112" s="39">
        <v>1.8540968299999901E-2</v>
      </c>
      <c r="AF112" s="39">
        <v>1.9589966300000001E-2</v>
      </c>
      <c r="AG112" s="39">
        <v>2.0511118599999999E-2</v>
      </c>
      <c r="AH112" s="39">
        <v>2.1013987599999999E-2</v>
      </c>
      <c r="AI112" s="39">
        <v>2.1077370500000001E-2</v>
      </c>
      <c r="AJ112" s="39">
        <v>2.08981323E-2</v>
      </c>
      <c r="AK112" s="39">
        <v>2.0512094500000001E-2</v>
      </c>
      <c r="AL112" s="39">
        <v>2.00152829E-2</v>
      </c>
      <c r="AM112" s="39">
        <v>1.9582638400000001E-2</v>
      </c>
      <c r="AN112" s="39">
        <v>1.9349414999999998E-2</v>
      </c>
      <c r="AO112" s="39">
        <v>1.92023586E-2</v>
      </c>
      <c r="AP112" s="39">
        <v>1.9140429099999998E-2</v>
      </c>
      <c r="AQ112" s="39">
        <v>1.9192371600000001E-2</v>
      </c>
      <c r="AR112" s="39">
        <v>1.9236973300000001E-2</v>
      </c>
      <c r="AS112" s="39">
        <v>1.91550175E-2</v>
      </c>
      <c r="AT112" s="39">
        <v>1.9013967100000001E-2</v>
      </c>
      <c r="AU112" s="39">
        <v>1.8828428500000001E-2</v>
      </c>
      <c r="AV112" s="39">
        <v>1.8630961099999999E-2</v>
      </c>
      <c r="AW112" s="39">
        <v>1.84736868E-2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</v>
      </c>
      <c r="T113">
        <v>0</v>
      </c>
      <c r="U113" s="39">
        <v>0</v>
      </c>
      <c r="V113">
        <v>0</v>
      </c>
      <c r="W113">
        <v>-1.23439701509036</v>
      </c>
      <c r="X113">
        <v>-1.38047780481268</v>
      </c>
      <c r="Y113">
        <v>-2.1563292933040201</v>
      </c>
      <c r="Z113">
        <v>-2.84574167070648</v>
      </c>
      <c r="AA113">
        <v>-3.5508851323925201</v>
      </c>
      <c r="AB113">
        <v>-4.1509283324680997</v>
      </c>
      <c r="AC113">
        <v>-4.6940026013630902</v>
      </c>
      <c r="AD113">
        <v>-5.4773944347703099</v>
      </c>
      <c r="AE113">
        <v>-6.07761669892089</v>
      </c>
      <c r="AF113">
        <v>-6.5828043937801199</v>
      </c>
      <c r="AG113">
        <v>-6.9802108374545098</v>
      </c>
      <c r="AH113">
        <v>-7.3043900748170296</v>
      </c>
      <c r="AI113">
        <v>-7.6771178515711798</v>
      </c>
      <c r="AJ113">
        <v>-8.0344779307573795</v>
      </c>
      <c r="AK113">
        <v>-8.3917103440874694</v>
      </c>
      <c r="AL113">
        <v>-8.7587082097624496</v>
      </c>
      <c r="AM113">
        <v>-9.1912204509228292</v>
      </c>
      <c r="AN113">
        <v>-9.7697616978983</v>
      </c>
      <c r="AO113">
        <v>-10.375334770419199</v>
      </c>
      <c r="AP113">
        <v>-11.0242785389182</v>
      </c>
      <c r="AQ113">
        <v>-11.711848825751501</v>
      </c>
      <c r="AR113">
        <v>-12.397342357883501</v>
      </c>
      <c r="AS113">
        <v>-13.021380016201</v>
      </c>
      <c r="AT113">
        <v>-13.6750534149283</v>
      </c>
      <c r="AU113">
        <v>-14.3261320762601</v>
      </c>
      <c r="AV113">
        <v>-14.983978704458799</v>
      </c>
      <c r="AW113">
        <v>-15.6180093695575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>
        <v>0</v>
      </c>
      <c r="U114">
        <v>0</v>
      </c>
      <c r="V114">
        <v>0</v>
      </c>
      <c r="W114">
        <v>-0.22773146999999899</v>
      </c>
      <c r="X114" s="39">
        <v>-0.1646157</v>
      </c>
      <c r="Y114">
        <v>-0.17700302000000001</v>
      </c>
      <c r="Z114">
        <v>-0.22516809999999901</v>
      </c>
      <c r="AA114">
        <v>-0.23279546000000001</v>
      </c>
      <c r="AB114">
        <v>-0.18530998000000001</v>
      </c>
      <c r="AC114">
        <v>-0.130336069999999</v>
      </c>
      <c r="AD114">
        <v>-0.116859569999999</v>
      </c>
      <c r="AE114">
        <v>-0.11351281000000001</v>
      </c>
      <c r="AF114">
        <v>-9.0899750000000099E-2</v>
      </c>
      <c r="AG114">
        <v>-6.0202459999999701E-2</v>
      </c>
      <c r="AH114">
        <v>-1.6612430000000001E-2</v>
      </c>
      <c r="AI114">
        <v>-1.03717200000002E-2</v>
      </c>
      <c r="AJ114">
        <v>-6.4141130000000199E-2</v>
      </c>
      <c r="AK114">
        <v>-0.12407215000000001</v>
      </c>
      <c r="AL114">
        <v>-0.19803998</v>
      </c>
      <c r="AM114">
        <v>-0.28976387999999897</v>
      </c>
      <c r="AN114">
        <v>-0.40939987</v>
      </c>
      <c r="AO114">
        <v>-0.528697889999999</v>
      </c>
      <c r="AP114">
        <v>-0.62455426000000003</v>
      </c>
      <c r="AQ114">
        <v>-0.713440559999999</v>
      </c>
      <c r="AR114">
        <v>-0.78877598999999998</v>
      </c>
      <c r="AS114">
        <v>-0.84263087999999897</v>
      </c>
      <c r="AT114">
        <v>-0.88727709999999904</v>
      </c>
      <c r="AU114">
        <v>-0.94071207000000001</v>
      </c>
      <c r="AV114">
        <v>-0.99894576999999996</v>
      </c>
      <c r="AW114">
        <v>-1.0721094200000001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100.010745677171</v>
      </c>
      <c r="F115">
        <v>99.4856488857708</v>
      </c>
      <c r="G115">
        <v>95.189005994488198</v>
      </c>
      <c r="H115">
        <v>89.818869030485402</v>
      </c>
      <c r="I115">
        <v>89.712141018761599</v>
      </c>
      <c r="J115">
        <v>87.661539199467398</v>
      </c>
      <c r="K115">
        <v>84.050129248506195</v>
      </c>
      <c r="L115">
        <v>81.390725108239195</v>
      </c>
      <c r="M115">
        <v>80.000334259042504</v>
      </c>
      <c r="N115">
        <v>79.233070330075606</v>
      </c>
      <c r="O115">
        <v>77.598006852906806</v>
      </c>
      <c r="P115">
        <v>76.097420533227904</v>
      </c>
      <c r="Q115">
        <v>73.414529647775296</v>
      </c>
      <c r="R115">
        <v>71.400398384609204</v>
      </c>
      <c r="S115">
        <v>69.130458651860806</v>
      </c>
      <c r="T115">
        <v>68.222010157112095</v>
      </c>
      <c r="U115">
        <v>67.473324122066899</v>
      </c>
      <c r="V115">
        <v>66.9877384768632</v>
      </c>
      <c r="W115">
        <v>64.361517056243002</v>
      </c>
      <c r="X115">
        <v>61.579997131553498</v>
      </c>
      <c r="Y115">
        <v>58.681198189057497</v>
      </c>
      <c r="Z115">
        <v>55.900311241069502</v>
      </c>
      <c r="AA115">
        <v>53.279728554771701</v>
      </c>
      <c r="AB115">
        <v>50.8928024415397</v>
      </c>
      <c r="AC115">
        <v>48.618460229644</v>
      </c>
      <c r="AD115">
        <v>46.260271947379998</v>
      </c>
      <c r="AE115">
        <v>43.9636094026379</v>
      </c>
      <c r="AF115">
        <v>41.648684158082901</v>
      </c>
      <c r="AG115">
        <v>39.554992290367302</v>
      </c>
      <c r="AH115">
        <v>37.537653988388499</v>
      </c>
      <c r="AI115">
        <v>35.343580077098103</v>
      </c>
      <c r="AJ115">
        <v>33.079167796986098</v>
      </c>
      <c r="AK115">
        <v>30.7393568242715</v>
      </c>
      <c r="AL115">
        <v>28.451903318612899</v>
      </c>
      <c r="AM115">
        <v>26.014302622489101</v>
      </c>
      <c r="AN115">
        <v>24.7305703119636</v>
      </c>
      <c r="AO115">
        <v>23.3630317521176</v>
      </c>
      <c r="AP115">
        <v>21.894314933433101</v>
      </c>
      <c r="AQ115">
        <v>20.295345741624899</v>
      </c>
      <c r="AR115">
        <v>18.5014765221812</v>
      </c>
      <c r="AS115">
        <v>17.826160857807299</v>
      </c>
      <c r="AT115">
        <v>17.154800232379099</v>
      </c>
      <c r="AU115">
        <v>16.475142280347601</v>
      </c>
      <c r="AV115">
        <v>15.784125886355501</v>
      </c>
      <c r="AW115">
        <v>15.0676935872819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>
        <v>0</v>
      </c>
      <c r="U116">
        <v>0</v>
      </c>
      <c r="V116">
        <v>0</v>
      </c>
      <c r="W116">
        <v>0.93462951794156501</v>
      </c>
      <c r="X116">
        <v>0.85473308753305499</v>
      </c>
      <c r="Y116">
        <v>1.3832320642790299</v>
      </c>
      <c r="Z116">
        <v>1.69684839035781</v>
      </c>
      <c r="AA116">
        <v>1.95575196764579</v>
      </c>
      <c r="AB116">
        <v>2.0988662923363499</v>
      </c>
      <c r="AC116">
        <v>2.1837224918289202</v>
      </c>
      <c r="AD116">
        <v>2.4938905570768899</v>
      </c>
      <c r="AE116">
        <v>2.5734184625119698</v>
      </c>
      <c r="AF116">
        <v>2.5790135780880701</v>
      </c>
      <c r="AG116" s="39">
        <v>2.4761925859940499</v>
      </c>
      <c r="AH116" s="39">
        <v>2.3491635094616599</v>
      </c>
      <c r="AI116">
        <v>2.3305019481084601</v>
      </c>
      <c r="AJ116">
        <v>2.28222805618709</v>
      </c>
      <c r="AK116">
        <v>2.23952005685139</v>
      </c>
      <c r="AL116" s="39">
        <v>2.19899002990815</v>
      </c>
      <c r="AM116">
        <v>2.1950244833314598</v>
      </c>
      <c r="AN116">
        <v>2.2687663095197101</v>
      </c>
      <c r="AO116">
        <v>2.3013581545409298</v>
      </c>
      <c r="AP116">
        <v>2.3386783798369799</v>
      </c>
      <c r="AQ116">
        <v>2.3771118250129</v>
      </c>
      <c r="AR116">
        <v>2.3806729286000898</v>
      </c>
      <c r="AS116">
        <v>2.3066209826425101</v>
      </c>
      <c r="AT116">
        <v>2.27794313011153</v>
      </c>
      <c r="AU116">
        <v>2.2450714641238001</v>
      </c>
      <c r="AV116">
        <v>2.2149269204639399</v>
      </c>
      <c r="AW116">
        <v>2.1184157954759302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>
        <v>0</v>
      </c>
      <c r="U117">
        <v>0</v>
      </c>
      <c r="V117">
        <v>0</v>
      </c>
      <c r="W117" s="39">
        <v>1.4421301092905501</v>
      </c>
      <c r="X117">
        <v>2.0277695109951202</v>
      </c>
      <c r="Y117">
        <v>2.1571889509076998</v>
      </c>
      <c r="Z117">
        <v>2.4818929523303601</v>
      </c>
      <c r="AA117">
        <v>2.9113197983816401</v>
      </c>
      <c r="AB117">
        <v>3.2409421574347999</v>
      </c>
      <c r="AC117">
        <v>3.5282897568562399</v>
      </c>
      <c r="AD117">
        <v>3.9612225409262498</v>
      </c>
      <c r="AE117">
        <v>4.3840389891257097</v>
      </c>
      <c r="AF117">
        <v>4.6267551720485498</v>
      </c>
      <c r="AG117">
        <v>4.7986349098299899</v>
      </c>
      <c r="AH117">
        <v>5.0006164342334101</v>
      </c>
      <c r="AI117">
        <v>5.0506937996053196</v>
      </c>
      <c r="AJ117">
        <v>5.1646455334313597</v>
      </c>
      <c r="AK117">
        <v>5.2689284355182897</v>
      </c>
      <c r="AL117">
        <v>5.3646346331469097</v>
      </c>
      <c r="AM117">
        <v>5.5204307826225403</v>
      </c>
      <c r="AN117">
        <v>5.7149750068144796</v>
      </c>
      <c r="AO117">
        <v>5.8883137301094504</v>
      </c>
      <c r="AP117">
        <v>6.0500681086375296</v>
      </c>
      <c r="AQ117">
        <v>6.1964782840330201</v>
      </c>
      <c r="AR117">
        <v>6.3784677203927798</v>
      </c>
      <c r="AS117">
        <v>6.4760587878296203</v>
      </c>
      <c r="AT117">
        <v>6.5118818889930701</v>
      </c>
      <c r="AU117">
        <v>6.52379013409967</v>
      </c>
      <c r="AV117">
        <v>6.5275480113255302</v>
      </c>
      <c r="AW117">
        <v>6.4228813808626004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>
        <v>0</v>
      </c>
      <c r="U118">
        <v>0</v>
      </c>
      <c r="V118">
        <v>0</v>
      </c>
      <c r="W118">
        <v>4.5199527889039501</v>
      </c>
      <c r="X118">
        <v>1.14321066041038</v>
      </c>
      <c r="Y118">
        <v>2.8191853869222001</v>
      </c>
      <c r="Z118">
        <v>3.5423631036894201</v>
      </c>
      <c r="AA118">
        <v>4.1362925144710898</v>
      </c>
      <c r="AB118">
        <v>4.4756102651989798</v>
      </c>
      <c r="AC118">
        <v>4.6386140765116703</v>
      </c>
      <c r="AD118">
        <v>6.3009063440749102</v>
      </c>
      <c r="AE118">
        <v>6.21701269544812</v>
      </c>
      <c r="AF118">
        <v>5.9686883029843996</v>
      </c>
      <c r="AG118">
        <v>5.5982132368819801</v>
      </c>
      <c r="AH118">
        <v>5.2496490158428104</v>
      </c>
      <c r="AI118">
        <v>5.5332102929101596</v>
      </c>
      <c r="AJ118">
        <v>5.16138159604116</v>
      </c>
      <c r="AK118">
        <v>4.8537466395273698</v>
      </c>
      <c r="AL118">
        <v>4.5374254499028099</v>
      </c>
      <c r="AM118" s="39">
        <v>4.1921425319825598</v>
      </c>
      <c r="AN118">
        <v>4.6507530302908098</v>
      </c>
      <c r="AO118">
        <v>4.6353679691816696</v>
      </c>
      <c r="AP118">
        <v>4.6362189528120501</v>
      </c>
      <c r="AQ118">
        <v>4.6487110061904398</v>
      </c>
      <c r="AR118">
        <v>4.2484138007009102</v>
      </c>
      <c r="AS118">
        <v>3.4315100583041498</v>
      </c>
      <c r="AT118">
        <v>3.3522908179815101</v>
      </c>
      <c r="AU118">
        <v>3.2578480337717601</v>
      </c>
      <c r="AV118">
        <v>3.1674590100573199</v>
      </c>
      <c r="AW118" s="39">
        <v>2.84928776821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>
        <v>0</v>
      </c>
      <c r="U119">
        <v>0</v>
      </c>
      <c r="V119">
        <v>0</v>
      </c>
      <c r="W119" s="39">
        <v>-7.9017362411248904E-2</v>
      </c>
      <c r="X119" s="39">
        <v>-0.118100956702638</v>
      </c>
      <c r="Y119">
        <v>-0.19594285503120501</v>
      </c>
      <c r="Z119">
        <v>-0.31706093999280799</v>
      </c>
      <c r="AA119">
        <v>-0.47212298862000501</v>
      </c>
      <c r="AB119">
        <v>-0.64092964746618097</v>
      </c>
      <c r="AC119">
        <v>-0.82721406617780602</v>
      </c>
      <c r="AD119" s="39">
        <v>-0.98318769938710004</v>
      </c>
      <c r="AE119" s="39">
        <v>-1.15099491556742</v>
      </c>
      <c r="AF119" s="39">
        <v>-1.32014650402217</v>
      </c>
      <c r="AG119" s="39">
        <v>-1.7309514934705501</v>
      </c>
      <c r="AH119">
        <v>-2.1330235913561699</v>
      </c>
      <c r="AI119" s="39">
        <v>-2.3131362475448101</v>
      </c>
      <c r="AJ119" s="39">
        <v>-2.4779398230254599</v>
      </c>
      <c r="AK119" s="39">
        <v>-2.6250834488363601</v>
      </c>
      <c r="AL119" s="39">
        <v>-2.7534730146816702</v>
      </c>
      <c r="AM119" s="39">
        <v>-2.8646455056707398</v>
      </c>
      <c r="AN119" s="39">
        <v>-2.9712085846031302</v>
      </c>
      <c r="AO119">
        <v>-3.06350828209436</v>
      </c>
      <c r="AP119">
        <v>-3.1440765186626298</v>
      </c>
      <c r="AQ119">
        <v>-3.2158574251554799</v>
      </c>
      <c r="AR119">
        <v>-3.2790580029963201</v>
      </c>
      <c r="AS119">
        <v>-3.3436200131888301</v>
      </c>
      <c r="AT119">
        <v>-3.4007759767706101</v>
      </c>
      <c r="AU119">
        <v>-3.4491111342268401</v>
      </c>
      <c r="AV119">
        <v>-3.4884252725391902</v>
      </c>
      <c r="AW119">
        <v>-3.52545019747595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>
        <v>0</v>
      </c>
      <c r="V120" s="39">
        <v>0</v>
      </c>
      <c r="W120" s="39">
        <v>2.0259799432272798</v>
      </c>
      <c r="X120">
        <v>1.59086087955628</v>
      </c>
      <c r="Y120">
        <v>0.92741757530219104</v>
      </c>
      <c r="Z120">
        <v>0.79692885803956903</v>
      </c>
      <c r="AA120">
        <v>0.93972464838394298</v>
      </c>
      <c r="AB120">
        <v>1.1179085050155799</v>
      </c>
      <c r="AC120">
        <v>1.2931231438820501</v>
      </c>
      <c r="AD120">
        <v>1.8209588789242299</v>
      </c>
      <c r="AE120">
        <v>2.1570294649895398</v>
      </c>
      <c r="AF120">
        <v>2.3052579679553702</v>
      </c>
      <c r="AG120">
        <v>2.3624349303185501</v>
      </c>
      <c r="AH120">
        <v>2.5661837234698299</v>
      </c>
      <c r="AI120">
        <v>2.6841708527163699</v>
      </c>
      <c r="AJ120">
        <v>2.6924184532119901</v>
      </c>
      <c r="AK120">
        <v>2.7132851932136099</v>
      </c>
      <c r="AL120">
        <v>2.7237904019991701</v>
      </c>
      <c r="AM120">
        <v>2.7330688343876601</v>
      </c>
      <c r="AN120">
        <v>2.9732369079718799</v>
      </c>
      <c r="AO120">
        <v>3.08208116612114</v>
      </c>
      <c r="AP120">
        <v>3.1746972477689899</v>
      </c>
      <c r="AQ120">
        <v>3.2521696602365302</v>
      </c>
      <c r="AR120">
        <v>3.31031550303919</v>
      </c>
      <c r="AS120">
        <v>3.24716964976921</v>
      </c>
      <c r="AT120">
        <v>3.3056819421755899</v>
      </c>
      <c r="AU120">
        <v>3.33522525922556</v>
      </c>
      <c r="AV120">
        <v>3.3537362397480099</v>
      </c>
      <c r="AW120">
        <v>3.27558088962622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>
        <v>0</v>
      </c>
      <c r="U121">
        <v>0</v>
      </c>
      <c r="V121" s="39">
        <v>0</v>
      </c>
      <c r="W121" s="39">
        <v>-0.28371599000000097</v>
      </c>
      <c r="X121">
        <v>-0.39105511999999998</v>
      </c>
      <c r="Y121">
        <v>-0.64734248999999899</v>
      </c>
      <c r="Z121">
        <v>-0.89811846000000095</v>
      </c>
      <c r="AA121">
        <v>-1.11840688</v>
      </c>
      <c r="AB121">
        <v>-1.2801742700000001</v>
      </c>
      <c r="AC121">
        <v>-1.3899616299999999</v>
      </c>
      <c r="AD121" s="39">
        <v>-1.55320167</v>
      </c>
      <c r="AE121">
        <v>-1.66813586</v>
      </c>
      <c r="AF121">
        <v>-1.73735594</v>
      </c>
      <c r="AG121">
        <v>-1.77255257</v>
      </c>
      <c r="AH121">
        <v>-1.7794225100000001</v>
      </c>
      <c r="AI121">
        <v>-1.79522538</v>
      </c>
      <c r="AJ121">
        <v>-1.8043086399999899</v>
      </c>
      <c r="AK121" s="39">
        <v>-1.81137785</v>
      </c>
      <c r="AL121">
        <v>-1.8172616500000001</v>
      </c>
      <c r="AM121" s="39">
        <v>-1.83477511</v>
      </c>
      <c r="AN121" s="39">
        <v>-1.8796328499999999</v>
      </c>
      <c r="AO121">
        <v>-1.9264557600000001</v>
      </c>
      <c r="AP121">
        <v>-1.97734411</v>
      </c>
      <c r="AQ121">
        <v>-2.0328696299999902</v>
      </c>
      <c r="AR121">
        <v>-2.07932991999999</v>
      </c>
      <c r="AS121" s="39">
        <v>-2.0899533399999899</v>
      </c>
      <c r="AT121" s="39">
        <v>-2.09779385</v>
      </c>
      <c r="AU121">
        <v>-2.1040670899999898</v>
      </c>
      <c r="AV121">
        <v>-2.1117038099999998</v>
      </c>
      <c r="AW121">
        <v>-2.10149184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>
        <v>0</v>
      </c>
      <c r="U122">
        <v>0</v>
      </c>
      <c r="V122">
        <v>0</v>
      </c>
      <c r="W122" s="39">
        <v>0.43933985354283001</v>
      </c>
      <c r="X122">
        <v>0.58561360329283296</v>
      </c>
      <c r="Y122">
        <v>0.96163190270186505</v>
      </c>
      <c r="Z122">
        <v>1.31920946443704</v>
      </c>
      <c r="AA122">
        <v>1.6232572055385499</v>
      </c>
      <c r="AB122">
        <v>1.8341973011319599</v>
      </c>
      <c r="AC122">
        <v>1.9669319253987401</v>
      </c>
      <c r="AD122">
        <v>2.1886258257468501</v>
      </c>
      <c r="AE122">
        <v>2.33470482008777</v>
      </c>
      <c r="AF122">
        <v>2.4122601965101298</v>
      </c>
      <c r="AG122">
        <v>2.4421869884307901</v>
      </c>
      <c r="AH122">
        <v>2.4345516090299801</v>
      </c>
      <c r="AI122">
        <v>2.4476798438762302</v>
      </c>
      <c r="AJ122">
        <v>2.45493490113966</v>
      </c>
      <c r="AK122">
        <v>2.4624101311078999</v>
      </c>
      <c r="AL122">
        <v>2.4703470100697098</v>
      </c>
      <c r="AM122">
        <v>2.4977767800911499</v>
      </c>
      <c r="AN122">
        <v>2.5683808509503399</v>
      </c>
      <c r="AO122">
        <v>2.64005160297951</v>
      </c>
      <c r="AP122">
        <v>2.7160804187935201</v>
      </c>
      <c r="AQ122">
        <v>2.7973219243716101</v>
      </c>
      <c r="AR122">
        <v>2.8624189380811198</v>
      </c>
      <c r="AS122">
        <v>2.8706863351560301</v>
      </c>
      <c r="AT122">
        <v>2.8766121866840599</v>
      </c>
      <c r="AU122">
        <v>2.88173516316676</v>
      </c>
      <c r="AV122">
        <v>2.8900968871730499</v>
      </c>
      <c r="AW122">
        <v>2.8708082797055301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>
        <v>0</v>
      </c>
      <c r="U123" s="39">
        <v>0</v>
      </c>
      <c r="V123">
        <v>0</v>
      </c>
      <c r="W123" s="39">
        <v>-0.20854758515524899</v>
      </c>
      <c r="X123">
        <v>-1.18327414966867E-2</v>
      </c>
      <c r="Y123">
        <v>9.6466860548982597E-2</v>
      </c>
      <c r="Z123">
        <v>0.26157557082633298</v>
      </c>
      <c r="AA123">
        <v>0.51293662374243199</v>
      </c>
      <c r="AB123" s="39">
        <v>0.83541864031053603</v>
      </c>
      <c r="AC123">
        <v>1.16285896061627</v>
      </c>
      <c r="AD123">
        <v>1.44111511880054</v>
      </c>
      <c r="AE123">
        <v>1.74457820356408</v>
      </c>
      <c r="AF123">
        <v>2.0557669550376598</v>
      </c>
      <c r="AG123">
        <v>2.2836280138576601</v>
      </c>
      <c r="AH123">
        <v>2.4618126741023398</v>
      </c>
      <c r="AI123">
        <v>2.63531541446129</v>
      </c>
      <c r="AJ123">
        <v>2.8005150267376102</v>
      </c>
      <c r="AK123">
        <v>2.96465543307822</v>
      </c>
      <c r="AL123">
        <v>3.12324752348156</v>
      </c>
      <c r="AM123">
        <v>3.2621968336398099</v>
      </c>
      <c r="AN123">
        <v>3.3828403623837602</v>
      </c>
      <c r="AO123">
        <v>3.5021348019285501</v>
      </c>
      <c r="AP123">
        <v>3.6204803344587599</v>
      </c>
      <c r="AQ123">
        <v>3.7308439873770798</v>
      </c>
      <c r="AR123">
        <v>3.8430231118133702</v>
      </c>
      <c r="AS123">
        <v>3.94358922202442</v>
      </c>
      <c r="AT123">
        <v>4.0106545751944198</v>
      </c>
      <c r="AU123">
        <v>4.0494241131316002</v>
      </c>
      <c r="AV123">
        <v>4.0670585076363697</v>
      </c>
      <c r="AW123">
        <v>4.0448194642801196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>
        <v>0</v>
      </c>
      <c r="W124" s="39">
        <v>0.267003977090851</v>
      </c>
      <c r="X124">
        <v>0.30816471461898498</v>
      </c>
      <c r="Y124">
        <v>0.52850719448453898</v>
      </c>
      <c r="Z124">
        <v>0.81614065525103996</v>
      </c>
      <c r="AA124">
        <v>1.17540510412004</v>
      </c>
      <c r="AB124">
        <v>1.5789602837771499</v>
      </c>
      <c r="AC124">
        <v>2.0394788333238201</v>
      </c>
      <c r="AD124">
        <v>2.5804260818464702</v>
      </c>
      <c r="AE124">
        <v>3.13640832908805</v>
      </c>
      <c r="AF124">
        <v>3.6974665006584702</v>
      </c>
      <c r="AG124">
        <v>4.3169392449875499</v>
      </c>
      <c r="AH124">
        <v>4.9501131867662798</v>
      </c>
      <c r="AI124">
        <v>5.54588016125376</v>
      </c>
      <c r="AJ124">
        <v>6.1056618946240402</v>
      </c>
      <c r="AK124">
        <v>6.6134309091860199</v>
      </c>
      <c r="AL124">
        <v>7.0676542276945504</v>
      </c>
      <c r="AM124">
        <v>7.48108615553204</v>
      </c>
      <c r="AN124">
        <v>7.8624088683064199</v>
      </c>
      <c r="AO124">
        <v>8.2051012315570198</v>
      </c>
      <c r="AP124">
        <v>8.5127856309786303</v>
      </c>
      <c r="AQ124">
        <v>8.7947813475847099</v>
      </c>
      <c r="AR124">
        <v>9.0446560210709599</v>
      </c>
      <c r="AS124">
        <v>9.2675476677919999</v>
      </c>
      <c r="AT124">
        <v>9.4668288721918294</v>
      </c>
      <c r="AU124">
        <v>9.6405666694920402</v>
      </c>
      <c r="AV124">
        <v>9.7894091205285392</v>
      </c>
      <c r="AW124">
        <v>9.9377900363646798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0.26406672999999897</v>
      </c>
      <c r="X125">
        <v>0.32392982999999897</v>
      </c>
      <c r="Y125">
        <v>0.55823419999999901</v>
      </c>
      <c r="Z125">
        <v>0.81993757</v>
      </c>
      <c r="AA125">
        <v>1.0840719000000001</v>
      </c>
      <c r="AB125">
        <v>1.3088671000000001</v>
      </c>
      <c r="AC125">
        <v>1.4968676299999999</v>
      </c>
      <c r="AD125">
        <v>1.6994414</v>
      </c>
      <c r="AE125">
        <v>1.85409683</v>
      </c>
      <c r="AF125">
        <v>1.9589966299999999</v>
      </c>
      <c r="AG125">
        <v>2.0511118599999998</v>
      </c>
      <c r="AH125">
        <v>2.1013987599999999</v>
      </c>
      <c r="AI125">
        <v>2.1077370499999999</v>
      </c>
      <c r="AJ125">
        <v>2.0898132299999999</v>
      </c>
      <c r="AK125">
        <v>2.05120945</v>
      </c>
      <c r="AL125">
        <v>2.00152829</v>
      </c>
      <c r="AM125">
        <v>1.9582638400000001</v>
      </c>
      <c r="AN125">
        <v>1.9349415000000001</v>
      </c>
      <c r="AO125" s="39">
        <v>1.92023586</v>
      </c>
      <c r="AP125" s="39">
        <v>1.91404291</v>
      </c>
      <c r="AQ125" s="39">
        <v>1.91923716</v>
      </c>
      <c r="AR125">
        <v>1.92369733</v>
      </c>
      <c r="AS125">
        <v>1.91550175</v>
      </c>
      <c r="AT125" s="39">
        <v>1.90139671</v>
      </c>
      <c r="AU125">
        <v>1.8828428500000001</v>
      </c>
      <c r="AV125">
        <v>1.8630961100000001</v>
      </c>
      <c r="AW125">
        <v>1.84736868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>
        <v>0</v>
      </c>
      <c r="U126" s="39">
        <v>0</v>
      </c>
      <c r="V126">
        <v>0</v>
      </c>
      <c r="W126">
        <v>-1.23439701509036</v>
      </c>
      <c r="X126">
        <v>-1.38047780481268</v>
      </c>
      <c r="Y126">
        <v>-2.1563292933040201</v>
      </c>
      <c r="Z126">
        <v>-2.84574167070648</v>
      </c>
      <c r="AA126">
        <v>-3.5508851323925201</v>
      </c>
      <c r="AB126">
        <v>-4.1509283324680997</v>
      </c>
      <c r="AC126">
        <v>-4.6940026013630902</v>
      </c>
      <c r="AD126">
        <v>-5.4773944347703099</v>
      </c>
      <c r="AE126">
        <v>-6.07761669892089</v>
      </c>
      <c r="AF126">
        <v>-6.5828043937801199</v>
      </c>
      <c r="AG126">
        <v>-6.9802108374545098</v>
      </c>
      <c r="AH126">
        <v>-7.3043900748170296</v>
      </c>
      <c r="AI126">
        <v>-7.6771178515711798</v>
      </c>
      <c r="AJ126">
        <v>-8.0344779307573795</v>
      </c>
      <c r="AK126">
        <v>-8.3917103440874694</v>
      </c>
      <c r="AL126">
        <v>-8.7587082097624496</v>
      </c>
      <c r="AM126">
        <v>-9.1912204509228292</v>
      </c>
      <c r="AN126">
        <v>-9.7697616978983</v>
      </c>
      <c r="AO126">
        <v>-10.375334770419199</v>
      </c>
      <c r="AP126">
        <v>-11.0242785389182</v>
      </c>
      <c r="AQ126">
        <v>-11.711848825751501</v>
      </c>
      <c r="AR126">
        <v>-12.397342357883501</v>
      </c>
      <c r="AS126">
        <v>-13.021380016201</v>
      </c>
      <c r="AT126">
        <v>-13.6750534149283</v>
      </c>
      <c r="AU126">
        <v>-14.3261320762601</v>
      </c>
      <c r="AV126">
        <v>-14.983978704458799</v>
      </c>
      <c r="AW126">
        <v>-15.6180093695575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>
        <v>0</v>
      </c>
      <c r="U127">
        <v>0</v>
      </c>
      <c r="V127">
        <v>0</v>
      </c>
      <c r="W127">
        <v>-0.22773146999999899</v>
      </c>
      <c r="X127" s="39">
        <v>-0.1646157</v>
      </c>
      <c r="Y127">
        <v>-0.17700302000000001</v>
      </c>
      <c r="Z127">
        <v>-0.22516809999999901</v>
      </c>
      <c r="AA127">
        <v>-0.23279546000000001</v>
      </c>
      <c r="AB127">
        <v>-0.18530998000000001</v>
      </c>
      <c r="AC127">
        <v>-0.130336069999999</v>
      </c>
      <c r="AD127">
        <v>-0.116859569999999</v>
      </c>
      <c r="AE127">
        <v>-0.11351281000000001</v>
      </c>
      <c r="AF127">
        <v>-9.0899750000000099E-2</v>
      </c>
      <c r="AG127">
        <v>-6.0202459999999701E-2</v>
      </c>
      <c r="AH127">
        <v>-1.6612430000000001E-2</v>
      </c>
      <c r="AI127">
        <v>-1.03717200000002E-2</v>
      </c>
      <c r="AJ127">
        <v>-6.4141130000000199E-2</v>
      </c>
      <c r="AK127">
        <v>-0.12407215000000001</v>
      </c>
      <c r="AL127">
        <v>-0.19803998</v>
      </c>
      <c r="AM127">
        <v>-0.28976387999999897</v>
      </c>
      <c r="AN127">
        <v>-0.40939987</v>
      </c>
      <c r="AO127">
        <v>-0.528697889999999</v>
      </c>
      <c r="AP127">
        <v>-0.62455426000000003</v>
      </c>
      <c r="AQ127">
        <v>-0.713440559999999</v>
      </c>
      <c r="AR127">
        <v>-0.78877598999999998</v>
      </c>
      <c r="AS127">
        <v>-0.84263087999999897</v>
      </c>
      <c r="AT127">
        <v>-0.88727709999999904</v>
      </c>
      <c r="AU127">
        <v>-0.94071207000000001</v>
      </c>
      <c r="AV127">
        <v>-0.99894576999999996</v>
      </c>
      <c r="AW127">
        <v>-1.0721094200000001</v>
      </c>
    </row>
    <row r="128" spans="2:50" x14ac:dyDescent="0.25">
      <c r="B128" t="s">
        <v>227</v>
      </c>
      <c r="C128">
        <v>96.864105023338695</v>
      </c>
      <c r="D128">
        <v>98.419289561070897</v>
      </c>
      <c r="E128">
        <v>100</v>
      </c>
      <c r="F128">
        <v>102.734567683216</v>
      </c>
      <c r="G128">
        <v>103.010874581339</v>
      </c>
      <c r="H128">
        <v>99.646052344578706</v>
      </c>
      <c r="I128">
        <v>101.986560106539</v>
      </c>
      <c r="J128">
        <v>104.20210211979</v>
      </c>
      <c r="K128">
        <v>104.772021079743</v>
      </c>
      <c r="L128">
        <v>105.00730454995499</v>
      </c>
      <c r="M128">
        <v>106.05739004544</v>
      </c>
      <c r="N128">
        <v>106.999764830667</v>
      </c>
      <c r="O128">
        <v>108.361045730263</v>
      </c>
      <c r="P128">
        <v>111.28638073237001</v>
      </c>
      <c r="Q128">
        <v>113.79350844141899</v>
      </c>
      <c r="R128">
        <v>116.268831122284</v>
      </c>
      <c r="S128">
        <v>118.440344239322</v>
      </c>
      <c r="T128">
        <v>121.339821303772</v>
      </c>
      <c r="U128">
        <v>123.344859814834</v>
      </c>
      <c r="V128">
        <v>125.696948060053</v>
      </c>
      <c r="W128">
        <v>128.50278965251701</v>
      </c>
      <c r="X128">
        <v>129.978715145465</v>
      </c>
      <c r="Y128">
        <v>131.69152418867799</v>
      </c>
      <c r="Z128">
        <v>133.41625928065599</v>
      </c>
      <c r="AA128">
        <v>135.149642694395</v>
      </c>
      <c r="AB128">
        <v>136.82820512258999</v>
      </c>
      <c r="AC128">
        <v>138.54507403490899</v>
      </c>
      <c r="AD128">
        <v>140.70267197147299</v>
      </c>
      <c r="AE128">
        <v>142.65248888222601</v>
      </c>
      <c r="AF128">
        <v>144.61519683591001</v>
      </c>
      <c r="AG128">
        <v>146.50418680384701</v>
      </c>
      <c r="AH128">
        <v>148.43254512570701</v>
      </c>
      <c r="AI128">
        <v>150.61844762141899</v>
      </c>
      <c r="AJ128">
        <v>152.80607053099499</v>
      </c>
      <c r="AK128">
        <v>155.07811560281101</v>
      </c>
      <c r="AL128">
        <v>157.411424747296</v>
      </c>
      <c r="AM128">
        <v>159.85005065079599</v>
      </c>
      <c r="AN128">
        <v>162.381039364842</v>
      </c>
      <c r="AO128">
        <v>164.95784532915701</v>
      </c>
      <c r="AP128">
        <v>167.59274303495599</v>
      </c>
      <c r="AQ128">
        <v>170.29277817895701</v>
      </c>
      <c r="AR128">
        <v>172.96077891363601</v>
      </c>
      <c r="AS128">
        <v>175.561939721839</v>
      </c>
      <c r="AT128">
        <v>178.26781733510899</v>
      </c>
      <c r="AU128">
        <v>180.996528828235</v>
      </c>
      <c r="AV128">
        <v>183.76198423638601</v>
      </c>
      <c r="AW128">
        <v>186.521815435901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4.6480985694663503E-2</v>
      </c>
      <c r="G129" s="39">
        <v>9.3045457367346707E-2</v>
      </c>
      <c r="H129" s="39">
        <v>0.14177780778841201</v>
      </c>
      <c r="I129" s="39">
        <v>0.187893429433172</v>
      </c>
      <c r="J129" s="39">
        <v>0.16931387178298299</v>
      </c>
      <c r="K129" s="39">
        <v>0.15348748582133501</v>
      </c>
      <c r="L129" s="39">
        <v>0.138475338678656</v>
      </c>
      <c r="M129" s="39">
        <v>0.12544836167416301</v>
      </c>
      <c r="N129" s="39">
        <v>0.113868557311813</v>
      </c>
      <c r="O129" s="39">
        <v>0.10670456880632601</v>
      </c>
      <c r="P129" s="39">
        <v>9.8607630253977299E-2</v>
      </c>
      <c r="Q129" s="39">
        <v>9.0378034668536694E-2</v>
      </c>
      <c r="R129" s="39">
        <v>8.2456662590280005E-2</v>
      </c>
      <c r="S129" s="39">
        <v>7.4263804959362398E-2</v>
      </c>
      <c r="T129">
        <v>0.100263538101641</v>
      </c>
      <c r="U129">
        <v>0.126116551596577</v>
      </c>
      <c r="V129">
        <v>0.15173181011616199</v>
      </c>
      <c r="W129">
        <v>-2.5395907329707201</v>
      </c>
      <c r="X129">
        <v>-5.3229817588613102</v>
      </c>
      <c r="Y129">
        <v>-8.5937675990080304</v>
      </c>
      <c r="Z129">
        <v>-12.0196372291114</v>
      </c>
      <c r="AA129">
        <v>-15.3681347756597</v>
      </c>
      <c r="AB129">
        <v>-18.511574999733799</v>
      </c>
      <c r="AC129">
        <v>-21.6030254433179</v>
      </c>
      <c r="AD129">
        <v>-24.929242309096502</v>
      </c>
      <c r="AE129">
        <v>-28.195320590858898</v>
      </c>
      <c r="AF129">
        <v>-31.478086176553902</v>
      </c>
      <c r="AG129">
        <v>-34.513761527376097</v>
      </c>
      <c r="AH129">
        <v>-37.4564096045033</v>
      </c>
      <c r="AI129">
        <v>-40.861531726549401</v>
      </c>
      <c r="AJ129">
        <v>-44.436125535779297</v>
      </c>
      <c r="AK129">
        <v>-48.190561249404396</v>
      </c>
      <c r="AL129">
        <v>-51.901208490571399</v>
      </c>
      <c r="AM129">
        <v>-55.900523802322702</v>
      </c>
      <c r="AN129">
        <v>-57.948404403880502</v>
      </c>
      <c r="AO129">
        <v>-60.152462795982999</v>
      </c>
      <c r="AP129">
        <v>-62.539289200800297</v>
      </c>
      <c r="AQ129">
        <v>-65.167827790250897</v>
      </c>
      <c r="AR129">
        <v>-68.148300503416294</v>
      </c>
      <c r="AS129">
        <v>-69.338996626552301</v>
      </c>
      <c r="AT129">
        <v>-70.535106597414696</v>
      </c>
      <c r="AU129">
        <v>-71.746447571022202</v>
      </c>
      <c r="AV129">
        <v>-72.977276687982496</v>
      </c>
      <c r="AW129">
        <v>-74.2613725598261</v>
      </c>
    </row>
    <row r="130" spans="2:50" x14ac:dyDescent="0.25">
      <c r="B130" t="s">
        <v>229</v>
      </c>
      <c r="C130">
        <v>96.854236829005998</v>
      </c>
      <c r="D130">
        <v>98.409262929686193</v>
      </c>
      <c r="E130">
        <v>100</v>
      </c>
      <c r="F130">
        <v>99.474959627742905</v>
      </c>
      <c r="G130">
        <v>95.178778390226796</v>
      </c>
      <c r="H130">
        <v>89.809218421803706</v>
      </c>
      <c r="I130">
        <v>89.702501877495195</v>
      </c>
      <c r="J130">
        <v>87.652120385576893</v>
      </c>
      <c r="K130">
        <v>84.041098463373999</v>
      </c>
      <c r="L130">
        <v>81.381980063385896</v>
      </c>
      <c r="M130">
        <v>79.991738605048198</v>
      </c>
      <c r="N130">
        <v>79.224557114927606</v>
      </c>
      <c r="O130">
        <v>77.589669317523601</v>
      </c>
      <c r="P130">
        <v>76.089244228680997</v>
      </c>
      <c r="Q130">
        <v>73.406641607045898</v>
      </c>
      <c r="R130">
        <v>71.392726752668494</v>
      </c>
      <c r="S130">
        <v>69.123030914107702</v>
      </c>
      <c r="T130">
        <v>68.214680027812804</v>
      </c>
      <c r="U130">
        <v>67.466074435507906</v>
      </c>
      <c r="V130">
        <v>66.980540964163495</v>
      </c>
      <c r="W130">
        <v>64.354601718497406</v>
      </c>
      <c r="X130">
        <v>61.573380654844797</v>
      </c>
      <c r="Y130">
        <v>58.6748931744564</v>
      </c>
      <c r="Z130">
        <v>55.894305019494901</v>
      </c>
      <c r="AA130">
        <v>53.274003902296201</v>
      </c>
      <c r="AB130">
        <v>50.887334252879697</v>
      </c>
      <c r="AC130">
        <v>48.613236408196997</v>
      </c>
      <c r="AD130">
        <v>46.255301502005999</v>
      </c>
      <c r="AE130">
        <v>43.958885722689999</v>
      </c>
      <c r="AF130">
        <v>41.644209205801097</v>
      </c>
      <c r="AG130">
        <v>39.550742295281403</v>
      </c>
      <c r="AH130">
        <v>37.533620746672398</v>
      </c>
      <c r="AI130">
        <v>35.339782578149197</v>
      </c>
      <c r="AJ130">
        <v>33.075613598326399</v>
      </c>
      <c r="AK130">
        <v>30.7360540271305</v>
      </c>
      <c r="AL130">
        <v>28.448846297430801</v>
      </c>
      <c r="AM130">
        <v>26.0115075098647</v>
      </c>
      <c r="AN130">
        <v>24.727913130247401</v>
      </c>
      <c r="AO130">
        <v>23.360521505891001</v>
      </c>
      <c r="AP130">
        <v>21.8919624938171</v>
      </c>
      <c r="AQ130">
        <v>20.293165103614999</v>
      </c>
      <c r="AR130">
        <v>18.499488626855001</v>
      </c>
      <c r="AS130">
        <v>17.824245521925299</v>
      </c>
      <c r="AT130">
        <v>17.1529570309912</v>
      </c>
      <c r="AU130">
        <v>16.473372104961999</v>
      </c>
      <c r="AV130">
        <v>15.782429957382501</v>
      </c>
      <c r="AW130">
        <v>15.0660746355392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690924.66559999995</v>
      </c>
      <c r="G131">
        <v>678581.71100000001</v>
      </c>
      <c r="H131">
        <v>619435.65870000003</v>
      </c>
      <c r="I131">
        <v>636180.69220000005</v>
      </c>
      <c r="J131">
        <v>653802.57869999995</v>
      </c>
      <c r="K131">
        <v>644454.95090000005</v>
      </c>
      <c r="L131">
        <v>636957.33299999998</v>
      </c>
      <c r="M131">
        <v>640329.71609999996</v>
      </c>
      <c r="N131">
        <v>649163.82010000001</v>
      </c>
      <c r="O131">
        <v>659683.12349999999</v>
      </c>
      <c r="P131">
        <v>687399.4203</v>
      </c>
      <c r="Q131">
        <v>700150.70160000003</v>
      </c>
      <c r="R131">
        <v>714944.25320000004</v>
      </c>
      <c r="S131">
        <v>723668.57739999995</v>
      </c>
      <c r="T131">
        <v>734785.5551</v>
      </c>
      <c r="U131">
        <v>741872.16299999994</v>
      </c>
      <c r="V131">
        <v>751139.74899999995</v>
      </c>
      <c r="W131">
        <v>762069.28029999998</v>
      </c>
      <c r="X131">
        <v>768200.38890000002</v>
      </c>
      <c r="Y131">
        <v>776170.91159999999</v>
      </c>
      <c r="Z131">
        <v>784723.40300000005</v>
      </c>
      <c r="AA131">
        <v>793650.42509999999</v>
      </c>
      <c r="AB131">
        <v>802743.40489999996</v>
      </c>
      <c r="AC131">
        <v>812285.32339999999</v>
      </c>
      <c r="AD131">
        <v>823762.75069999998</v>
      </c>
      <c r="AE131">
        <v>834840.929</v>
      </c>
      <c r="AF131">
        <v>846264.47880000004</v>
      </c>
      <c r="AG131">
        <v>857901.77439999999</v>
      </c>
      <c r="AH131">
        <v>869722.77020000003</v>
      </c>
      <c r="AI131">
        <v>882322.68469999998</v>
      </c>
      <c r="AJ131">
        <v>895142.27599999995</v>
      </c>
      <c r="AK131">
        <v>908502.41119999997</v>
      </c>
      <c r="AL131">
        <v>922332.38089999999</v>
      </c>
      <c r="AM131">
        <v>936738.59880000004</v>
      </c>
      <c r="AN131">
        <v>951656.98349999997</v>
      </c>
      <c r="AO131">
        <v>966923.88119999995</v>
      </c>
      <c r="AP131">
        <v>982569.44920000003</v>
      </c>
      <c r="AQ131">
        <v>998592.83600000001</v>
      </c>
      <c r="AR131">
        <v>1014630.0649999999</v>
      </c>
      <c r="AS131">
        <v>1030501.31</v>
      </c>
      <c r="AT131">
        <v>1046848.162</v>
      </c>
      <c r="AU131">
        <v>1063383.2679999999</v>
      </c>
      <c r="AV131">
        <v>1080150.9080000001</v>
      </c>
      <c r="AW131">
        <v>1096974.6810000001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12394208.23</v>
      </c>
      <c r="G132">
        <v>12130936.02</v>
      </c>
      <c r="H132">
        <v>11018218.310000001</v>
      </c>
      <c r="I132">
        <v>11233802.220000001</v>
      </c>
      <c r="J132">
        <v>11656711.98</v>
      </c>
      <c r="K132">
        <v>11446952.24</v>
      </c>
      <c r="L132">
        <v>11263843.59</v>
      </c>
      <c r="M132">
        <v>11300821.92</v>
      </c>
      <c r="N132">
        <v>11409654.07</v>
      </c>
      <c r="O132">
        <v>11619492.98</v>
      </c>
      <c r="P132">
        <v>12136393.41</v>
      </c>
      <c r="Q132">
        <v>12362443.25</v>
      </c>
      <c r="R132">
        <v>12640256.91</v>
      </c>
      <c r="S132">
        <v>12485417.51</v>
      </c>
      <c r="T132">
        <v>12706981.109999999</v>
      </c>
      <c r="U132">
        <v>12715842.460000001</v>
      </c>
      <c r="V132">
        <v>12904402.76</v>
      </c>
      <c r="W132">
        <v>13219866.07</v>
      </c>
      <c r="X132">
        <v>13192614.460000001</v>
      </c>
      <c r="Y132">
        <v>13207345.92</v>
      </c>
      <c r="Z132">
        <v>13131145.949999999</v>
      </c>
      <c r="AA132">
        <v>13033947.09</v>
      </c>
      <c r="AB132">
        <v>12904392.98</v>
      </c>
      <c r="AC132">
        <v>12788778.59</v>
      </c>
      <c r="AD132">
        <v>12810768.140000001</v>
      </c>
      <c r="AE132">
        <v>12757047.789999999</v>
      </c>
      <c r="AF132">
        <v>12699149.859999999</v>
      </c>
      <c r="AG132">
        <v>12655075.65</v>
      </c>
      <c r="AH132">
        <v>12628998.92</v>
      </c>
      <c r="AI132">
        <v>12632063.49</v>
      </c>
      <c r="AJ132">
        <v>12627352.689999999</v>
      </c>
      <c r="AK132">
        <v>12630128.57</v>
      </c>
      <c r="AL132">
        <v>12633656.810000001</v>
      </c>
      <c r="AM132">
        <v>12658176.619999999</v>
      </c>
      <c r="AN132">
        <v>12694466.050000001</v>
      </c>
      <c r="AO132">
        <v>12728095.609999999</v>
      </c>
      <c r="AP132">
        <v>12767002.300000001</v>
      </c>
      <c r="AQ132">
        <v>12817502.039999999</v>
      </c>
      <c r="AR132">
        <v>12856378.07</v>
      </c>
      <c r="AS132">
        <v>12888077.470000001</v>
      </c>
      <c r="AT132">
        <v>12940660.449999999</v>
      </c>
      <c r="AU132">
        <v>12994518.5</v>
      </c>
      <c r="AV132">
        <v>13052064.43</v>
      </c>
      <c r="AW132">
        <v>13121127.73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13085132.9</v>
      </c>
      <c r="G133">
        <v>12809517.73</v>
      </c>
      <c r="H133">
        <v>11637653.970000001</v>
      </c>
      <c r="I133">
        <v>11869982.91</v>
      </c>
      <c r="J133">
        <v>12310514.560000001</v>
      </c>
      <c r="K133">
        <v>12091407.189999999</v>
      </c>
      <c r="L133">
        <v>11900800.92</v>
      </c>
      <c r="M133">
        <v>11941151.640000001</v>
      </c>
      <c r="N133">
        <v>12058817.890000001</v>
      </c>
      <c r="O133">
        <v>12279176.1</v>
      </c>
      <c r="P133">
        <v>12823792.83</v>
      </c>
      <c r="Q133">
        <v>13062593.949999999</v>
      </c>
      <c r="R133">
        <v>13355201.16</v>
      </c>
      <c r="S133">
        <v>13209086.09</v>
      </c>
      <c r="T133">
        <v>13441766.66</v>
      </c>
      <c r="U133">
        <v>13457714.630000001</v>
      </c>
      <c r="V133">
        <v>13655542.51</v>
      </c>
      <c r="W133">
        <v>13981935.35</v>
      </c>
      <c r="X133">
        <v>13960814.85</v>
      </c>
      <c r="Y133">
        <v>13983516.83</v>
      </c>
      <c r="Z133">
        <v>13915869.35</v>
      </c>
      <c r="AA133">
        <v>13827597.52</v>
      </c>
      <c r="AB133">
        <v>13707136.390000001</v>
      </c>
      <c r="AC133">
        <v>13601063.92</v>
      </c>
      <c r="AD133">
        <v>13634530.890000001</v>
      </c>
      <c r="AE133">
        <v>13591888.720000001</v>
      </c>
      <c r="AF133">
        <v>13545414.34</v>
      </c>
      <c r="AG133">
        <v>13512977.43</v>
      </c>
      <c r="AH133">
        <v>13498721.689999999</v>
      </c>
      <c r="AI133">
        <v>13514386.17</v>
      </c>
      <c r="AJ133">
        <v>13522494.960000001</v>
      </c>
      <c r="AK133">
        <v>13538630.98</v>
      </c>
      <c r="AL133">
        <v>13555989.189999999</v>
      </c>
      <c r="AM133">
        <v>13594915.220000001</v>
      </c>
      <c r="AN133">
        <v>13646123.029999999</v>
      </c>
      <c r="AO133">
        <v>13695019.49</v>
      </c>
      <c r="AP133">
        <v>13749571.75</v>
      </c>
      <c r="AQ133">
        <v>13816094.869999999</v>
      </c>
      <c r="AR133">
        <v>13871008.140000001</v>
      </c>
      <c r="AS133">
        <v>13918578.779999999</v>
      </c>
      <c r="AT133">
        <v>13987508.609999999</v>
      </c>
      <c r="AU133">
        <v>14057901.77</v>
      </c>
      <c r="AV133">
        <v>14132215.34</v>
      </c>
      <c r="AW133">
        <v>14218102.42</v>
      </c>
    </row>
    <row r="134" spans="2:50" x14ac:dyDescent="0.25">
      <c r="B134" t="s">
        <v>233</v>
      </c>
      <c r="C134">
        <v>144913116.15770999</v>
      </c>
      <c r="D134">
        <v>147239743.11109701</v>
      </c>
      <c r="E134">
        <v>149603724.80000001</v>
      </c>
      <c r="F134">
        <v>146979951</v>
      </c>
      <c r="G134">
        <v>142803986.59999999</v>
      </c>
      <c r="H134">
        <v>142123555.30000001</v>
      </c>
      <c r="I134">
        <v>138892579.09999999</v>
      </c>
      <c r="J134">
        <v>135145660.19999999</v>
      </c>
      <c r="K134">
        <v>130809551.3</v>
      </c>
      <c r="L134">
        <v>127385472.7</v>
      </c>
      <c r="M134">
        <v>124385883.90000001</v>
      </c>
      <c r="N134">
        <v>122074023.2</v>
      </c>
      <c r="O134">
        <v>121011759.3</v>
      </c>
      <c r="P134">
        <v>119434469.40000001</v>
      </c>
      <c r="Q134">
        <v>117140897.40000001</v>
      </c>
      <c r="R134">
        <v>115891857.5</v>
      </c>
      <c r="S134">
        <v>113364017.90000001</v>
      </c>
      <c r="T134">
        <v>111116061.8</v>
      </c>
      <c r="U134">
        <v>108791293.59999999</v>
      </c>
      <c r="V134">
        <v>106208855.7</v>
      </c>
      <c r="W134">
        <v>100370328</v>
      </c>
      <c r="X134">
        <v>96525776.810000002</v>
      </c>
      <c r="Y134">
        <v>92374110.209999904</v>
      </c>
      <c r="Z134">
        <v>88125144.5</v>
      </c>
      <c r="AA134">
        <v>83834586.189999998</v>
      </c>
      <c r="AB134">
        <v>79544742.209999904</v>
      </c>
      <c r="AC134">
        <v>75205491.530000001</v>
      </c>
      <c r="AD134">
        <v>69909293.370000005</v>
      </c>
      <c r="AE134">
        <v>64644435.310000002</v>
      </c>
      <c r="AF134">
        <v>59478335.920000002</v>
      </c>
      <c r="AG134">
        <v>54712644.390000001</v>
      </c>
      <c r="AH134">
        <v>50166502.310000002</v>
      </c>
      <c r="AI134">
        <v>45519714.140000001</v>
      </c>
      <c r="AJ134">
        <v>40945990.659999996</v>
      </c>
      <c r="AK134">
        <v>36431582.490000002</v>
      </c>
      <c r="AL134">
        <v>32060844.239999998</v>
      </c>
      <c r="AM134">
        <v>27685966.760000002</v>
      </c>
      <c r="AN134">
        <v>24879987.370000001</v>
      </c>
      <c r="AO134">
        <v>22124920.719999999</v>
      </c>
      <c r="AP134">
        <v>19411362.23</v>
      </c>
      <c r="AQ134">
        <v>16710457.74</v>
      </c>
      <c r="AR134">
        <v>13945310.33</v>
      </c>
      <c r="AS134">
        <v>12644098.529999999</v>
      </c>
      <c r="AT134">
        <v>11401562.529999999</v>
      </c>
      <c r="AU134">
        <v>10214223.73</v>
      </c>
      <c r="AV134">
        <v>9077061.7890000008</v>
      </c>
      <c r="AW134">
        <v>7985506.7640000004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1106885.5419999999</v>
      </c>
      <c r="G135">
        <v>1077459.0209999999</v>
      </c>
      <c r="H135">
        <v>1047188.676</v>
      </c>
      <c r="I135">
        <v>1021594.9129999999</v>
      </c>
      <c r="J135">
        <v>995391.74210000003</v>
      </c>
      <c r="K135">
        <v>965914.93799999997</v>
      </c>
      <c r="L135">
        <v>933543.27780000004</v>
      </c>
      <c r="M135">
        <v>901885.69799999997</v>
      </c>
      <c r="N135">
        <v>873773.4166</v>
      </c>
      <c r="O135">
        <v>852651.80449999997</v>
      </c>
      <c r="P135">
        <v>835119.27919999999</v>
      </c>
      <c r="Q135">
        <v>816604.20010000002</v>
      </c>
      <c r="R135">
        <v>792365.82090000005</v>
      </c>
      <c r="S135">
        <v>767069.49739999999</v>
      </c>
      <c r="T135">
        <v>739134.20169999998</v>
      </c>
      <c r="U135">
        <v>710530.29169999994</v>
      </c>
      <c r="V135">
        <v>679478.02899999998</v>
      </c>
      <c r="W135">
        <v>645211.10679999995</v>
      </c>
      <c r="X135">
        <v>607617.49789999996</v>
      </c>
      <c r="Y135">
        <v>569183.70499999996</v>
      </c>
      <c r="Z135">
        <v>533244.85470000003</v>
      </c>
      <c r="AA135">
        <v>501034.89980000001</v>
      </c>
      <c r="AB135">
        <v>472703.61469999998</v>
      </c>
      <c r="AC135">
        <v>447690.72169999999</v>
      </c>
      <c r="AD135">
        <v>425025.46580000001</v>
      </c>
      <c r="AE135">
        <v>404428.54869999998</v>
      </c>
      <c r="AF135">
        <v>385706.0343</v>
      </c>
      <c r="AG135">
        <v>368466.69349999999</v>
      </c>
      <c r="AH135">
        <v>352526.85570000001</v>
      </c>
      <c r="AI135">
        <v>337792.29969999997</v>
      </c>
      <c r="AJ135">
        <v>324086.38150000002</v>
      </c>
      <c r="AK135">
        <v>311296.34090000001</v>
      </c>
      <c r="AL135">
        <v>299337.25829999999</v>
      </c>
      <c r="AM135">
        <v>287965.36969999998</v>
      </c>
      <c r="AN135">
        <v>277182.6202</v>
      </c>
      <c r="AO135">
        <v>266948.85190000001</v>
      </c>
      <c r="AP135">
        <v>257193.0723</v>
      </c>
      <c r="AQ135">
        <v>247900.83499999999</v>
      </c>
      <c r="AR135">
        <v>239059.62530000001</v>
      </c>
      <c r="AS135">
        <v>230631.93900000001</v>
      </c>
      <c r="AT135">
        <v>222519.75159999999</v>
      </c>
      <c r="AU135">
        <v>214679.79759999999</v>
      </c>
      <c r="AV135">
        <v>207106.37890000001</v>
      </c>
      <c r="AW135">
        <v>199862.08549999999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1106885.5419999999</v>
      </c>
      <c r="G136">
        <v>1077459.0209999999</v>
      </c>
      <c r="H136">
        <v>1047188.676</v>
      </c>
      <c r="I136">
        <v>1021594.9129999999</v>
      </c>
      <c r="J136">
        <v>995391.74210000003</v>
      </c>
      <c r="K136">
        <v>965914.93799999997</v>
      </c>
      <c r="L136">
        <v>933543.27780000004</v>
      </c>
      <c r="M136">
        <v>901885.69799999997</v>
      </c>
      <c r="N136">
        <v>873773.4166</v>
      </c>
      <c r="O136">
        <v>852651.80449999997</v>
      </c>
      <c r="P136">
        <v>835119.27919999999</v>
      </c>
      <c r="Q136">
        <v>816604.20010000002</v>
      </c>
      <c r="R136">
        <v>792365.82090000005</v>
      </c>
      <c r="S136">
        <v>767069.49739999999</v>
      </c>
      <c r="T136">
        <v>739134.20169999998</v>
      </c>
      <c r="U136">
        <v>710530.29169999994</v>
      </c>
      <c r="V136">
        <v>679478.02899999998</v>
      </c>
      <c r="W136">
        <v>645211.10679999995</v>
      </c>
      <c r="X136">
        <v>607617.49789999996</v>
      </c>
      <c r="Y136">
        <v>569183.70499999996</v>
      </c>
      <c r="Z136">
        <v>533244.85470000003</v>
      </c>
      <c r="AA136">
        <v>501034.89980000001</v>
      </c>
      <c r="AB136">
        <v>472703.61469999998</v>
      </c>
      <c r="AC136">
        <v>447690.72169999999</v>
      </c>
      <c r="AD136">
        <v>425025.46580000001</v>
      </c>
      <c r="AE136">
        <v>404428.54869999998</v>
      </c>
      <c r="AF136">
        <v>385706.0343</v>
      </c>
      <c r="AG136">
        <v>368466.69349999999</v>
      </c>
      <c r="AH136">
        <v>352526.85570000001</v>
      </c>
      <c r="AI136">
        <v>337792.29969999997</v>
      </c>
      <c r="AJ136">
        <v>324086.38150000002</v>
      </c>
      <c r="AK136">
        <v>311296.34090000001</v>
      </c>
      <c r="AL136">
        <v>299337.25829999999</v>
      </c>
      <c r="AM136">
        <v>287965.36969999998</v>
      </c>
      <c r="AN136">
        <v>277182.6202</v>
      </c>
      <c r="AO136">
        <v>266948.85190000001</v>
      </c>
      <c r="AP136">
        <v>257193.0723</v>
      </c>
      <c r="AQ136">
        <v>247900.83499999999</v>
      </c>
      <c r="AR136">
        <v>239059.62530000001</v>
      </c>
      <c r="AS136">
        <v>230631.93900000001</v>
      </c>
      <c r="AT136">
        <v>222519.75159999999</v>
      </c>
      <c r="AU136">
        <v>214679.79759999999</v>
      </c>
      <c r="AV136">
        <v>207106.37890000001</v>
      </c>
      <c r="AW136">
        <v>199862.08549999999</v>
      </c>
    </row>
    <row r="137" spans="2:50" x14ac:dyDescent="0.25">
      <c r="B137" t="s">
        <v>236</v>
      </c>
      <c r="C137">
        <v>105875266.531468</v>
      </c>
      <c r="D137">
        <v>107575128.18195701</v>
      </c>
      <c r="E137">
        <v>109302281.7</v>
      </c>
      <c r="F137">
        <v>107987443.59999999</v>
      </c>
      <c r="G137">
        <v>105581026.90000001</v>
      </c>
      <c r="H137">
        <v>106422773</v>
      </c>
      <c r="I137">
        <v>104273489.90000001</v>
      </c>
      <c r="J137">
        <v>102132469</v>
      </c>
      <c r="K137">
        <v>99809865.069999903</v>
      </c>
      <c r="L137">
        <v>98117767.439999998</v>
      </c>
      <c r="M137">
        <v>96617448.700000003</v>
      </c>
      <c r="N137">
        <v>95640689.829999998</v>
      </c>
      <c r="O137">
        <v>94841770.549999997</v>
      </c>
      <c r="P137">
        <v>93687497.599999994</v>
      </c>
      <c r="Q137">
        <v>92311033.650000006</v>
      </c>
      <c r="R137">
        <v>92007021.819999903</v>
      </c>
      <c r="S137">
        <v>90373880.409999996</v>
      </c>
      <c r="T137">
        <v>88834382.040000007</v>
      </c>
      <c r="U137">
        <v>86803853.430000007</v>
      </c>
      <c r="V137">
        <v>84527679.980000004</v>
      </c>
      <c r="W137">
        <v>82309857.560000002</v>
      </c>
      <c r="X137">
        <v>80191188.769999996</v>
      </c>
      <c r="Y137">
        <v>77644543.530000001</v>
      </c>
      <c r="Z137">
        <v>74795840.730000004</v>
      </c>
      <c r="AA137">
        <v>71748781.969999999</v>
      </c>
      <c r="AB137">
        <v>68520928.189999998</v>
      </c>
      <c r="AC137">
        <v>65161041.57</v>
      </c>
      <c r="AD137">
        <v>60784038.990000002</v>
      </c>
      <c r="AE137">
        <v>56380832.880000003</v>
      </c>
      <c r="AF137">
        <v>52018353.130000003</v>
      </c>
      <c r="AG137">
        <v>47890247.469999999</v>
      </c>
      <c r="AH137">
        <v>43911930.270000003</v>
      </c>
      <c r="AI137">
        <v>39864735.780000001</v>
      </c>
      <c r="AJ137">
        <v>35874002.740000002</v>
      </c>
      <c r="AK137">
        <v>31921251.670000002</v>
      </c>
      <c r="AL137">
        <v>28042426.18</v>
      </c>
      <c r="AM137">
        <v>24142831.77</v>
      </c>
      <c r="AN137">
        <v>21702782.73</v>
      </c>
      <c r="AO137">
        <v>19294913.949999999</v>
      </c>
      <c r="AP137">
        <v>16913517.77</v>
      </c>
      <c r="AQ137">
        <v>14530326.99</v>
      </c>
      <c r="AR137">
        <v>12069083.710000001</v>
      </c>
      <c r="AS137">
        <v>11119467.310000001</v>
      </c>
      <c r="AT137">
        <v>10212846.49</v>
      </c>
      <c r="AU137">
        <v>9345741.4790000003</v>
      </c>
      <c r="AV137">
        <v>8513293.1689999998</v>
      </c>
      <c r="AW137">
        <v>7711154.0800000001</v>
      </c>
    </row>
    <row r="138" spans="2:50" x14ac:dyDescent="0.25">
      <c r="B138" t="s">
        <v>237</v>
      </c>
      <c r="C138">
        <v>105875266.531468</v>
      </c>
      <c r="D138">
        <v>107575128.18195701</v>
      </c>
      <c r="E138">
        <v>109302281.7</v>
      </c>
      <c r="F138">
        <v>107987443.59999999</v>
      </c>
      <c r="G138">
        <v>105581026.90000001</v>
      </c>
      <c r="H138">
        <v>106422773</v>
      </c>
      <c r="I138">
        <v>104273489.90000001</v>
      </c>
      <c r="J138">
        <v>102132469</v>
      </c>
      <c r="K138">
        <v>99809865.069999903</v>
      </c>
      <c r="L138">
        <v>98117767.439999998</v>
      </c>
      <c r="M138">
        <v>96617448.700000003</v>
      </c>
      <c r="N138">
        <v>95640689.829999998</v>
      </c>
      <c r="O138">
        <v>94841770.549999997</v>
      </c>
      <c r="P138">
        <v>93687497.599999994</v>
      </c>
      <c r="Q138">
        <v>92311033.650000006</v>
      </c>
      <c r="R138">
        <v>92007021.819999903</v>
      </c>
      <c r="S138">
        <v>90373880.409999996</v>
      </c>
      <c r="T138">
        <v>88834382.040000007</v>
      </c>
      <c r="U138">
        <v>86803853.430000007</v>
      </c>
      <c r="V138">
        <v>84527679.980000004</v>
      </c>
      <c r="W138">
        <v>82309857.560000002</v>
      </c>
      <c r="X138">
        <v>80191188.769999996</v>
      </c>
      <c r="Y138">
        <v>77644543.530000001</v>
      </c>
      <c r="Z138">
        <v>74795840.730000004</v>
      </c>
      <c r="AA138">
        <v>71748781.969999999</v>
      </c>
      <c r="AB138">
        <v>68520928.189999998</v>
      </c>
      <c r="AC138">
        <v>65161041.57</v>
      </c>
      <c r="AD138">
        <v>60784038.990000002</v>
      </c>
      <c r="AE138">
        <v>56380832.880000003</v>
      </c>
      <c r="AF138">
        <v>52018353.130000003</v>
      </c>
      <c r="AG138">
        <v>47890247.469999999</v>
      </c>
      <c r="AH138">
        <v>43911930.270000003</v>
      </c>
      <c r="AI138">
        <v>39864735.780000001</v>
      </c>
      <c r="AJ138">
        <v>35874002.740000002</v>
      </c>
      <c r="AK138">
        <v>31921251.670000002</v>
      </c>
      <c r="AL138">
        <v>28042426.18</v>
      </c>
      <c r="AM138">
        <v>24142831.77</v>
      </c>
      <c r="AN138">
        <v>21702782.73</v>
      </c>
      <c r="AO138">
        <v>19294913.949999999</v>
      </c>
      <c r="AP138">
        <v>16913517.77</v>
      </c>
      <c r="AQ138">
        <v>14530326.99</v>
      </c>
      <c r="AR138">
        <v>12069083.710000001</v>
      </c>
      <c r="AS138">
        <v>11119467.310000001</v>
      </c>
      <c r="AT138">
        <v>10212846.49</v>
      </c>
      <c r="AU138">
        <v>9345741.4790000003</v>
      </c>
      <c r="AV138">
        <v>8513293.1689999998</v>
      </c>
      <c r="AW138">
        <v>7711154.0800000001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37885621.869999997</v>
      </c>
      <c r="G139">
        <v>36145500.670000002</v>
      </c>
      <c r="H139">
        <v>34653593.689999998</v>
      </c>
      <c r="I139">
        <v>33597494.299999997</v>
      </c>
      <c r="J139">
        <v>32017799.420000002</v>
      </c>
      <c r="K139">
        <v>30033771.300000001</v>
      </c>
      <c r="L139">
        <v>28334162.030000001</v>
      </c>
      <c r="M139">
        <v>26866549.469999999</v>
      </c>
      <c r="N139">
        <v>25559559.969999999</v>
      </c>
      <c r="O139">
        <v>25317336.920000002</v>
      </c>
      <c r="P139">
        <v>24911852.48</v>
      </c>
      <c r="Q139">
        <v>24013259.539999999</v>
      </c>
      <c r="R139">
        <v>23092469.879999999</v>
      </c>
      <c r="S139">
        <v>22223068</v>
      </c>
      <c r="T139">
        <v>21542545.559999999</v>
      </c>
      <c r="U139">
        <v>21276909.879999999</v>
      </c>
      <c r="V139">
        <v>21001697.640000001</v>
      </c>
      <c r="W139">
        <v>17415259.359999999</v>
      </c>
      <c r="X139">
        <v>15726970.529999999</v>
      </c>
      <c r="Y139">
        <v>14160382.970000001</v>
      </c>
      <c r="Z139">
        <v>12796058.92</v>
      </c>
      <c r="AA139">
        <v>11584769.32</v>
      </c>
      <c r="AB139">
        <v>10551110.41</v>
      </c>
      <c r="AC139">
        <v>9596759.2390000001</v>
      </c>
      <c r="AD139">
        <v>8700228.9189999998</v>
      </c>
      <c r="AE139">
        <v>7859173.8799999999</v>
      </c>
      <c r="AF139">
        <v>7074276.7570000002</v>
      </c>
      <c r="AG139">
        <v>6453930.2259999998</v>
      </c>
      <c r="AH139">
        <v>5902045.1840000004</v>
      </c>
      <c r="AI139">
        <v>5317186.0609999998</v>
      </c>
      <c r="AJ139">
        <v>4747901.5360000003</v>
      </c>
      <c r="AK139">
        <v>4199034.4809999997</v>
      </c>
      <c r="AL139">
        <v>3719080.7969999998</v>
      </c>
      <c r="AM139">
        <v>3255169.622</v>
      </c>
      <c r="AN139">
        <v>2900022.0240000002</v>
      </c>
      <c r="AO139">
        <v>2563057.9130000002</v>
      </c>
      <c r="AP139">
        <v>2240651.3930000002</v>
      </c>
      <c r="AQ139">
        <v>1932229.91</v>
      </c>
      <c r="AR139">
        <v>1637166.996</v>
      </c>
      <c r="AS139">
        <v>1293999.274</v>
      </c>
      <c r="AT139">
        <v>966196.28079999995</v>
      </c>
      <c r="AU139">
        <v>653802.44880000001</v>
      </c>
      <c r="AV139">
        <v>356662.24119999999</v>
      </c>
      <c r="AW139">
        <v>74490.598840000006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37885621.869999997</v>
      </c>
      <c r="G140">
        <v>36145500.670000002</v>
      </c>
      <c r="H140">
        <v>34653593.689999998</v>
      </c>
      <c r="I140">
        <v>33597494.299999997</v>
      </c>
      <c r="J140">
        <v>32017799.420000002</v>
      </c>
      <c r="K140">
        <v>30033771.300000001</v>
      </c>
      <c r="L140">
        <v>28334162.030000001</v>
      </c>
      <c r="M140">
        <v>26866549.469999999</v>
      </c>
      <c r="N140">
        <v>25559559.969999999</v>
      </c>
      <c r="O140">
        <v>25317336.920000002</v>
      </c>
      <c r="P140">
        <v>24911852.48</v>
      </c>
      <c r="Q140">
        <v>24013259.539999999</v>
      </c>
      <c r="R140">
        <v>23092469.879999999</v>
      </c>
      <c r="S140">
        <v>22223068</v>
      </c>
      <c r="T140">
        <v>21542545.559999999</v>
      </c>
      <c r="U140">
        <v>21276909.879999999</v>
      </c>
      <c r="V140">
        <v>21001697.640000001</v>
      </c>
      <c r="W140">
        <v>17415259.359999999</v>
      </c>
      <c r="X140">
        <v>15726970.529999999</v>
      </c>
      <c r="Y140">
        <v>14160382.970000001</v>
      </c>
      <c r="Z140">
        <v>12796058.92</v>
      </c>
      <c r="AA140">
        <v>11584769.32</v>
      </c>
      <c r="AB140">
        <v>10551110.41</v>
      </c>
      <c r="AC140">
        <v>9596759.2390000001</v>
      </c>
      <c r="AD140">
        <v>8700228.9189999998</v>
      </c>
      <c r="AE140">
        <v>7859173.8799999999</v>
      </c>
      <c r="AF140">
        <v>7074276.7570000002</v>
      </c>
      <c r="AG140">
        <v>6453930.2259999998</v>
      </c>
      <c r="AH140">
        <v>5902045.1840000004</v>
      </c>
      <c r="AI140">
        <v>5317186.0609999998</v>
      </c>
      <c r="AJ140">
        <v>4747901.5360000003</v>
      </c>
      <c r="AK140">
        <v>4199034.4809999997</v>
      </c>
      <c r="AL140">
        <v>3719080.7969999998</v>
      </c>
      <c r="AM140">
        <v>3255169.622</v>
      </c>
      <c r="AN140">
        <v>2900022.0240000002</v>
      </c>
      <c r="AO140">
        <v>2563057.9130000002</v>
      </c>
      <c r="AP140">
        <v>2240651.3930000002</v>
      </c>
      <c r="AQ140">
        <v>1932229.91</v>
      </c>
      <c r="AR140">
        <v>1637166.996</v>
      </c>
      <c r="AS140">
        <v>1293999.274</v>
      </c>
      <c r="AT140">
        <v>966196.28079999995</v>
      </c>
      <c r="AU140">
        <v>653802.44880000001</v>
      </c>
      <c r="AV140">
        <v>356662.24119999999</v>
      </c>
      <c r="AW140">
        <v>74490.598840000006</v>
      </c>
    </row>
    <row r="141" spans="2:50" x14ac:dyDescent="0.25">
      <c r="B141" t="s">
        <v>240</v>
      </c>
      <c r="C141">
        <v>7249974.6999914004</v>
      </c>
      <c r="D141">
        <v>7366375.3888705196</v>
      </c>
      <c r="E141">
        <v>7487365.2489999998</v>
      </c>
      <c r="F141">
        <v>7612201.8720000004</v>
      </c>
      <c r="G141">
        <v>7328140.3959999997</v>
      </c>
      <c r="H141">
        <v>7375029.8380000005</v>
      </c>
      <c r="I141">
        <v>7616850.1440000003</v>
      </c>
      <c r="J141">
        <v>7322021.6109999996</v>
      </c>
      <c r="K141">
        <v>7077075.841</v>
      </c>
      <c r="L141">
        <v>6708343.0549999997</v>
      </c>
      <c r="M141">
        <v>6925981.3159999996</v>
      </c>
      <c r="N141">
        <v>7025113.5650000004</v>
      </c>
      <c r="O141">
        <v>7077127.2570000002</v>
      </c>
      <c r="P141">
        <v>7239419.5599999996</v>
      </c>
      <c r="Q141">
        <v>6994789.3720000004</v>
      </c>
      <c r="R141">
        <v>6966908.6619999995</v>
      </c>
      <c r="S141">
        <v>6974569.9550000001</v>
      </c>
      <c r="T141">
        <v>6984048.7189999996</v>
      </c>
      <c r="U141">
        <v>6967353.5099999998</v>
      </c>
      <c r="V141">
        <v>6959471.8229999999</v>
      </c>
      <c r="W141">
        <v>6831343.6299999999</v>
      </c>
      <c r="X141">
        <v>6733556.358</v>
      </c>
      <c r="Y141">
        <v>6712507.2980000004</v>
      </c>
      <c r="Z141">
        <v>6734772.0250000004</v>
      </c>
      <c r="AA141">
        <v>6788334.3229999999</v>
      </c>
      <c r="AB141">
        <v>6862291.5609999998</v>
      </c>
      <c r="AC141">
        <v>6944865.1009999998</v>
      </c>
      <c r="AD141">
        <v>6944712.7769999998</v>
      </c>
      <c r="AE141">
        <v>6926806.8250000002</v>
      </c>
      <c r="AF141">
        <v>6887395.023</v>
      </c>
      <c r="AG141">
        <v>6836064.6390000004</v>
      </c>
      <c r="AH141">
        <v>6760926.2489999998</v>
      </c>
      <c r="AI141">
        <v>6628788.4809999997</v>
      </c>
      <c r="AJ141">
        <v>6442746.7290000003</v>
      </c>
      <c r="AK141">
        <v>6193795.7750000004</v>
      </c>
      <c r="AL141">
        <v>5882566.0530000003</v>
      </c>
      <c r="AM141">
        <v>5478261.2759999996</v>
      </c>
      <c r="AN141">
        <v>5320743.0070000002</v>
      </c>
      <c r="AO141">
        <v>5105119.3119999999</v>
      </c>
      <c r="AP141">
        <v>4825915.9560000002</v>
      </c>
      <c r="AQ141">
        <v>4470887.5140000004</v>
      </c>
      <c r="AR141">
        <v>4017582.7280000001</v>
      </c>
      <c r="AS141">
        <v>3983436.48</v>
      </c>
      <c r="AT141">
        <v>3933827.3050000002</v>
      </c>
      <c r="AU141">
        <v>3867301.2940000002</v>
      </c>
      <c r="AV141">
        <v>3782477.963</v>
      </c>
      <c r="AW141">
        <v>3676827.37</v>
      </c>
    </row>
    <row r="142" spans="2:50" x14ac:dyDescent="0.25">
      <c r="B142" t="s">
        <v>241</v>
      </c>
      <c r="C142">
        <v>11428306.3019633</v>
      </c>
      <c r="D142">
        <v>11611791.4562317</v>
      </c>
      <c r="E142">
        <v>11800890.689999999</v>
      </c>
      <c r="F142">
        <v>11749772.43</v>
      </c>
      <c r="G142">
        <v>11108551.609999999</v>
      </c>
      <c r="H142">
        <v>10995083.76</v>
      </c>
      <c r="I142">
        <v>10808128.84</v>
      </c>
      <c r="J142">
        <v>10519220.050000001</v>
      </c>
      <c r="K142">
        <v>9838516.9289999995</v>
      </c>
      <c r="L142">
        <v>9414671.0490000006</v>
      </c>
      <c r="M142">
        <v>9344882.2449999899</v>
      </c>
      <c r="N142">
        <v>9283912.5319999997</v>
      </c>
      <c r="O142">
        <v>9000563.9330000002</v>
      </c>
      <c r="P142">
        <v>8597024.7180000003</v>
      </c>
      <c r="Q142">
        <v>7894423.0429999996</v>
      </c>
      <c r="R142">
        <v>7305832.6880000001</v>
      </c>
      <c r="S142">
        <v>6995282.9689999996</v>
      </c>
      <c r="T142">
        <v>6868239.9380000001</v>
      </c>
      <c r="U142">
        <v>6890896.2920000004</v>
      </c>
      <c r="V142">
        <v>6987040.4079999998</v>
      </c>
      <c r="W142">
        <v>6049022.4570000004</v>
      </c>
      <c r="X142">
        <v>5243318.1619999995</v>
      </c>
      <c r="Y142">
        <v>4535276.1409999998</v>
      </c>
      <c r="Z142">
        <v>3952641.9610000001</v>
      </c>
      <c r="AA142">
        <v>3482725.0150000001</v>
      </c>
      <c r="AB142">
        <v>3104447.645</v>
      </c>
      <c r="AC142">
        <v>2792220.966</v>
      </c>
      <c r="AD142">
        <v>2643190.2760000001</v>
      </c>
      <c r="AE142">
        <v>2563764.2549999999</v>
      </c>
      <c r="AF142">
        <v>2508316.298</v>
      </c>
      <c r="AG142">
        <v>2480600.108</v>
      </c>
      <c r="AH142">
        <v>2462790.048</v>
      </c>
      <c r="AI142">
        <v>2423294.031</v>
      </c>
      <c r="AJ142">
        <v>2363596.7850000001</v>
      </c>
      <c r="AK142">
        <v>2278717.9840000002</v>
      </c>
      <c r="AL142">
        <v>2173593.4789999998</v>
      </c>
      <c r="AM142">
        <v>2035566.284</v>
      </c>
      <c r="AN142">
        <v>1977598.156</v>
      </c>
      <c r="AO142">
        <v>1899786.882</v>
      </c>
      <c r="AP142">
        <v>1799503.594</v>
      </c>
      <c r="AQ142">
        <v>1672026.14</v>
      </c>
      <c r="AR142">
        <v>1509710.7590000001</v>
      </c>
      <c r="AS142">
        <v>1466205.7180000001</v>
      </c>
      <c r="AT142">
        <v>1414530.382</v>
      </c>
      <c r="AU142">
        <v>1354753.2320000001</v>
      </c>
      <c r="AV142">
        <v>1286277.246</v>
      </c>
      <c r="AW142">
        <v>1207847.5319999999</v>
      </c>
    </row>
    <row r="143" spans="2:50" x14ac:dyDescent="0.25">
      <c r="B143" t="s">
        <v>242</v>
      </c>
      <c r="C143">
        <v>1153294.1412084801</v>
      </c>
      <c r="D143">
        <v>1171810.6516891399</v>
      </c>
      <c r="E143">
        <v>1190798.162</v>
      </c>
      <c r="F143">
        <v>1136544.7679999999</v>
      </c>
      <c r="G143">
        <v>1044283.432</v>
      </c>
      <c r="H143">
        <v>891531.92709999997</v>
      </c>
      <c r="I143">
        <v>921149.34519999998</v>
      </c>
      <c r="J143">
        <v>874438.52020000003</v>
      </c>
      <c r="K143">
        <v>807925.92020000005</v>
      </c>
      <c r="L143">
        <v>752607.81030000001</v>
      </c>
      <c r="M143">
        <v>727217.28449999995</v>
      </c>
      <c r="N143">
        <v>730678.33349999995</v>
      </c>
      <c r="O143">
        <v>733185.9264</v>
      </c>
      <c r="P143">
        <v>724424.84199999995</v>
      </c>
      <c r="Q143">
        <v>665768.00690000004</v>
      </c>
      <c r="R143">
        <v>614602.53249999997</v>
      </c>
      <c r="S143">
        <v>561520.7402</v>
      </c>
      <c r="T143">
        <v>525757.49659999995</v>
      </c>
      <c r="U143">
        <v>507899.10340000002</v>
      </c>
      <c r="V143">
        <v>500764.14049999998</v>
      </c>
      <c r="W143">
        <v>406291.32179999998</v>
      </c>
      <c r="X143">
        <v>330435.7108</v>
      </c>
      <c r="Y143">
        <v>263404.5159</v>
      </c>
      <c r="Z143">
        <v>215301.99470000001</v>
      </c>
      <c r="AA143">
        <v>179473.2714</v>
      </c>
      <c r="AB143">
        <v>152308.08660000001</v>
      </c>
      <c r="AC143">
        <v>130835.1526</v>
      </c>
      <c r="AD143">
        <v>119786.0794</v>
      </c>
      <c r="AE143">
        <v>113198.8799</v>
      </c>
      <c r="AF143">
        <v>108498.68610000001</v>
      </c>
      <c r="AG143">
        <v>105367.66439999999</v>
      </c>
      <c r="AH143">
        <v>102795.69990000001</v>
      </c>
      <c r="AI143">
        <v>99767.958110000007</v>
      </c>
      <c r="AJ143">
        <v>95980.596999999994</v>
      </c>
      <c r="AK143">
        <v>91374.784299999999</v>
      </c>
      <c r="AL143">
        <v>86315.190709999995</v>
      </c>
      <c r="AM143">
        <v>80190.726469999994</v>
      </c>
      <c r="AN143">
        <v>77020.255250000002</v>
      </c>
      <c r="AO143">
        <v>73210.682790000006</v>
      </c>
      <c r="AP143">
        <v>68682.709780000005</v>
      </c>
      <c r="AQ143">
        <v>63288.207609999998</v>
      </c>
      <c r="AR143">
        <v>56891.007519999999</v>
      </c>
      <c r="AS143">
        <v>53754.174059999998</v>
      </c>
      <c r="AT143">
        <v>50313.743179999998</v>
      </c>
      <c r="AU143">
        <v>46545.747940000001</v>
      </c>
      <c r="AV143">
        <v>42428.886079999997</v>
      </c>
      <c r="AW143">
        <v>37883.571400000001</v>
      </c>
    </row>
    <row r="144" spans="2:50" x14ac:dyDescent="0.25">
      <c r="B144" t="s">
        <v>243</v>
      </c>
      <c r="C144">
        <v>6211298.5004764497</v>
      </c>
      <c r="D144">
        <v>6311022.9070030199</v>
      </c>
      <c r="E144">
        <v>6414338.9579999996</v>
      </c>
      <c r="F144">
        <v>6418171.3600000003</v>
      </c>
      <c r="G144">
        <v>5861667.7010000004</v>
      </c>
      <c r="H144">
        <v>5149661.53</v>
      </c>
      <c r="I144">
        <v>5207632.0070000002</v>
      </c>
      <c r="J144">
        <v>5586739.392</v>
      </c>
      <c r="K144">
        <v>5000077.9649999999</v>
      </c>
      <c r="L144">
        <v>4729903.5240000002</v>
      </c>
      <c r="M144">
        <v>4781476.08</v>
      </c>
      <c r="N144">
        <v>4874850.3650000002</v>
      </c>
      <c r="O144">
        <v>4932604.9579999996</v>
      </c>
      <c r="P144">
        <v>4770677.977</v>
      </c>
      <c r="Q144">
        <v>4385416.9230000004</v>
      </c>
      <c r="R144">
        <v>4083263.074</v>
      </c>
      <c r="S144">
        <v>3838870.4169999999</v>
      </c>
      <c r="T144">
        <v>3752757.5249999999</v>
      </c>
      <c r="U144">
        <v>3748416.514</v>
      </c>
      <c r="V144">
        <v>3784100.5070000002</v>
      </c>
      <c r="W144">
        <v>3530176.3829999999</v>
      </c>
      <c r="X144">
        <v>3202723.53</v>
      </c>
      <c r="Y144">
        <v>2872064.1439999999</v>
      </c>
      <c r="Z144">
        <v>2575026.412</v>
      </c>
      <c r="AA144">
        <v>2322509.997</v>
      </c>
      <c r="AB144">
        <v>2109962.307</v>
      </c>
      <c r="AC144">
        <v>1930113.7390000001</v>
      </c>
      <c r="AD144">
        <v>1843159.17</v>
      </c>
      <c r="AE144">
        <v>1795808.2239999999</v>
      </c>
      <c r="AF144">
        <v>1761604.8929999999</v>
      </c>
      <c r="AG144">
        <v>1744705.81</v>
      </c>
      <c r="AH144">
        <v>1734936.0120000001</v>
      </c>
      <c r="AI144">
        <v>1710958.412</v>
      </c>
      <c r="AJ144">
        <v>1671402.9939999999</v>
      </c>
      <c r="AK144">
        <v>1613097.3259999999</v>
      </c>
      <c r="AL144">
        <v>1537351.8870000001</v>
      </c>
      <c r="AM144">
        <v>1436745.9280000001</v>
      </c>
      <c r="AN144">
        <v>1397915.922</v>
      </c>
      <c r="AO144">
        <v>1344094.9310000001</v>
      </c>
      <c r="AP144">
        <v>1273463.6850000001</v>
      </c>
      <c r="AQ144">
        <v>1182521.649</v>
      </c>
      <c r="AR144">
        <v>1065455.2879999999</v>
      </c>
      <c r="AS144">
        <v>1051109.777</v>
      </c>
      <c r="AT144">
        <v>1032218.578</v>
      </c>
      <c r="AU144">
        <v>1008376.603</v>
      </c>
      <c r="AV144">
        <v>979129.89150000003</v>
      </c>
      <c r="AW144">
        <v>943562.53500000003</v>
      </c>
    </row>
    <row r="145" spans="2:49" x14ac:dyDescent="0.25">
      <c r="B145" t="s">
        <v>244</v>
      </c>
      <c r="C145">
        <v>19068539.7330263</v>
      </c>
      <c r="D145">
        <v>19374691.306334</v>
      </c>
      <c r="E145">
        <v>19692663.129999999</v>
      </c>
      <c r="F145">
        <v>19823996.629999999</v>
      </c>
      <c r="G145">
        <v>18194299.34</v>
      </c>
      <c r="H145">
        <v>15890488.369999999</v>
      </c>
      <c r="I145">
        <v>16149704.619999999</v>
      </c>
      <c r="J145">
        <v>17595011.030000001</v>
      </c>
      <c r="K145">
        <v>15765746.59</v>
      </c>
      <c r="L145">
        <v>14966058.949999999</v>
      </c>
      <c r="M145">
        <v>15146059.4</v>
      </c>
      <c r="N145">
        <v>15260584.109999999</v>
      </c>
      <c r="O145">
        <v>15362588.82</v>
      </c>
      <c r="P145">
        <v>14927971.380000001</v>
      </c>
      <c r="Q145">
        <v>13809863.789999999</v>
      </c>
      <c r="R145">
        <v>12931962.07</v>
      </c>
      <c r="S145">
        <v>11895430.26</v>
      </c>
      <c r="T145">
        <v>11638901.98</v>
      </c>
      <c r="U145">
        <v>11482737.880000001</v>
      </c>
      <c r="V145">
        <v>11565708.74</v>
      </c>
      <c r="W145">
        <v>11232498.630000001</v>
      </c>
      <c r="X145">
        <v>10381185.16</v>
      </c>
      <c r="Y145">
        <v>9522398.1970000006</v>
      </c>
      <c r="Z145">
        <v>8653626.2029999997</v>
      </c>
      <c r="AA145">
        <v>7871771.0130000003</v>
      </c>
      <c r="AB145">
        <v>7170164.0350000001</v>
      </c>
      <c r="AC145">
        <v>6562947.9220000003</v>
      </c>
      <c r="AD145">
        <v>6248408.8530000001</v>
      </c>
      <c r="AE145">
        <v>6012590.1560000004</v>
      </c>
      <c r="AF145">
        <v>5814324.6950000003</v>
      </c>
      <c r="AG145">
        <v>5668513.3470000001</v>
      </c>
      <c r="AH145">
        <v>5548161.2960000001</v>
      </c>
      <c r="AI145">
        <v>5398176.79</v>
      </c>
      <c r="AJ145">
        <v>5203902.5199999996</v>
      </c>
      <c r="AK145">
        <v>4962909.6009999998</v>
      </c>
      <c r="AL145">
        <v>4675807.9670000002</v>
      </c>
      <c r="AM145">
        <v>4331129.3310000002</v>
      </c>
      <c r="AN145">
        <v>4174947.8829999999</v>
      </c>
      <c r="AO145">
        <v>3979202.4029999999</v>
      </c>
      <c r="AP145">
        <v>3742754</v>
      </c>
      <c r="AQ145">
        <v>3459296.4559999998</v>
      </c>
      <c r="AR145">
        <v>3109866.3509999998</v>
      </c>
      <c r="AS145">
        <v>3056544.8360000001</v>
      </c>
      <c r="AT145">
        <v>2997678.5610000002</v>
      </c>
      <c r="AU145">
        <v>2928468.0150000001</v>
      </c>
      <c r="AV145">
        <v>2848486.3259999999</v>
      </c>
      <c r="AW145">
        <v>2757746.9679999999</v>
      </c>
    </row>
    <row r="146" spans="2:49" x14ac:dyDescent="0.25">
      <c r="B146" t="s">
        <v>245</v>
      </c>
      <c r="C146">
        <v>14426006.8404216</v>
      </c>
      <c r="D146">
        <v>14657621.046468699</v>
      </c>
      <c r="E146">
        <v>14897820.91</v>
      </c>
      <c r="F146">
        <v>14862203.039999999</v>
      </c>
      <c r="G146">
        <v>13833344.41</v>
      </c>
      <c r="H146">
        <v>12642209.199999999</v>
      </c>
      <c r="I146">
        <v>13055390.470000001</v>
      </c>
      <c r="J146">
        <v>12120388.67</v>
      </c>
      <c r="K146">
        <v>10996730.109999999</v>
      </c>
      <c r="L146">
        <v>10762456.6</v>
      </c>
      <c r="M146">
        <v>10645801.25</v>
      </c>
      <c r="N146">
        <v>11087062.810000001</v>
      </c>
      <c r="O146">
        <v>10819087.32</v>
      </c>
      <c r="P146">
        <v>10095984.210000001</v>
      </c>
      <c r="Q146">
        <v>9202882.2559999898</v>
      </c>
      <c r="R146">
        <v>8474697.9460000005</v>
      </c>
      <c r="S146">
        <v>7976951.4579999996</v>
      </c>
      <c r="T146">
        <v>7820121.1440000003</v>
      </c>
      <c r="U146">
        <v>7835506.9749999996</v>
      </c>
      <c r="V146">
        <v>7921819.7230000002</v>
      </c>
      <c r="W146">
        <v>7382718.6809999999</v>
      </c>
      <c r="X146">
        <v>6611673.6519999998</v>
      </c>
      <c r="Y146">
        <v>5864106.7209999999</v>
      </c>
      <c r="Z146">
        <v>5210093.4270000001</v>
      </c>
      <c r="AA146">
        <v>4666212.7829999998</v>
      </c>
      <c r="AB146">
        <v>4216166.3559999997</v>
      </c>
      <c r="AC146">
        <v>3840878.5249999999</v>
      </c>
      <c r="AD146">
        <v>3660033.9939999999</v>
      </c>
      <c r="AE146">
        <v>3557798.6779999998</v>
      </c>
      <c r="AF146">
        <v>3480475.1809999999</v>
      </c>
      <c r="AG146">
        <v>3439897.0329999998</v>
      </c>
      <c r="AH146">
        <v>3416999.16</v>
      </c>
      <c r="AI146">
        <v>3367734.01</v>
      </c>
      <c r="AJ146">
        <v>3287862.0950000002</v>
      </c>
      <c r="AK146">
        <v>3171949.983</v>
      </c>
      <c r="AL146">
        <v>3022145.3879999998</v>
      </c>
      <c r="AM146">
        <v>2826458.6830000002</v>
      </c>
      <c r="AN146">
        <v>2747374.142</v>
      </c>
      <c r="AO146">
        <v>2641108.4249999998</v>
      </c>
      <c r="AP146">
        <v>2504794.6830000002</v>
      </c>
      <c r="AQ146">
        <v>2332433.3790000002</v>
      </c>
      <c r="AR146">
        <v>2113768.8679999998</v>
      </c>
      <c r="AS146">
        <v>2087729.83</v>
      </c>
      <c r="AT146">
        <v>2054177.581</v>
      </c>
      <c r="AU146">
        <v>2012367.9950000001</v>
      </c>
      <c r="AV146">
        <v>1961686.74</v>
      </c>
      <c r="AW146">
        <v>1900705.8230000001</v>
      </c>
    </row>
    <row r="147" spans="2:49" x14ac:dyDescent="0.25">
      <c r="B147" t="s">
        <v>246</v>
      </c>
      <c r="C147">
        <v>9279692.21316991</v>
      </c>
      <c r="D147">
        <v>9428680.6732538398</v>
      </c>
      <c r="E147">
        <v>9581386.1769999899</v>
      </c>
      <c r="F147">
        <v>9524181.352</v>
      </c>
      <c r="G147">
        <v>9214470.6349999998</v>
      </c>
      <c r="H147">
        <v>8521929.8420000002</v>
      </c>
      <c r="I147">
        <v>8690582.8809999898</v>
      </c>
      <c r="J147">
        <v>8490640.9790000003</v>
      </c>
      <c r="K147">
        <v>8058138.8710000003</v>
      </c>
      <c r="L147">
        <v>7982057.2139999997</v>
      </c>
      <c r="M147">
        <v>7919762.2220000001</v>
      </c>
      <c r="N147">
        <v>8144225.1600000001</v>
      </c>
      <c r="O147">
        <v>7987824.9550000001</v>
      </c>
      <c r="P147">
        <v>7716722.8720000004</v>
      </c>
      <c r="Q147">
        <v>7344205.1869999999</v>
      </c>
      <c r="R147">
        <v>7206938.6140000001</v>
      </c>
      <c r="S147">
        <v>7026116.4639999997</v>
      </c>
      <c r="T147">
        <v>6916690.5060000001</v>
      </c>
      <c r="U147">
        <v>6901453.0750000002</v>
      </c>
      <c r="V147">
        <v>6939611.9649999999</v>
      </c>
      <c r="W147">
        <v>6170826.4910000004</v>
      </c>
      <c r="X147">
        <v>5574354.8669999996</v>
      </c>
      <c r="Y147">
        <v>5005702.2180000003</v>
      </c>
      <c r="Z147">
        <v>4513283.125</v>
      </c>
      <c r="AA147">
        <v>4098094.2990000001</v>
      </c>
      <c r="AB147">
        <v>3752729.574</v>
      </c>
      <c r="AC147">
        <v>3458921.085</v>
      </c>
      <c r="AD147">
        <v>3309052.0210000002</v>
      </c>
      <c r="AE147">
        <v>3217260.3160000001</v>
      </c>
      <c r="AF147">
        <v>3145208.3859999999</v>
      </c>
      <c r="AG147">
        <v>3102522.926</v>
      </c>
      <c r="AH147">
        <v>3072934.8859999999</v>
      </c>
      <c r="AI147">
        <v>3026260.5580000002</v>
      </c>
      <c r="AJ147">
        <v>2963654.8250000002</v>
      </c>
      <c r="AK147">
        <v>2881735.219</v>
      </c>
      <c r="AL147">
        <v>2788199.878</v>
      </c>
      <c r="AM147">
        <v>2671221.5610000002</v>
      </c>
      <c r="AN147">
        <v>2618698.227</v>
      </c>
      <c r="AO147">
        <v>2552152.5559999999</v>
      </c>
      <c r="AP147">
        <v>2469781.0520000001</v>
      </c>
      <c r="AQ147">
        <v>2368531.2689999999</v>
      </c>
      <c r="AR147">
        <v>2243445.0559999999</v>
      </c>
      <c r="AS147">
        <v>2193260.4559999998</v>
      </c>
      <c r="AT147">
        <v>2136973.466</v>
      </c>
      <c r="AU147">
        <v>2074344.5249999999</v>
      </c>
      <c r="AV147">
        <v>2005017.3430000001</v>
      </c>
      <c r="AW147">
        <v>1927935.179</v>
      </c>
    </row>
    <row r="148" spans="2:49" x14ac:dyDescent="0.25">
      <c r="B148" t="s">
        <v>247</v>
      </c>
      <c r="C148">
        <v>10783636.5742715</v>
      </c>
      <c r="D148">
        <v>10956771.347537501</v>
      </c>
      <c r="E148">
        <v>11135488.23</v>
      </c>
      <c r="F148">
        <v>11114588.43</v>
      </c>
      <c r="G148">
        <v>11076710.4</v>
      </c>
      <c r="H148">
        <v>10215433.98</v>
      </c>
      <c r="I148">
        <v>10557782.08</v>
      </c>
      <c r="J148">
        <v>10640831.17</v>
      </c>
      <c r="K148">
        <v>10405855.890000001</v>
      </c>
      <c r="L148">
        <v>10321103.57</v>
      </c>
      <c r="M148">
        <v>10252825.300000001</v>
      </c>
      <c r="N148">
        <v>10458419.210000001</v>
      </c>
      <c r="O148">
        <v>10558946.449999999</v>
      </c>
      <c r="P148">
        <v>10750714.16</v>
      </c>
      <c r="Q148">
        <v>10741266.01</v>
      </c>
      <c r="R148">
        <v>10936225.699999999</v>
      </c>
      <c r="S148">
        <v>10901869.41</v>
      </c>
      <c r="T148">
        <v>10780239.4</v>
      </c>
      <c r="U148">
        <v>10725653.060000001</v>
      </c>
      <c r="V148">
        <v>10724395.189999999</v>
      </c>
      <c r="W148">
        <v>10130961.76</v>
      </c>
      <c r="X148">
        <v>9834233.4859999996</v>
      </c>
      <c r="Y148">
        <v>9575378.8220000006</v>
      </c>
      <c r="Z148">
        <v>9357982.4829999898</v>
      </c>
      <c r="AA148">
        <v>9169761.5209999997</v>
      </c>
      <c r="AB148">
        <v>9009399.7809999995</v>
      </c>
      <c r="AC148">
        <v>8859949.3010000009</v>
      </c>
      <c r="AD148">
        <v>8668717.8190000001</v>
      </c>
      <c r="AE148">
        <v>8491685.716</v>
      </c>
      <c r="AF148">
        <v>8311571.0690000001</v>
      </c>
      <c r="AG148">
        <v>8132384.0159999998</v>
      </c>
      <c r="AH148">
        <v>7934878.8700000001</v>
      </c>
      <c r="AI148">
        <v>7682209.0959999999</v>
      </c>
      <c r="AJ148">
        <v>7386296.9510000004</v>
      </c>
      <c r="AK148">
        <v>7035146.9440000001</v>
      </c>
      <c r="AL148">
        <v>6639923.4610000001</v>
      </c>
      <c r="AM148">
        <v>6158359.3890000004</v>
      </c>
      <c r="AN148">
        <v>5928520.6789999995</v>
      </c>
      <c r="AO148">
        <v>5649961.9390000002</v>
      </c>
      <c r="AP148">
        <v>5314591.25</v>
      </c>
      <c r="AQ148">
        <v>4909185.3039999995</v>
      </c>
      <c r="AR148">
        <v>4414711.0760000004</v>
      </c>
      <c r="AS148">
        <v>4279590.5810000002</v>
      </c>
      <c r="AT148">
        <v>4127563.3859999999</v>
      </c>
      <c r="AU148">
        <v>3957588.182</v>
      </c>
      <c r="AV148">
        <v>3767289.0890000002</v>
      </c>
      <c r="AW148">
        <v>3553167.051</v>
      </c>
    </row>
    <row r="149" spans="2:49" x14ac:dyDescent="0.25">
      <c r="B149" t="s">
        <v>248</v>
      </c>
      <c r="C149">
        <v>584010.86634464201</v>
      </c>
      <c r="D149">
        <v>593387.34970747295</v>
      </c>
      <c r="E149">
        <v>603045.05370000005</v>
      </c>
      <c r="F149">
        <v>610361.90879999998</v>
      </c>
      <c r="G149">
        <v>577577.85250000004</v>
      </c>
      <c r="H149">
        <v>489109.12410000002</v>
      </c>
      <c r="I149">
        <v>505590.85700000002</v>
      </c>
      <c r="J149">
        <v>505482.20919999998</v>
      </c>
      <c r="K149">
        <v>464276.18369999999</v>
      </c>
      <c r="L149">
        <v>426996.24810000003</v>
      </c>
      <c r="M149">
        <v>408164.90389999998</v>
      </c>
      <c r="N149">
        <v>416927.598</v>
      </c>
      <c r="O149">
        <v>411285.17859999998</v>
      </c>
      <c r="P149">
        <v>405924.52789999999</v>
      </c>
      <c r="Q149">
        <v>383155.83919999999</v>
      </c>
      <c r="R149">
        <v>354119.60090000002</v>
      </c>
      <c r="S149">
        <v>331513.47629999998</v>
      </c>
      <c r="T149">
        <v>316147.59659999999</v>
      </c>
      <c r="U149">
        <v>306948.41690000001</v>
      </c>
      <c r="V149">
        <v>302057.3346</v>
      </c>
      <c r="W149">
        <v>253521.60370000001</v>
      </c>
      <c r="X149">
        <v>215545.35509999999</v>
      </c>
      <c r="Y149">
        <v>185631.16159999999</v>
      </c>
      <c r="Z149">
        <v>162736.09520000001</v>
      </c>
      <c r="AA149">
        <v>144925.04440000001</v>
      </c>
      <c r="AB149">
        <v>130808.8952</v>
      </c>
      <c r="AC149">
        <v>119255.952</v>
      </c>
      <c r="AD149">
        <v>112008.284</v>
      </c>
      <c r="AE149">
        <v>106870.74619999999</v>
      </c>
      <c r="AF149">
        <v>102776.0117</v>
      </c>
      <c r="AG149">
        <v>99350.667499999996</v>
      </c>
      <c r="AH149">
        <v>96047.043749999997</v>
      </c>
      <c r="AI149">
        <v>92289.340070000006</v>
      </c>
      <c r="AJ149">
        <v>88046.525410000002</v>
      </c>
      <c r="AK149">
        <v>83225.901679999995</v>
      </c>
      <c r="AL149">
        <v>77928.169710000002</v>
      </c>
      <c r="AM149">
        <v>71693.673429999995</v>
      </c>
      <c r="AN149">
        <v>68611.263749999998</v>
      </c>
      <c r="AO149">
        <v>65007.191279999999</v>
      </c>
      <c r="AP149">
        <v>60784.401729999998</v>
      </c>
      <c r="AQ149">
        <v>55781.930829999998</v>
      </c>
      <c r="AR149">
        <v>49748.87917</v>
      </c>
      <c r="AS149">
        <v>48176.286010000003</v>
      </c>
      <c r="AT149">
        <v>46461.458559999999</v>
      </c>
      <c r="AU149">
        <v>44569.678789999998</v>
      </c>
      <c r="AV149">
        <v>42472.363389999999</v>
      </c>
      <c r="AW149">
        <v>40121.041449999997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23448014.059999999</v>
      </c>
      <c r="F150">
        <v>23485680.73</v>
      </c>
      <c r="G150">
        <v>20478803.57</v>
      </c>
      <c r="H150">
        <v>16642307.460000001</v>
      </c>
      <c r="I150">
        <v>18104804.219999999</v>
      </c>
      <c r="J150">
        <v>17845087.899999999</v>
      </c>
      <c r="K150">
        <v>16700733.560000001</v>
      </c>
      <c r="L150">
        <v>17191392.809999999</v>
      </c>
      <c r="M150">
        <v>17629568.210000001</v>
      </c>
      <c r="N150">
        <v>18033813.949999999</v>
      </c>
      <c r="O150">
        <v>15770193.43</v>
      </c>
      <c r="P150">
        <v>14515849.07</v>
      </c>
      <c r="Q150">
        <v>13186497.02</v>
      </c>
      <c r="R150">
        <v>12040670.029999999</v>
      </c>
      <c r="S150">
        <v>11424745.789999999</v>
      </c>
      <c r="T150">
        <v>11257172.52</v>
      </c>
      <c r="U150">
        <v>11341247.49</v>
      </c>
      <c r="V150">
        <v>11564908.119999999</v>
      </c>
      <c r="W150">
        <v>11216229.470000001</v>
      </c>
      <c r="X150">
        <v>10630080.449999999</v>
      </c>
      <c r="Y150">
        <v>10054831.720000001</v>
      </c>
      <c r="Z150">
        <v>9542634.0350000001</v>
      </c>
      <c r="AA150">
        <v>9102319.3149999995</v>
      </c>
      <c r="AB150">
        <v>8726146.5859999899</v>
      </c>
      <c r="AC150">
        <v>8406654.0940000005</v>
      </c>
      <c r="AD150">
        <v>8352129.4680000003</v>
      </c>
      <c r="AE150">
        <v>8385641.4709999999</v>
      </c>
      <c r="AF150">
        <v>8460446.7699999996</v>
      </c>
      <c r="AG150">
        <v>8601176.4969999995</v>
      </c>
      <c r="AH150">
        <v>8792584.2410000004</v>
      </c>
      <c r="AI150">
        <v>8994544.6050000004</v>
      </c>
      <c r="AJ150">
        <v>9189255.2740000002</v>
      </c>
      <c r="AK150">
        <v>9378120.8809999898</v>
      </c>
      <c r="AL150">
        <v>9563423.3870000001</v>
      </c>
      <c r="AM150">
        <v>9750069.2149999999</v>
      </c>
      <c r="AN150">
        <v>9936408.8149999995</v>
      </c>
      <c r="AO150">
        <v>10117961.300000001</v>
      </c>
      <c r="AP150">
        <v>10297745.92</v>
      </c>
      <c r="AQ150">
        <v>10477246.84</v>
      </c>
      <c r="AR150">
        <v>10653535.029999999</v>
      </c>
      <c r="AS150">
        <v>10816506.460000001</v>
      </c>
      <c r="AT150">
        <v>10980580.789999999</v>
      </c>
      <c r="AU150">
        <v>11143184.9</v>
      </c>
      <c r="AV150">
        <v>11306045.109999999</v>
      </c>
      <c r="AW150">
        <v>11468804.59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610653.56949999998</v>
      </c>
      <c r="G151">
        <v>548780.33310000005</v>
      </c>
      <c r="H151">
        <v>450682.6348</v>
      </c>
      <c r="I151">
        <v>473681.00449999998</v>
      </c>
      <c r="J151">
        <v>454455.87839999999</v>
      </c>
      <c r="K151">
        <v>407972.54009999998</v>
      </c>
      <c r="L151">
        <v>379240.19500000001</v>
      </c>
      <c r="M151">
        <v>367632.70789999998</v>
      </c>
      <c r="N151">
        <v>355610.75390000001</v>
      </c>
      <c r="O151">
        <v>341109.50180000003</v>
      </c>
      <c r="P151">
        <v>340000.25709999999</v>
      </c>
      <c r="Q151">
        <v>310786.34019999998</v>
      </c>
      <c r="R151">
        <v>282493.3469</v>
      </c>
      <c r="S151">
        <v>266861.59509999998</v>
      </c>
      <c r="T151">
        <v>255113.61869999999</v>
      </c>
      <c r="U151">
        <v>250108.0514</v>
      </c>
      <c r="V151">
        <v>249434.53419999999</v>
      </c>
      <c r="W151">
        <v>177109.33319999999</v>
      </c>
      <c r="X151">
        <v>129825.5102</v>
      </c>
      <c r="Y151">
        <v>95681.800829999906</v>
      </c>
      <c r="Z151">
        <v>72490.782049999994</v>
      </c>
      <c r="AA151">
        <v>56420.374340000002</v>
      </c>
      <c r="AB151">
        <v>45089.354010000003</v>
      </c>
      <c r="AC151">
        <v>36638.588470000002</v>
      </c>
      <c r="AD151">
        <v>32620.43518</v>
      </c>
      <c r="AE151">
        <v>30143.03269</v>
      </c>
      <c r="AF151">
        <v>28282.83484</v>
      </c>
      <c r="AG151">
        <v>27023.12499</v>
      </c>
      <c r="AH151">
        <v>25981.826880000001</v>
      </c>
      <c r="AI151">
        <v>24749.938870000002</v>
      </c>
      <c r="AJ151">
        <v>23384.03543</v>
      </c>
      <c r="AK151">
        <v>21878.81741</v>
      </c>
      <c r="AL151">
        <v>20480.737789999999</v>
      </c>
      <c r="AM151">
        <v>18976.333060000001</v>
      </c>
      <c r="AN151">
        <v>17846.62139</v>
      </c>
      <c r="AO151">
        <v>16630.080170000001</v>
      </c>
      <c r="AP151">
        <v>15328.02778</v>
      </c>
      <c r="AQ151">
        <v>13938.859479999999</v>
      </c>
      <c r="AR151">
        <v>12455.89386</v>
      </c>
      <c r="AS151">
        <v>10379.119060000001</v>
      </c>
      <c r="AT151">
        <v>8173.3501530000003</v>
      </c>
      <c r="AU151">
        <v>5835.0130790000003</v>
      </c>
      <c r="AV151">
        <v>3359.6693150000001</v>
      </c>
      <c r="AW151">
        <v>740.55876520000004</v>
      </c>
    </row>
    <row r="152" spans="2:49" x14ac:dyDescent="0.25">
      <c r="B152" t="s">
        <v>251</v>
      </c>
      <c r="C152">
        <v>18604230.451297902</v>
      </c>
      <c r="D152">
        <v>18902927.3889024</v>
      </c>
      <c r="E152">
        <v>19209702.579999998</v>
      </c>
      <c r="F152">
        <v>19267451.210000001</v>
      </c>
      <c r="G152">
        <v>18191717.510000002</v>
      </c>
      <c r="H152">
        <v>16344989.43</v>
      </c>
      <c r="I152">
        <v>16348870.140000001</v>
      </c>
      <c r="J152">
        <v>15941504.800000001</v>
      </c>
      <c r="K152">
        <v>15015396.75</v>
      </c>
      <c r="L152">
        <v>14409797.09</v>
      </c>
      <c r="M152">
        <v>14198898.949999999</v>
      </c>
      <c r="N152">
        <v>14222400.01</v>
      </c>
      <c r="O152">
        <v>13949981.98</v>
      </c>
      <c r="P152">
        <v>13539583.43</v>
      </c>
      <c r="Q152">
        <v>12786094.42</v>
      </c>
      <c r="R152">
        <v>12365567.42</v>
      </c>
      <c r="S152">
        <v>11962457.49</v>
      </c>
      <c r="T152">
        <v>11808579.91</v>
      </c>
      <c r="U152">
        <v>11788603.35</v>
      </c>
      <c r="V152">
        <v>11904624.310000001</v>
      </c>
      <c r="W152">
        <v>10177097.109999999</v>
      </c>
      <c r="X152">
        <v>8624753.7589999996</v>
      </c>
      <c r="Y152">
        <v>7370989.2079999996</v>
      </c>
      <c r="Z152">
        <v>6376528.8969999999</v>
      </c>
      <c r="AA152">
        <v>5587003.2939999998</v>
      </c>
      <c r="AB152">
        <v>4957014.1430000002</v>
      </c>
      <c r="AC152">
        <v>4440476.2110000001</v>
      </c>
      <c r="AD152">
        <v>4203067.358</v>
      </c>
      <c r="AE152">
        <v>4060595.1970000002</v>
      </c>
      <c r="AF152">
        <v>3958922.247</v>
      </c>
      <c r="AG152">
        <v>3905074.12</v>
      </c>
      <c r="AH152">
        <v>3872718.9989999998</v>
      </c>
      <c r="AI152">
        <v>3820979.7829999998</v>
      </c>
      <c r="AJ152">
        <v>3737022.514</v>
      </c>
      <c r="AK152">
        <v>3621402.534</v>
      </c>
      <c r="AL152">
        <v>3481965.11</v>
      </c>
      <c r="AM152">
        <v>3301828.9240000001</v>
      </c>
      <c r="AN152">
        <v>3227732.7519999999</v>
      </c>
      <c r="AO152">
        <v>3128412.5619999999</v>
      </c>
      <c r="AP152">
        <v>3001599.9950000001</v>
      </c>
      <c r="AQ152">
        <v>2841953.1839999999</v>
      </c>
      <c r="AR152">
        <v>2637982.5410000002</v>
      </c>
      <c r="AS152">
        <v>2572863.676</v>
      </c>
      <c r="AT152">
        <v>2500861.13</v>
      </c>
      <c r="AU152">
        <v>2418361.304</v>
      </c>
      <c r="AV152">
        <v>2324912.5649999999</v>
      </c>
      <c r="AW152">
        <v>2218613.0819999999</v>
      </c>
    </row>
    <row r="153" spans="2:49" x14ac:dyDescent="0.25">
      <c r="B153" t="s">
        <v>252</v>
      </c>
      <c r="C153">
        <v>583438.22926562198</v>
      </c>
      <c r="D153">
        <v>592805.51875492395</v>
      </c>
      <c r="E153">
        <v>602323.20449999999</v>
      </c>
      <c r="F153">
        <v>618609.71880000003</v>
      </c>
      <c r="G153">
        <v>603080.22869999998</v>
      </c>
      <c r="H153">
        <v>516440.94510000001</v>
      </c>
      <c r="I153">
        <v>504370.07339999999</v>
      </c>
      <c r="J153">
        <v>510004.53480000002</v>
      </c>
      <c r="K153">
        <v>488326.97169999999</v>
      </c>
      <c r="L153">
        <v>466968.03529999999</v>
      </c>
      <c r="M153">
        <v>428339.60590000002</v>
      </c>
      <c r="N153">
        <v>382651.69520000002</v>
      </c>
      <c r="O153">
        <v>362552.81400000001</v>
      </c>
      <c r="P153">
        <v>362769.43469999998</v>
      </c>
      <c r="Q153">
        <v>360152.19089999999</v>
      </c>
      <c r="R153">
        <v>358607.65340000001</v>
      </c>
      <c r="S153">
        <v>347739.70970000001</v>
      </c>
      <c r="T153">
        <v>357918.82270000002</v>
      </c>
      <c r="U153">
        <v>362290.1876</v>
      </c>
      <c r="V153">
        <v>377204.37180000002</v>
      </c>
      <c r="W153">
        <v>348659.03850000002</v>
      </c>
      <c r="X153">
        <v>336721.93070000003</v>
      </c>
      <c r="Y153">
        <v>322531.30479999998</v>
      </c>
      <c r="Z153">
        <v>304934.83309999999</v>
      </c>
      <c r="AA153">
        <v>287085.30489999999</v>
      </c>
      <c r="AB153">
        <v>269713.36959999998</v>
      </c>
      <c r="AC153">
        <v>253042.4958</v>
      </c>
      <c r="AD153">
        <v>241043.92449999999</v>
      </c>
      <c r="AE153">
        <v>226131.2064</v>
      </c>
      <c r="AF153">
        <v>210930.64840000001</v>
      </c>
      <c r="AG153">
        <v>197221.36470000001</v>
      </c>
      <c r="AH153">
        <v>184099.94560000001</v>
      </c>
      <c r="AI153">
        <v>170499.27129999999</v>
      </c>
      <c r="AJ153">
        <v>156442.52290000001</v>
      </c>
      <c r="AK153">
        <v>142331.1477</v>
      </c>
      <c r="AL153">
        <v>129577.8716</v>
      </c>
      <c r="AM153">
        <v>116919.5803</v>
      </c>
      <c r="AN153">
        <v>107507.60490000001</v>
      </c>
      <c r="AO153">
        <v>98147.535000000003</v>
      </c>
      <c r="AP153">
        <v>88714.284780000002</v>
      </c>
      <c r="AQ153">
        <v>79205.372409999996</v>
      </c>
      <c r="AR153">
        <v>69286.162389999998</v>
      </c>
      <c r="AS153">
        <v>56602.570590000003</v>
      </c>
      <c r="AT153">
        <v>43863.870349999997</v>
      </c>
      <c r="AU153">
        <v>30809.585630000001</v>
      </c>
      <c r="AV153">
        <v>17450.076260000002</v>
      </c>
      <c r="AW153">
        <v>3791.296394</v>
      </c>
    </row>
    <row r="154" spans="2:49" x14ac:dyDescent="0.25">
      <c r="B154" t="s">
        <v>253</v>
      </c>
      <c r="C154">
        <v>640997.09190401505</v>
      </c>
      <c r="D154">
        <v>651288.50755091803</v>
      </c>
      <c r="E154">
        <v>661996.35600000003</v>
      </c>
      <c r="F154">
        <v>676595.95429999998</v>
      </c>
      <c r="G154">
        <v>644979.11140000005</v>
      </c>
      <c r="H154">
        <v>624656.63930000004</v>
      </c>
      <c r="I154">
        <v>639578.59140000003</v>
      </c>
      <c r="J154">
        <v>622090.29520000005</v>
      </c>
      <c r="K154">
        <v>590109.29749999999</v>
      </c>
      <c r="L154">
        <v>591664.78469999996</v>
      </c>
      <c r="M154">
        <v>600080.88029999996</v>
      </c>
      <c r="N154">
        <v>627429.98389999999</v>
      </c>
      <c r="O154">
        <v>668969.09459999995</v>
      </c>
      <c r="P154">
        <v>696078.0821</v>
      </c>
      <c r="Q154">
        <v>661518.22030000004</v>
      </c>
      <c r="R154">
        <v>677117.43070000003</v>
      </c>
      <c r="S154">
        <v>672045.44669999997</v>
      </c>
      <c r="T154">
        <v>676089.49369999999</v>
      </c>
      <c r="U154">
        <v>684157.01839999994</v>
      </c>
      <c r="V154">
        <v>695660.34199999995</v>
      </c>
      <c r="W154">
        <v>697264.13970000006</v>
      </c>
      <c r="X154">
        <v>701539.76450000005</v>
      </c>
      <c r="Y154">
        <v>698430.36120000004</v>
      </c>
      <c r="Z154">
        <v>704280.37840000005</v>
      </c>
      <c r="AA154">
        <v>715042.35</v>
      </c>
      <c r="AB154">
        <v>728104.55570000003</v>
      </c>
      <c r="AC154">
        <v>742396.83299999998</v>
      </c>
      <c r="AD154">
        <v>745766.96329999994</v>
      </c>
      <c r="AE154">
        <v>746947.52520000003</v>
      </c>
      <c r="AF154">
        <v>745299.80909999995</v>
      </c>
      <c r="AG154">
        <v>747646.83120000002</v>
      </c>
      <c r="AH154">
        <v>752063.38930000004</v>
      </c>
      <c r="AI154">
        <v>750680.19779999997</v>
      </c>
      <c r="AJ154">
        <v>741825.59519999998</v>
      </c>
      <c r="AK154">
        <v>724369.65549999999</v>
      </c>
      <c r="AL154">
        <v>698363.11360000004</v>
      </c>
      <c r="AM154">
        <v>660626.23589999997</v>
      </c>
      <c r="AN154">
        <v>650043.56579999998</v>
      </c>
      <c r="AO154">
        <v>631025.91189999995</v>
      </c>
      <c r="AP154">
        <v>603632.5808</v>
      </c>
      <c r="AQ154">
        <v>566262.24239999999</v>
      </c>
      <c r="AR154">
        <v>516122.81449999998</v>
      </c>
      <c r="AS154">
        <v>517452.5147</v>
      </c>
      <c r="AT154">
        <v>515821.1937</v>
      </c>
      <c r="AU154">
        <v>511669.74810000003</v>
      </c>
      <c r="AV154">
        <v>504999.28960000002</v>
      </c>
      <c r="AW154">
        <v>495294.08789999998</v>
      </c>
    </row>
    <row r="155" spans="2:49" x14ac:dyDescent="0.25">
      <c r="B155" t="s">
        <v>254</v>
      </c>
      <c r="C155">
        <v>2194958.1052306499</v>
      </c>
      <c r="D155">
        <v>2230198.86758945</v>
      </c>
      <c r="E155">
        <v>2254498.3689999999</v>
      </c>
      <c r="F155">
        <v>2243121.8160000001</v>
      </c>
      <c r="G155">
        <v>2234644.6770000001</v>
      </c>
      <c r="H155">
        <v>2231076.8590000002</v>
      </c>
      <c r="I155">
        <v>2238077.344</v>
      </c>
      <c r="J155">
        <v>2252490.6669999999</v>
      </c>
      <c r="K155">
        <v>2254667.2289999998</v>
      </c>
      <c r="L155">
        <v>2253079.4720000001</v>
      </c>
      <c r="M155">
        <v>2267868.3190000001</v>
      </c>
      <c r="N155">
        <v>2246832.4879999999</v>
      </c>
      <c r="O155">
        <v>2274730.7570000002</v>
      </c>
      <c r="P155">
        <v>2297154.3659999999</v>
      </c>
      <c r="Q155">
        <v>2326208.6359999999</v>
      </c>
      <c r="R155">
        <v>2355634.952</v>
      </c>
      <c r="S155">
        <v>2340780.6320000002</v>
      </c>
      <c r="T155">
        <v>2317817.6230000001</v>
      </c>
      <c r="U155">
        <v>2310886.8459999999</v>
      </c>
      <c r="V155">
        <v>2311581.9380000001</v>
      </c>
      <c r="W155">
        <v>2313408.6779999998</v>
      </c>
      <c r="X155">
        <v>2302124.1519999998</v>
      </c>
      <c r="Y155">
        <v>2235510.804</v>
      </c>
      <c r="Z155">
        <v>2181291.3470000001</v>
      </c>
      <c r="AA155">
        <v>2131149.9509999999</v>
      </c>
      <c r="AB155">
        <v>2081960.263</v>
      </c>
      <c r="AC155">
        <v>2031763.676</v>
      </c>
      <c r="AD155">
        <v>1906791.13</v>
      </c>
      <c r="AE155">
        <v>1780701.3</v>
      </c>
      <c r="AF155">
        <v>1653192.352</v>
      </c>
      <c r="AG155">
        <v>1525661.0649999999</v>
      </c>
      <c r="AH155">
        <v>1397049.041</v>
      </c>
      <c r="AI155">
        <v>1257209.4080000001</v>
      </c>
      <c r="AJ155">
        <v>1116240.5630000001</v>
      </c>
      <c r="AK155">
        <v>974915.07310000004</v>
      </c>
      <c r="AL155">
        <v>836631.24750000006</v>
      </c>
      <c r="AM155">
        <v>699087.18559999997</v>
      </c>
      <c r="AN155">
        <v>612804.90760000004</v>
      </c>
      <c r="AO155">
        <v>527463.74329999997</v>
      </c>
      <c r="AP155">
        <v>443457.72139999998</v>
      </c>
      <c r="AQ155" s="39">
        <v>361400.52590000001</v>
      </c>
      <c r="AR155" s="39">
        <v>282608.16989999998</v>
      </c>
      <c r="AS155" s="39">
        <v>242412.97469999999</v>
      </c>
      <c r="AT155" s="39">
        <v>201684.07459999999</v>
      </c>
      <c r="AU155" s="39">
        <v>160556.89660000001</v>
      </c>
      <c r="AV155">
        <v>119203.30469999999</v>
      </c>
      <c r="AW155">
        <v>77647.632920000004</v>
      </c>
    </row>
    <row r="156" spans="2:49" x14ac:dyDescent="0.25">
      <c r="B156" t="s">
        <v>255</v>
      </c>
      <c r="C156">
        <v>48301536.741083004</v>
      </c>
      <c r="D156">
        <v>49077033.537035801</v>
      </c>
      <c r="E156">
        <v>49885123.229999997</v>
      </c>
      <c r="F156">
        <v>49541557.609999999</v>
      </c>
      <c r="G156">
        <v>48541121.369999997</v>
      </c>
      <c r="H156">
        <v>46806864.880000003</v>
      </c>
      <c r="I156">
        <v>46379801.329999998</v>
      </c>
      <c r="J156">
        <v>46038589.270000003</v>
      </c>
      <c r="K156">
        <v>45439043.399999999</v>
      </c>
      <c r="L156">
        <v>44573275.840000004</v>
      </c>
      <c r="M156">
        <v>44080084.259999998</v>
      </c>
      <c r="N156">
        <v>43518433.259999998</v>
      </c>
      <c r="O156">
        <v>43457483.450000003</v>
      </c>
      <c r="P156">
        <v>43616203.390000001</v>
      </c>
      <c r="Q156">
        <v>43012772.020000003</v>
      </c>
      <c r="R156">
        <v>42450605.840000004</v>
      </c>
      <c r="S156">
        <v>41994288.479999997</v>
      </c>
      <c r="T156">
        <v>42347689.600000001</v>
      </c>
      <c r="U156">
        <v>42366600.969999999</v>
      </c>
      <c r="V156">
        <v>42476137.030000001</v>
      </c>
      <c r="W156">
        <v>41916727.490000002</v>
      </c>
      <c r="X156">
        <v>41063809.780000001</v>
      </c>
      <c r="Y156">
        <v>40002427.789999999</v>
      </c>
      <c r="Z156">
        <v>38978275.640000001</v>
      </c>
      <c r="AA156">
        <v>37962301.729999997</v>
      </c>
      <c r="AB156">
        <v>36957852.799999997</v>
      </c>
      <c r="AC156">
        <v>35969730.18</v>
      </c>
      <c r="AD156">
        <v>34038577.060000002</v>
      </c>
      <c r="AE156">
        <v>32017499.120000001</v>
      </c>
      <c r="AF156">
        <v>29978212</v>
      </c>
      <c r="AG156">
        <v>27917336.210000001</v>
      </c>
      <c r="AH156">
        <v>25820257.27</v>
      </c>
      <c r="AI156">
        <v>23376363.890000001</v>
      </c>
      <c r="AJ156">
        <v>20897581.550000001</v>
      </c>
      <c r="AK156">
        <v>18405877.690000001</v>
      </c>
      <c r="AL156">
        <v>15936856.51</v>
      </c>
      <c r="AM156">
        <v>13445119.83</v>
      </c>
      <c r="AN156">
        <v>12117496.85</v>
      </c>
      <c r="AO156">
        <v>10781659.59</v>
      </c>
      <c r="AP156">
        <v>9426416.0170000009</v>
      </c>
      <c r="AQ156">
        <v>8042819.0279999999</v>
      </c>
      <c r="AR156">
        <v>6620976.6500000004</v>
      </c>
      <c r="AS156">
        <v>6235071.5750000002</v>
      </c>
      <c r="AT156">
        <v>5847646.6090000002</v>
      </c>
      <c r="AU156">
        <v>5448220.9079999998</v>
      </c>
      <c r="AV156">
        <v>5033667.6849999996</v>
      </c>
      <c r="AW156">
        <v>4562776.9620000003</v>
      </c>
    </row>
    <row r="157" spans="2:49" x14ac:dyDescent="0.25">
      <c r="B157" t="s">
        <v>256</v>
      </c>
      <c r="C157">
        <v>9397840.0105028208</v>
      </c>
      <c r="D157">
        <v>9548725.3716889191</v>
      </c>
      <c r="E157">
        <v>9705874.77999999</v>
      </c>
      <c r="F157">
        <v>10805728.42</v>
      </c>
      <c r="G157">
        <v>8948928.9790000003</v>
      </c>
      <c r="H157">
        <v>6283487.966</v>
      </c>
      <c r="I157">
        <v>7356959.3600000003</v>
      </c>
      <c r="J157">
        <v>5652418.3820000002</v>
      </c>
      <c r="K157">
        <v>6504479.1449999996</v>
      </c>
      <c r="L157">
        <v>5664718.6289999997</v>
      </c>
      <c r="M157">
        <v>5567112.4960000003</v>
      </c>
      <c r="N157">
        <v>5561037.8640000001</v>
      </c>
      <c r="O157">
        <v>5033942.1780000003</v>
      </c>
      <c r="P157">
        <v>5403981.625</v>
      </c>
      <c r="Q157">
        <v>5404064.9469999997</v>
      </c>
      <c r="R157">
        <v>5489046.2079999996</v>
      </c>
      <c r="S157">
        <v>5434512.3329999996</v>
      </c>
      <c r="T157">
        <v>5333062.4369999999</v>
      </c>
      <c r="U157">
        <v>5333140.5710000005</v>
      </c>
      <c r="V157">
        <v>5350544.8509999998</v>
      </c>
      <c r="W157">
        <v>5228638.5449999999</v>
      </c>
      <c r="X157">
        <v>5124964.09</v>
      </c>
      <c r="Y157">
        <v>5064302.824</v>
      </c>
      <c r="Z157">
        <v>5028838.182</v>
      </c>
      <c r="AA157">
        <v>5009306.676</v>
      </c>
      <c r="AB157">
        <v>5000591.1270000003</v>
      </c>
      <c r="AC157">
        <v>4998920.5029999996</v>
      </c>
      <c r="AD157">
        <v>4937236.9409999996</v>
      </c>
      <c r="AE157">
        <v>4865424.9879999999</v>
      </c>
      <c r="AF157">
        <v>4784926.2699999996</v>
      </c>
      <c r="AG157">
        <v>4696331.1500000004</v>
      </c>
      <c r="AH157">
        <v>4594383.5750000002</v>
      </c>
      <c r="AI157">
        <v>4462338.21</v>
      </c>
      <c r="AJ157">
        <v>4300401.267</v>
      </c>
      <c r="AK157">
        <v>4103149.3229999999</v>
      </c>
      <c r="AL157">
        <v>3869422.06</v>
      </c>
      <c r="AM157">
        <v>3578855.577</v>
      </c>
      <c r="AN157">
        <v>3458694.3930000002</v>
      </c>
      <c r="AO157">
        <v>3305113.216</v>
      </c>
      <c r="AP157">
        <v>3112493.9920000001</v>
      </c>
      <c r="AQ157">
        <v>2872040.4989999998</v>
      </c>
      <c r="AR157">
        <v>2570163.273</v>
      </c>
      <c r="AS157">
        <v>2547638.287</v>
      </c>
      <c r="AT157">
        <v>2514881.5299999998</v>
      </c>
      <c r="AU157">
        <v>2470542.35</v>
      </c>
      <c r="AV157">
        <v>2413730.33</v>
      </c>
      <c r="AW157">
        <v>2342327.716</v>
      </c>
    </row>
    <row r="158" spans="2:49" x14ac:dyDescent="0.25">
      <c r="B158" t="s">
        <v>257</v>
      </c>
      <c r="C158">
        <v>2784044.1169573502</v>
      </c>
      <c r="D158">
        <v>2828742.8457796802</v>
      </c>
      <c r="E158">
        <v>2875233.8760000002</v>
      </c>
      <c r="F158">
        <v>2972596.8620000002</v>
      </c>
      <c r="G158">
        <v>2953568.7519999999</v>
      </c>
      <c r="H158">
        <v>2394838.5589999999</v>
      </c>
      <c r="I158">
        <v>2469295.091</v>
      </c>
      <c r="J158">
        <v>2590316.301</v>
      </c>
      <c r="K158">
        <v>2525634.1120000002</v>
      </c>
      <c r="L158">
        <v>2433318.7420000001</v>
      </c>
      <c r="M158">
        <v>2400879.3480000002</v>
      </c>
      <c r="N158">
        <v>2492010.852</v>
      </c>
      <c r="O158">
        <v>2471000.0669999998</v>
      </c>
      <c r="P158">
        <v>2480676.253</v>
      </c>
      <c r="Q158">
        <v>2588830.077</v>
      </c>
      <c r="R158">
        <v>2629997.1809999999</v>
      </c>
      <c r="S158">
        <v>2621299.7850000001</v>
      </c>
      <c r="T158">
        <v>2615832.4920000001</v>
      </c>
      <c r="U158">
        <v>2601105.3960000002</v>
      </c>
      <c r="V158">
        <v>2591775.088</v>
      </c>
      <c r="W158">
        <v>2561646.236</v>
      </c>
      <c r="X158">
        <v>2530972.0529999998</v>
      </c>
      <c r="Y158">
        <v>2507537.821</v>
      </c>
      <c r="Z158">
        <v>2491151.2459999998</v>
      </c>
      <c r="AA158">
        <v>2479035.321</v>
      </c>
      <c r="AB158">
        <v>2469274.8050000002</v>
      </c>
      <c r="AC158">
        <v>2459709.65</v>
      </c>
      <c r="AD158">
        <v>2405180.4210000001</v>
      </c>
      <c r="AE158">
        <v>2345662.2850000001</v>
      </c>
      <c r="AF158">
        <v>2280939.7540000002</v>
      </c>
      <c r="AG158">
        <v>2211474.3509999998</v>
      </c>
      <c r="AH158">
        <v>2135325.0240000002</v>
      </c>
      <c r="AI158">
        <v>2046419.983</v>
      </c>
      <c r="AJ158">
        <v>1945894.0870000001</v>
      </c>
      <c r="AK158">
        <v>1831585.16</v>
      </c>
      <c r="AL158">
        <v>1703995.0870000001</v>
      </c>
      <c r="AM158">
        <v>1554586.5179999999</v>
      </c>
      <c r="AN158">
        <v>1481204.7239999999</v>
      </c>
      <c r="AO158">
        <v>1396240.4310000001</v>
      </c>
      <c r="AP158">
        <v>1297609.058</v>
      </c>
      <c r="AQ158">
        <v>1182034.0789999999</v>
      </c>
      <c r="AR158">
        <v>1044600.211</v>
      </c>
      <c r="AS158">
        <v>1020918.624</v>
      </c>
      <c r="AT158">
        <v>994665.08050000004</v>
      </c>
      <c r="AU158">
        <v>965239.7683</v>
      </c>
      <c r="AV158">
        <v>932148.40850000002</v>
      </c>
      <c r="AW158">
        <v>894285.50470000005</v>
      </c>
    </row>
    <row r="159" spans="2:49" x14ac:dyDescent="0.25">
      <c r="B159" t="s">
        <v>258</v>
      </c>
      <c r="C159">
        <v>20640520.667746101</v>
      </c>
      <c r="D159">
        <v>20971910.903432399</v>
      </c>
      <c r="E159">
        <v>21313932.760000002</v>
      </c>
      <c r="F159">
        <v>21836993.34</v>
      </c>
      <c r="G159">
        <v>21633392.77</v>
      </c>
      <c r="H159">
        <v>20849395.210000001</v>
      </c>
      <c r="I159">
        <v>21180158.140000001</v>
      </c>
      <c r="J159">
        <v>21000114.5</v>
      </c>
      <c r="K159">
        <v>20321927.109999999</v>
      </c>
      <c r="L159">
        <v>19868586.77</v>
      </c>
      <c r="M159">
        <v>19823373.789999999</v>
      </c>
      <c r="N159">
        <v>20156470.359999999</v>
      </c>
      <c r="O159">
        <v>19648254.149999999</v>
      </c>
      <c r="P159">
        <v>18858170.280000001</v>
      </c>
      <c r="Q159">
        <v>17765545.75</v>
      </c>
      <c r="R159">
        <v>16772181.810000001</v>
      </c>
      <c r="S159">
        <v>15795292.42</v>
      </c>
      <c r="T159">
        <v>15628544.869999999</v>
      </c>
      <c r="U159">
        <v>15574159.84</v>
      </c>
      <c r="V159">
        <v>15584849.390000001</v>
      </c>
      <c r="W159">
        <v>14416046.880000001</v>
      </c>
      <c r="X159">
        <v>13960142.560000001</v>
      </c>
      <c r="Y159">
        <v>13488627.789999999</v>
      </c>
      <c r="Z159">
        <v>12994770.609999999</v>
      </c>
      <c r="AA159">
        <v>12449363.539999999</v>
      </c>
      <c r="AB159">
        <v>11876528.02</v>
      </c>
      <c r="AC159">
        <v>11246670.970000001</v>
      </c>
      <c r="AD159">
        <v>10717556.789999999</v>
      </c>
      <c r="AE159">
        <v>10116662.73</v>
      </c>
      <c r="AF159">
        <v>9494647.5720000006</v>
      </c>
      <c r="AG159">
        <v>8915295.8269999996</v>
      </c>
      <c r="AH159">
        <v>8352835.5839999998</v>
      </c>
      <c r="AI159">
        <v>7755871.0460000001</v>
      </c>
      <c r="AJ159">
        <v>7149654.8269999996</v>
      </c>
      <c r="AK159">
        <v>6530299.1330000004</v>
      </c>
      <c r="AL159">
        <v>5933620.9469999997</v>
      </c>
      <c r="AM159">
        <v>5308429.8789999997</v>
      </c>
      <c r="AN159">
        <v>4896920.37</v>
      </c>
      <c r="AO159">
        <v>4476575.7479999997</v>
      </c>
      <c r="AP159">
        <v>4042715.3870000001</v>
      </c>
      <c r="AQ159">
        <v>3589337.3110000002</v>
      </c>
      <c r="AR159">
        <v>3108515.2349999999</v>
      </c>
      <c r="AS159">
        <v>2789134.844</v>
      </c>
      <c r="AT159">
        <v>2474474.1680000001</v>
      </c>
      <c r="AU159">
        <v>2164258.051</v>
      </c>
      <c r="AV159">
        <v>1857794.848</v>
      </c>
      <c r="AW159">
        <v>1554081.608</v>
      </c>
    </row>
    <row r="160" spans="2:49" x14ac:dyDescent="0.25">
      <c r="B160" t="s">
        <v>259</v>
      </c>
      <c r="C160">
        <v>261855678.291933</v>
      </c>
      <c r="D160">
        <v>266059855.90652901</v>
      </c>
      <c r="E160">
        <v>270378028</v>
      </c>
      <c r="F160">
        <v>270395144.10000002</v>
      </c>
      <c r="G160">
        <v>256255761.90000001</v>
      </c>
      <c r="H160">
        <v>234872239.5</v>
      </c>
      <c r="I160">
        <v>237409089.90000001</v>
      </c>
      <c r="J160">
        <v>231842815.30000001</v>
      </c>
      <c r="K160">
        <v>220771975.19999999</v>
      </c>
      <c r="L160">
        <v>212879797.19999999</v>
      </c>
      <c r="M160">
        <v>209823012.30000001</v>
      </c>
      <c r="N160">
        <v>208697365</v>
      </c>
      <c r="O160">
        <v>202464584</v>
      </c>
      <c r="P160">
        <v>197004434.09999999</v>
      </c>
      <c r="Q160">
        <v>187450718.30000001</v>
      </c>
      <c r="R160">
        <v>179692291.90000001</v>
      </c>
      <c r="S160">
        <v>172544540.80000001</v>
      </c>
      <c r="T160">
        <v>170629089.09999999</v>
      </c>
      <c r="U160">
        <v>169698451.59999999</v>
      </c>
      <c r="V160">
        <v>169982001.80000001</v>
      </c>
      <c r="W160">
        <v>164130850.59999999</v>
      </c>
      <c r="X160">
        <v>155961282</v>
      </c>
      <c r="Y160">
        <v>147547556.5</v>
      </c>
      <c r="Z160">
        <v>139831668.19999999</v>
      </c>
      <c r="AA160">
        <v>132871610.40000001</v>
      </c>
      <c r="AB160">
        <v>126954026.3</v>
      </c>
      <c r="AC160">
        <v>121558594.7</v>
      </c>
      <c r="AD160">
        <v>116617781.3</v>
      </c>
      <c r="AE160">
        <v>111987949.8</v>
      </c>
      <c r="AF160">
        <v>107184172</v>
      </c>
      <c r="AG160">
        <v>102923193.90000001</v>
      </c>
      <c r="AH160">
        <v>98754856.430000007</v>
      </c>
      <c r="AI160">
        <v>93892534.930000007</v>
      </c>
      <c r="AJ160">
        <v>88660360.239999995</v>
      </c>
      <c r="AK160">
        <v>83034603.730000004</v>
      </c>
      <c r="AL160">
        <v>77490498.400000006</v>
      </c>
      <c r="AM160">
        <v>71279298.890000001</v>
      </c>
      <c r="AN160">
        <v>68479543.659999996</v>
      </c>
      <c r="AO160">
        <v>65268569.399999999</v>
      </c>
      <c r="AP160">
        <v>61572647.200000003</v>
      </c>
      <c r="AQ160">
        <v>57288516.710000001</v>
      </c>
      <c r="AR160">
        <v>52236934.340000004</v>
      </c>
      <c r="AS160">
        <v>50568580.829999998</v>
      </c>
      <c r="AT160">
        <v>48837305.229999997</v>
      </c>
      <c r="AU160">
        <v>47013467.759999998</v>
      </c>
      <c r="AV160">
        <v>45086386.649999999</v>
      </c>
      <c r="AW160">
        <v>42992154.109999999</v>
      </c>
    </row>
    <row r="161" spans="2:49" x14ac:dyDescent="0.25">
      <c r="B161" t="s">
        <v>260</v>
      </c>
      <c r="C161">
        <v>5733144.4507061103</v>
      </c>
      <c r="D161">
        <v>5825191.9393003099</v>
      </c>
      <c r="E161">
        <v>5919233.7230000002</v>
      </c>
      <c r="F161">
        <v>5955222.2340000002</v>
      </c>
      <c r="G161">
        <v>5885411.8660000004</v>
      </c>
      <c r="H161">
        <v>6021519.1679999996</v>
      </c>
      <c r="I161">
        <v>6013537.6090000002</v>
      </c>
      <c r="J161">
        <v>5911716.5480000004</v>
      </c>
      <c r="K161">
        <v>5746338.6339999996</v>
      </c>
      <c r="L161">
        <v>5646084.9560000002</v>
      </c>
      <c r="M161">
        <v>5584153.108</v>
      </c>
      <c r="N161">
        <v>5626203.2510000002</v>
      </c>
      <c r="O161">
        <v>5530527.1509999996</v>
      </c>
      <c r="P161">
        <v>5305478.9129999997</v>
      </c>
      <c r="Q161">
        <v>4938700.4709999999</v>
      </c>
      <c r="R161">
        <v>4611833.4369999999</v>
      </c>
      <c r="S161">
        <v>4300739.28</v>
      </c>
      <c r="T161">
        <v>4233518.0039999997</v>
      </c>
      <c r="U161">
        <v>4215158.2649999997</v>
      </c>
      <c r="V161">
        <v>4225772.3679999998</v>
      </c>
      <c r="W161">
        <v>3785822.2519999999</v>
      </c>
      <c r="X161">
        <v>3674980.818</v>
      </c>
      <c r="Y161">
        <v>3545079.6749999998</v>
      </c>
      <c r="Z161">
        <v>3403010.0819999999</v>
      </c>
      <c r="AA161">
        <v>3240843.49</v>
      </c>
      <c r="AB161">
        <v>3070212.1209999998</v>
      </c>
      <c r="AC161">
        <v>2881104.412</v>
      </c>
      <c r="AD161">
        <v>2717033.6609999998</v>
      </c>
      <c r="AE161">
        <v>2531386.5589999999</v>
      </c>
      <c r="AF161">
        <v>2341007.1359999999</v>
      </c>
      <c r="AG161">
        <v>2167768.6680000001</v>
      </c>
      <c r="AH161">
        <v>2002762.27</v>
      </c>
      <c r="AI161">
        <v>1832034.43</v>
      </c>
      <c r="AJ161">
        <v>1663502.4809999999</v>
      </c>
      <c r="AK161">
        <v>1497279.226</v>
      </c>
      <c r="AL161">
        <v>1347179.588</v>
      </c>
      <c r="AM161">
        <v>1197527.129</v>
      </c>
      <c r="AN161">
        <v>1086255.094</v>
      </c>
      <c r="AO161">
        <v>976979.56290000002</v>
      </c>
      <c r="AP161">
        <v>869113.26859999995</v>
      </c>
      <c r="AQ161">
        <v>762043.85329999996</v>
      </c>
      <c r="AR161">
        <v>655096.48759999999</v>
      </c>
      <c r="AS161">
        <v>544453.68290000001</v>
      </c>
      <c r="AT161">
        <v>436522.32160000002</v>
      </c>
      <c r="AU161">
        <v>331412.44270000001</v>
      </c>
      <c r="AV161">
        <v>229137.92929999999</v>
      </c>
      <c r="AW161">
        <v>129655.0831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781495.43830000004</v>
      </c>
      <c r="G162">
        <v>666574.88760000002</v>
      </c>
      <c r="H162">
        <v>571594.69810000004</v>
      </c>
      <c r="I162">
        <v>580937.03859999997</v>
      </c>
      <c r="J162">
        <v>621130.23219999997</v>
      </c>
      <c r="K162">
        <v>579338.57920000004</v>
      </c>
      <c r="L162">
        <v>598006.26760000002</v>
      </c>
      <c r="M162">
        <v>625080.49470000004</v>
      </c>
      <c r="N162">
        <v>619637.55839999998</v>
      </c>
      <c r="O162">
        <v>517182.19900000002</v>
      </c>
      <c r="P162">
        <v>423998.46019999997</v>
      </c>
      <c r="Q162">
        <v>358834.46529999998</v>
      </c>
      <c r="R162">
        <v>321307.86129999999</v>
      </c>
      <c r="S162">
        <v>283559.3602</v>
      </c>
      <c r="T162">
        <v>275583.77069999999</v>
      </c>
      <c r="U162">
        <v>273568.09159999999</v>
      </c>
      <c r="V162">
        <v>278707.7378</v>
      </c>
      <c r="W162">
        <v>305542.01089999999</v>
      </c>
      <c r="X162">
        <v>318100.60700000002</v>
      </c>
      <c r="Y162">
        <v>323256.66379999998</v>
      </c>
      <c r="Z162">
        <v>319752.68699999998</v>
      </c>
      <c r="AA162">
        <v>312018.58159999998</v>
      </c>
      <c r="AB162">
        <v>301604.74180000002</v>
      </c>
      <c r="AC162">
        <v>290867.92239999998</v>
      </c>
      <c r="AD162">
        <v>287418.93689999997</v>
      </c>
      <c r="AE162">
        <v>284536.62199999997</v>
      </c>
      <c r="AF162">
        <v>282765.33649999998</v>
      </c>
      <c r="AG162">
        <v>282761.89850000001</v>
      </c>
      <c r="AH162">
        <v>284108.80410000001</v>
      </c>
      <c r="AI162">
        <v>286139.7795</v>
      </c>
      <c r="AJ162">
        <v>287899.4374</v>
      </c>
      <c r="AK162">
        <v>289694.85800000001</v>
      </c>
      <c r="AL162">
        <v>291410.6041</v>
      </c>
      <c r="AM162">
        <v>293621.04389999999</v>
      </c>
      <c r="AN162">
        <v>295822.67440000002</v>
      </c>
      <c r="AO162">
        <v>297762.62959999999</v>
      </c>
      <c r="AP162">
        <v>299711.22220000002</v>
      </c>
      <c r="AQ162">
        <v>301893.81219999999</v>
      </c>
      <c r="AR162">
        <v>303828.84480000002</v>
      </c>
      <c r="AS162">
        <v>305479.14799999999</v>
      </c>
      <c r="AT162">
        <v>307540.3432</v>
      </c>
      <c r="AU162">
        <v>309594.5319</v>
      </c>
      <c r="AV162">
        <v>311734.78200000001</v>
      </c>
      <c r="AW162">
        <v>314187.92660000001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499280.56510000001</v>
      </c>
      <c r="G163">
        <v>431666.68939999997</v>
      </c>
      <c r="H163">
        <v>385839.391</v>
      </c>
      <c r="I163">
        <v>399295.89559999999</v>
      </c>
      <c r="J163">
        <v>365254.33929999999</v>
      </c>
      <c r="K163">
        <v>348049.90879999998</v>
      </c>
      <c r="L163">
        <v>373646.86369999999</v>
      </c>
      <c r="M163">
        <v>382568.04570000002</v>
      </c>
      <c r="N163">
        <v>389964.06890000001</v>
      </c>
      <c r="O163">
        <v>310246.34639999998</v>
      </c>
      <c r="P163">
        <v>241562.15770000001</v>
      </c>
      <c r="Q163">
        <v>200738.49350000001</v>
      </c>
      <c r="R163">
        <v>176209.1275</v>
      </c>
      <c r="S163">
        <v>158731.13399999999</v>
      </c>
      <c r="T163">
        <v>154478.09899999999</v>
      </c>
      <c r="U163">
        <v>155642.5025</v>
      </c>
      <c r="V163">
        <v>159005.85769999999</v>
      </c>
      <c r="W163">
        <v>172890.73199999999</v>
      </c>
      <c r="X163">
        <v>179902.63329999999</v>
      </c>
      <c r="Y163">
        <v>181763.39749999999</v>
      </c>
      <c r="Z163">
        <v>179951.5619</v>
      </c>
      <c r="AA163">
        <v>176309.87469999999</v>
      </c>
      <c r="AB163">
        <v>171849.3192</v>
      </c>
      <c r="AC163">
        <v>167284.29509999999</v>
      </c>
      <c r="AD163">
        <v>166360.93239999999</v>
      </c>
      <c r="AE163">
        <v>166785.29399999999</v>
      </c>
      <c r="AF163">
        <v>167915.5238</v>
      </c>
      <c r="AG163">
        <v>170164.9008</v>
      </c>
      <c r="AH163">
        <v>173247.60630000001</v>
      </c>
      <c r="AI163">
        <v>176485.1251</v>
      </c>
      <c r="AJ163">
        <v>179603.144</v>
      </c>
      <c r="AK163">
        <v>182636.42629999999</v>
      </c>
      <c r="AL163">
        <v>185595.53880000001</v>
      </c>
      <c r="AM163">
        <v>188598.14180000001</v>
      </c>
      <c r="AN163">
        <v>191544.03959999999</v>
      </c>
      <c r="AO163">
        <v>194428.28</v>
      </c>
      <c r="AP163">
        <v>197301.6851</v>
      </c>
      <c r="AQ163">
        <v>200192.9258</v>
      </c>
      <c r="AR163">
        <v>203036.8665</v>
      </c>
      <c r="AS163">
        <v>205736.94270000001</v>
      </c>
      <c r="AT163">
        <v>208469.8757</v>
      </c>
      <c r="AU163">
        <v>211194.1753</v>
      </c>
      <c r="AV163">
        <v>213940.4572</v>
      </c>
      <c r="AW163">
        <v>216701.73920000001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1536292.888</v>
      </c>
      <c r="G164">
        <v>1383566.023</v>
      </c>
      <c r="H164">
        <v>1285280.5349999999</v>
      </c>
      <c r="I164">
        <v>1319549.3589999999</v>
      </c>
      <c r="J164">
        <v>1263441.209</v>
      </c>
      <c r="K164">
        <v>1255789.382</v>
      </c>
      <c r="L164">
        <v>1375815.615</v>
      </c>
      <c r="M164">
        <v>1435396.155</v>
      </c>
      <c r="N164">
        <v>1495494.9650000001</v>
      </c>
      <c r="O164">
        <v>1177763.0319999999</v>
      </c>
      <c r="P164">
        <v>899050.66139999998</v>
      </c>
      <c r="Q164">
        <v>732120.91669999994</v>
      </c>
      <c r="R164">
        <v>656470.85030000005</v>
      </c>
      <c r="S164">
        <v>588415.2855</v>
      </c>
      <c r="T164">
        <v>573127.62390000001</v>
      </c>
      <c r="U164">
        <v>579987.78540000005</v>
      </c>
      <c r="V164">
        <v>596346.0013</v>
      </c>
      <c r="W164">
        <v>679611.66370000003</v>
      </c>
      <c r="X164">
        <v>746585.10259999998</v>
      </c>
      <c r="Y164">
        <v>787643.51560000004</v>
      </c>
      <c r="Z164">
        <v>806349.71429999999</v>
      </c>
      <c r="AA164">
        <v>810967.97450000001</v>
      </c>
      <c r="AB164">
        <v>807112.48770000006</v>
      </c>
      <c r="AC164">
        <v>799459.94519999996</v>
      </c>
      <c r="AD164">
        <v>801211.29449999996</v>
      </c>
      <c r="AE164">
        <v>807408.96189999999</v>
      </c>
      <c r="AF164">
        <v>816105.36710000003</v>
      </c>
      <c r="AG164">
        <v>829253.52579999994</v>
      </c>
      <c r="AH164">
        <v>845871.50589999999</v>
      </c>
      <c r="AI164">
        <v>863200.92209999997</v>
      </c>
      <c r="AJ164">
        <v>880587.61170000001</v>
      </c>
      <c r="AK164">
        <v>897910.38840000005</v>
      </c>
      <c r="AL164">
        <v>915237.43119999999</v>
      </c>
      <c r="AM164">
        <v>932964.43599999999</v>
      </c>
      <c r="AN164">
        <v>950530.71770000004</v>
      </c>
      <c r="AO164">
        <v>968097.652</v>
      </c>
      <c r="AP164">
        <v>985774.14099999995</v>
      </c>
      <c r="AQ164">
        <v>1003632.346</v>
      </c>
      <c r="AR164">
        <v>1021542.344</v>
      </c>
      <c r="AS164">
        <v>1039064.791</v>
      </c>
      <c r="AT164">
        <v>1056727.054</v>
      </c>
      <c r="AU164">
        <v>1074514.8049999999</v>
      </c>
      <c r="AV164">
        <v>1092504.5390000001</v>
      </c>
      <c r="AW164">
        <v>1110518.064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236172.21160000001</v>
      </c>
      <c r="G165">
        <v>220201.41750000001</v>
      </c>
      <c r="H165">
        <v>204573.0533</v>
      </c>
      <c r="I165">
        <v>212075.17540000001</v>
      </c>
      <c r="J165">
        <v>208422.36629999999</v>
      </c>
      <c r="K165">
        <v>209095.74919999999</v>
      </c>
      <c r="L165">
        <v>223850.1881</v>
      </c>
      <c r="M165">
        <v>231710.666</v>
      </c>
      <c r="N165">
        <v>240092.4154</v>
      </c>
      <c r="O165">
        <v>206759.13010000001</v>
      </c>
      <c r="P165">
        <v>178466.59340000001</v>
      </c>
      <c r="Q165">
        <v>160491.05900000001</v>
      </c>
      <c r="R165">
        <v>154822.3296</v>
      </c>
      <c r="S165">
        <v>146670.87359999999</v>
      </c>
      <c r="T165">
        <v>144223.3946</v>
      </c>
      <c r="U165">
        <v>145344.89139999999</v>
      </c>
      <c r="V165">
        <v>148333.76199999999</v>
      </c>
      <c r="W165">
        <v>153711.09789999999</v>
      </c>
      <c r="X165">
        <v>156216.3939</v>
      </c>
      <c r="Y165">
        <v>156330.47810000001</v>
      </c>
      <c r="Z165">
        <v>154705.34539999999</v>
      </c>
      <c r="AA165">
        <v>152112.75820000001</v>
      </c>
      <c r="AB165">
        <v>149050.7966</v>
      </c>
      <c r="AC165">
        <v>145839.38149999999</v>
      </c>
      <c r="AD165">
        <v>145811.99369999999</v>
      </c>
      <c r="AE165">
        <v>147190.90239999999</v>
      </c>
      <c r="AF165">
        <v>149169.57759999999</v>
      </c>
      <c r="AG165">
        <v>152327.11550000001</v>
      </c>
      <c r="AH165">
        <v>156454.02919999999</v>
      </c>
      <c r="AI165">
        <v>160724.48149999999</v>
      </c>
      <c r="AJ165">
        <v>164980.1134</v>
      </c>
      <c r="AK165">
        <v>169146.38029999999</v>
      </c>
      <c r="AL165">
        <v>173243.98019999999</v>
      </c>
      <c r="AM165">
        <v>177377.74540000001</v>
      </c>
      <c r="AN165">
        <v>181311.61540000001</v>
      </c>
      <c r="AO165">
        <v>185109.9406</v>
      </c>
      <c r="AP165">
        <v>188867.5013</v>
      </c>
      <c r="AQ165">
        <v>192635.00570000001</v>
      </c>
      <c r="AR165">
        <v>196437.94699999999</v>
      </c>
      <c r="AS165">
        <v>199955.2818</v>
      </c>
      <c r="AT165">
        <v>203349.69779999999</v>
      </c>
      <c r="AU165">
        <v>206699.1563</v>
      </c>
      <c r="AV165">
        <v>210042.09539999999</v>
      </c>
      <c r="AW165">
        <v>213406.52859999999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21349134.850000001</v>
      </c>
      <c r="F166">
        <v>21443450.68</v>
      </c>
      <c r="G166">
        <v>18661083.300000001</v>
      </c>
      <c r="H166">
        <v>15202429.460000001</v>
      </c>
      <c r="I166">
        <v>16570111.449999999</v>
      </c>
      <c r="J166">
        <v>16342365.189999999</v>
      </c>
      <c r="K166">
        <v>15350569.199999999</v>
      </c>
      <c r="L166">
        <v>15897810.9</v>
      </c>
      <c r="M166">
        <v>16366571.970000001</v>
      </c>
      <c r="N166">
        <v>16785337.550000001</v>
      </c>
      <c r="O166">
        <v>14540135.960000001</v>
      </c>
      <c r="P166">
        <v>13229576.57</v>
      </c>
      <c r="Q166">
        <v>11920581.91</v>
      </c>
      <c r="R166">
        <v>10833237.84</v>
      </c>
      <c r="S166">
        <v>10230741.960000001</v>
      </c>
      <c r="T166">
        <v>10077361.25</v>
      </c>
      <c r="U166">
        <v>10162429.93</v>
      </c>
      <c r="V166">
        <v>10376523.27</v>
      </c>
      <c r="W166">
        <v>10308757.310000001</v>
      </c>
      <c r="X166">
        <v>9905365.1339999996</v>
      </c>
      <c r="Y166">
        <v>9473787.1520000007</v>
      </c>
      <c r="Z166">
        <v>9067341.784</v>
      </c>
      <c r="AA166">
        <v>8706322.4920000006</v>
      </c>
      <c r="AB166">
        <v>8390087.2740000002</v>
      </c>
      <c r="AC166">
        <v>8118446.4970000004</v>
      </c>
      <c r="AD166">
        <v>8087902.9620000003</v>
      </c>
      <c r="AE166">
        <v>8137971.5949999997</v>
      </c>
      <c r="AF166">
        <v>8226806.3399999999</v>
      </c>
      <c r="AG166">
        <v>8377592.0860000001</v>
      </c>
      <c r="AH166">
        <v>8577501.4539999999</v>
      </c>
      <c r="AI166">
        <v>8789655.4059999995</v>
      </c>
      <c r="AJ166">
        <v>8995877.1740000006</v>
      </c>
      <c r="AK166">
        <v>9197528.7990000006</v>
      </c>
      <c r="AL166">
        <v>9394825.8289999999</v>
      </c>
      <c r="AM166">
        <v>9594343.0460000001</v>
      </c>
      <c r="AN166">
        <v>9790513.3340000007</v>
      </c>
      <c r="AO166">
        <v>9982630.9210000001</v>
      </c>
      <c r="AP166">
        <v>10173652.810000001</v>
      </c>
      <c r="AQ166">
        <v>10365036.84</v>
      </c>
      <c r="AR166">
        <v>10553882.01</v>
      </c>
      <c r="AS166">
        <v>10734040.67</v>
      </c>
      <c r="AT166">
        <v>10916112.68</v>
      </c>
      <c r="AU166">
        <v>11097520.050000001</v>
      </c>
      <c r="AV166">
        <v>11279969.789999999</v>
      </c>
      <c r="AW166">
        <v>11463107.289999999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2120353.0669999998</v>
      </c>
      <c r="G167">
        <v>1790712.825</v>
      </c>
      <c r="H167">
        <v>1613417.09</v>
      </c>
      <c r="I167">
        <v>1614662.8160000001</v>
      </c>
      <c r="J167">
        <v>1513271.673</v>
      </c>
      <c r="K167">
        <v>1497430.9509999999</v>
      </c>
      <c r="L167">
        <v>1634490.1129999999</v>
      </c>
      <c r="M167">
        <v>1713687.2549999999</v>
      </c>
      <c r="N167">
        <v>1735039.932</v>
      </c>
      <c r="O167">
        <v>1309123.561</v>
      </c>
      <c r="P167">
        <v>968425.91130000004</v>
      </c>
      <c r="Q167">
        <v>775331.53469999996</v>
      </c>
      <c r="R167">
        <v>685035.5477</v>
      </c>
      <c r="S167">
        <v>606029.60770000005</v>
      </c>
      <c r="T167">
        <v>588402.62040000001</v>
      </c>
      <c r="U167">
        <v>593795.6324</v>
      </c>
      <c r="V167">
        <v>612582.39520000003</v>
      </c>
      <c r="W167">
        <v>647135.05729999999</v>
      </c>
      <c r="X167">
        <v>644484.73219999997</v>
      </c>
      <c r="Y167">
        <v>628692.90870000003</v>
      </c>
      <c r="Z167">
        <v>602329.78729999997</v>
      </c>
      <c r="AA167">
        <v>571535.51919999998</v>
      </c>
      <c r="AB167">
        <v>539970.34779999999</v>
      </c>
      <c r="AC167">
        <v>510067.10359999997</v>
      </c>
      <c r="AD167">
        <v>503583.96189999999</v>
      </c>
      <c r="AE167">
        <v>504471.78860000003</v>
      </c>
      <c r="AF167">
        <v>509665.22659999999</v>
      </c>
      <c r="AG167">
        <v>521062.23930000002</v>
      </c>
      <c r="AH167">
        <v>537183.47290000005</v>
      </c>
      <c r="AI167">
        <v>554887.72809999995</v>
      </c>
      <c r="AJ167">
        <v>571544.89350000001</v>
      </c>
      <c r="AK167">
        <v>587788.18240000005</v>
      </c>
      <c r="AL167">
        <v>603566.9621</v>
      </c>
      <c r="AM167">
        <v>619413.07350000006</v>
      </c>
      <c r="AN167">
        <v>635435.93889999995</v>
      </c>
      <c r="AO167">
        <v>651147.40700000001</v>
      </c>
      <c r="AP167">
        <v>666829.0662</v>
      </c>
      <c r="AQ167">
        <v>682615.05700000003</v>
      </c>
      <c r="AR167">
        <v>697730.80099999998</v>
      </c>
      <c r="AS167">
        <v>711973.49789999996</v>
      </c>
      <c r="AT167">
        <v>726986.94030000002</v>
      </c>
      <c r="AU167">
        <v>741975.54429999995</v>
      </c>
      <c r="AV167">
        <v>757131.53960000002</v>
      </c>
      <c r="AW167">
        <v>772341.73950000003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19584880.239999998</v>
      </c>
      <c r="G170">
        <v>18331937.859999999</v>
      </c>
      <c r="H170">
        <v>16125212.369999999</v>
      </c>
      <c r="I170">
        <v>15067757.130000001</v>
      </c>
      <c r="J170">
        <v>14233961.25</v>
      </c>
      <c r="K170">
        <v>13286119.59</v>
      </c>
      <c r="L170">
        <v>12194635.23</v>
      </c>
      <c r="M170">
        <v>11156665.52</v>
      </c>
      <c r="N170">
        <v>10087079.17</v>
      </c>
      <c r="O170">
        <v>8612325.6689999998</v>
      </c>
      <c r="P170">
        <v>7298729.875</v>
      </c>
      <c r="Q170">
        <v>5999399.5499999998</v>
      </c>
      <c r="R170">
        <v>4535452.0279999999</v>
      </c>
      <c r="S170">
        <v>3048662.648</v>
      </c>
      <c r="T170">
        <v>2398306.5419999999</v>
      </c>
      <c r="U170">
        <v>1842964.277</v>
      </c>
      <c r="V170">
        <v>1332337.8600000001</v>
      </c>
      <c r="W170">
        <v>1658778.2150000001</v>
      </c>
      <c r="X170">
        <v>764706.29669999995</v>
      </c>
      <c r="Y170">
        <v>563388.41009999998</v>
      </c>
      <c r="Z170">
        <v>400860.91399999999</v>
      </c>
      <c r="AA170">
        <v>241750.8137</v>
      </c>
      <c r="AB170">
        <v>227192.5637</v>
      </c>
      <c r="AC170">
        <v>223601.5117</v>
      </c>
      <c r="AD170">
        <v>189796.58840000001</v>
      </c>
      <c r="AE170">
        <v>152946.15960000001</v>
      </c>
      <c r="AF170">
        <v>115781.47010000001</v>
      </c>
      <c r="AG170">
        <v>108079.43700000001</v>
      </c>
      <c r="AH170">
        <v>102613.72960000001</v>
      </c>
      <c r="AI170">
        <v>101429.6112</v>
      </c>
      <c r="AJ170">
        <v>100826.75539999999</v>
      </c>
      <c r="AK170">
        <v>100380.0263</v>
      </c>
      <c r="AL170">
        <v>100025.5778</v>
      </c>
      <c r="AM170">
        <v>99709.927979999906</v>
      </c>
      <c r="AN170">
        <v>99682.867670000007</v>
      </c>
      <c r="AO170">
        <v>99738.633379999999</v>
      </c>
      <c r="AP170">
        <v>99825.941590000002</v>
      </c>
      <c r="AQ170">
        <v>99936.625830000004</v>
      </c>
      <c r="AR170">
        <v>100037.9225</v>
      </c>
      <c r="AS170">
        <v>100250.1706</v>
      </c>
      <c r="AT170">
        <v>100542.21490000001</v>
      </c>
      <c r="AU170">
        <v>100866.0947</v>
      </c>
      <c r="AV170">
        <v>101206.56969999999</v>
      </c>
      <c r="AW170">
        <v>101464.75290000001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16828459.41</v>
      </c>
      <c r="G171">
        <v>16204906.359999999</v>
      </c>
      <c r="H171">
        <v>15617834.17</v>
      </c>
      <c r="I171">
        <v>15590034.99</v>
      </c>
      <c r="J171">
        <v>13729872.83</v>
      </c>
      <c r="K171">
        <v>11935615.26</v>
      </c>
      <c r="L171">
        <v>10429077.26</v>
      </c>
      <c r="M171">
        <v>9287778.6980000008</v>
      </c>
      <c r="N171">
        <v>8350560.9160000002</v>
      </c>
      <c r="O171">
        <v>7664255.2189999996</v>
      </c>
      <c r="P171">
        <v>6946275.4529999997</v>
      </c>
      <c r="Q171">
        <v>6142598.9560000002</v>
      </c>
      <c r="R171">
        <v>5450895.6730000004</v>
      </c>
      <c r="S171">
        <v>4753613.693</v>
      </c>
      <c r="T171">
        <v>6331866.0870000003</v>
      </c>
      <c r="U171">
        <v>7875105.8959999997</v>
      </c>
      <c r="V171">
        <v>9404009.6530000009</v>
      </c>
      <c r="W171">
        <v>8880998.9100000001</v>
      </c>
      <c r="X171">
        <v>8896946.943</v>
      </c>
      <c r="Y171">
        <v>8628861.4140000008</v>
      </c>
      <c r="Z171">
        <v>8359094.8679999998</v>
      </c>
      <c r="AA171">
        <v>8097488.5990000004</v>
      </c>
      <c r="AB171">
        <v>7864605.2960000001</v>
      </c>
      <c r="AC171">
        <v>7635244.4309999999</v>
      </c>
      <c r="AD171">
        <v>7558453.4620000003</v>
      </c>
      <c r="AE171">
        <v>7457122.9869999997</v>
      </c>
      <c r="AF171">
        <v>7032133.2620000001</v>
      </c>
      <c r="AG171">
        <v>6899676.7290000003</v>
      </c>
      <c r="AH171">
        <v>6742657.6220000004</v>
      </c>
      <c r="AI171">
        <v>6696139.835</v>
      </c>
      <c r="AJ171">
        <v>6566358.3059999999</v>
      </c>
      <c r="AK171">
        <v>6346612.3099999996</v>
      </c>
      <c r="AL171">
        <v>6337107.8370000003</v>
      </c>
      <c r="AM171">
        <v>6142966.8779999996</v>
      </c>
      <c r="AN171">
        <v>6190633.5360000003</v>
      </c>
      <c r="AO171">
        <v>6134306.8530000001</v>
      </c>
      <c r="AP171">
        <v>5962275.0959999999</v>
      </c>
      <c r="AQ171">
        <v>5654676.9019999998</v>
      </c>
      <c r="AR171">
        <v>5175380.1370000001</v>
      </c>
      <c r="AS171">
        <v>4721326.4179999996</v>
      </c>
      <c r="AT171">
        <v>4284674.0159999998</v>
      </c>
      <c r="AU171">
        <v>3863110.1540000001</v>
      </c>
      <c r="AV171">
        <v>3456084.3730000001</v>
      </c>
      <c r="AW171">
        <v>3058911.6690000002</v>
      </c>
    </row>
    <row r="172" spans="2:49" x14ac:dyDescent="0.25">
      <c r="B172" t="s">
        <v>271</v>
      </c>
      <c r="C172">
        <v>6501803.9853722397</v>
      </c>
      <c r="D172">
        <v>6606192.55142547</v>
      </c>
      <c r="E172">
        <v>6714977.4309999999</v>
      </c>
      <c r="F172">
        <v>6846279.8789999997</v>
      </c>
      <c r="G172">
        <v>6600748.5559999999</v>
      </c>
      <c r="H172">
        <v>6685282.7920000004</v>
      </c>
      <c r="I172">
        <v>6915179.7290000003</v>
      </c>
      <c r="J172">
        <v>6647773.585</v>
      </c>
      <c r="K172">
        <v>6430257.6579999998</v>
      </c>
      <c r="L172">
        <v>6113533.0429999996</v>
      </c>
      <c r="M172">
        <v>6339486.3859999999</v>
      </c>
      <c r="N172">
        <v>6474651.4450000003</v>
      </c>
      <c r="O172">
        <v>6551076.398</v>
      </c>
      <c r="P172">
        <v>6707922.284</v>
      </c>
      <c r="Q172">
        <v>6476335.3660000004</v>
      </c>
      <c r="R172">
        <v>6463253.1490000002</v>
      </c>
      <c r="S172">
        <v>6476878.8109999998</v>
      </c>
      <c r="T172">
        <v>6489491.5410000002</v>
      </c>
      <c r="U172">
        <v>6474269.2910000002</v>
      </c>
      <c r="V172">
        <v>6464691.2110000001</v>
      </c>
      <c r="W172">
        <v>6401035.2309999997</v>
      </c>
      <c r="X172">
        <v>6326169.0590000004</v>
      </c>
      <c r="Y172">
        <v>6327452.5080000004</v>
      </c>
      <c r="Z172">
        <v>6368817.057</v>
      </c>
      <c r="AA172">
        <v>6439508.1150000002</v>
      </c>
      <c r="AB172">
        <v>6527946.6469999999</v>
      </c>
      <c r="AC172">
        <v>6624739.4670000002</v>
      </c>
      <c r="AD172">
        <v>6638406.7130000005</v>
      </c>
      <c r="AE172">
        <v>6634939.8480000002</v>
      </c>
      <c r="AF172">
        <v>6610330.8399999999</v>
      </c>
      <c r="AG172">
        <v>6572638.9780000001</v>
      </c>
      <c r="AH172">
        <v>6511341.9040000001</v>
      </c>
      <c r="AI172">
        <v>6394831.3590000002</v>
      </c>
      <c r="AJ172">
        <v>6225048.9419999998</v>
      </c>
      <c r="AK172">
        <v>5992910.2000000002</v>
      </c>
      <c r="AL172">
        <v>5696819.6960000005</v>
      </c>
      <c r="AM172">
        <v>5308393.5619999999</v>
      </c>
      <c r="AN172">
        <v>5162592.2309999997</v>
      </c>
      <c r="AO172">
        <v>4958796.71</v>
      </c>
      <c r="AP172">
        <v>4691902.3689999999</v>
      </c>
      <c r="AQ172">
        <v>4349790.84</v>
      </c>
      <c r="AR172">
        <v>3910117.24</v>
      </c>
      <c r="AS172">
        <v>3894343.3139999998</v>
      </c>
      <c r="AT172">
        <v>3863966.5279999999</v>
      </c>
      <c r="AU172">
        <v>3817637.4330000002</v>
      </c>
      <c r="AV172">
        <v>3754007.8169999998</v>
      </c>
      <c r="AW172">
        <v>3670579.949</v>
      </c>
    </row>
    <row r="173" spans="2:49" x14ac:dyDescent="0.25">
      <c r="B173" t="s">
        <v>272</v>
      </c>
      <c r="C173">
        <v>6377150.6112568304</v>
      </c>
      <c r="D173">
        <v>6479537.8270683698</v>
      </c>
      <c r="E173">
        <v>6586237.0690000001</v>
      </c>
      <c r="F173">
        <v>6638086.7180000003</v>
      </c>
      <c r="G173">
        <v>6317871.1529999999</v>
      </c>
      <c r="H173">
        <v>6428557.3830000004</v>
      </c>
      <c r="I173">
        <v>6363925.3279999997</v>
      </c>
      <c r="J173">
        <v>6196389.7869999995</v>
      </c>
      <c r="K173">
        <v>5815918.1950000003</v>
      </c>
      <c r="L173">
        <v>5640820.8389999997</v>
      </c>
      <c r="M173">
        <v>5685531.6799999997</v>
      </c>
      <c r="N173">
        <v>5791675.915</v>
      </c>
      <c r="O173">
        <v>5517424.3700000001</v>
      </c>
      <c r="P173">
        <v>5065311.7699999996</v>
      </c>
      <c r="Q173">
        <v>4447838.3059999999</v>
      </c>
      <c r="R173">
        <v>3999703.8840000001</v>
      </c>
      <c r="S173">
        <v>3726239.074</v>
      </c>
      <c r="T173">
        <v>3649985.3530000001</v>
      </c>
      <c r="U173">
        <v>3680910.6439999999</v>
      </c>
      <c r="V173">
        <v>3757670.01</v>
      </c>
      <c r="W173">
        <v>3593882.9939999999</v>
      </c>
      <c r="X173">
        <v>3277578.3909999998</v>
      </c>
      <c r="Y173">
        <v>2957003.7170000002</v>
      </c>
      <c r="Z173">
        <v>2663329.5589999999</v>
      </c>
      <c r="AA173">
        <v>2411844.1549999998</v>
      </c>
      <c r="AB173">
        <v>2199021.0109999999</v>
      </c>
      <c r="AC173">
        <v>2019154.132</v>
      </c>
      <c r="AD173">
        <v>1936540.8659999999</v>
      </c>
      <c r="AE173">
        <v>1900457.88</v>
      </c>
      <c r="AF173">
        <v>1880122.18</v>
      </c>
      <c r="AG173">
        <v>1877419.669</v>
      </c>
      <c r="AH173">
        <v>1881455.2320000001</v>
      </c>
      <c r="AI173">
        <v>1868853.8189999999</v>
      </c>
      <c r="AJ173">
        <v>1839130.0319999999</v>
      </c>
      <c r="AK173">
        <v>1787539.3130000001</v>
      </c>
      <c r="AL173">
        <v>1713469.07</v>
      </c>
      <c r="AM173">
        <v>1609034.6159999999</v>
      </c>
      <c r="AN173">
        <v>1576449.844</v>
      </c>
      <c r="AO173">
        <v>1526062.111</v>
      </c>
      <c r="AP173">
        <v>1455213.175</v>
      </c>
      <c r="AQ173">
        <v>1359188.8640000001</v>
      </c>
      <c r="AR173">
        <v>1230475.5919999999</v>
      </c>
      <c r="AS173">
        <v>1233915.5870000001</v>
      </c>
      <c r="AT173">
        <v>1232035.3740000001</v>
      </c>
      <c r="AU173">
        <v>1224822.192</v>
      </c>
      <c r="AV173">
        <v>1211691.149</v>
      </c>
      <c r="AW173">
        <v>1191461.8319999999</v>
      </c>
    </row>
    <row r="174" spans="2:49" x14ac:dyDescent="0.25">
      <c r="B174" t="s">
        <v>273</v>
      </c>
      <c r="C174">
        <v>415184.68418409402</v>
      </c>
      <c r="D174">
        <v>421850.60858395998</v>
      </c>
      <c r="E174">
        <v>428797.26770000003</v>
      </c>
      <c r="F174">
        <v>416566.18489999999</v>
      </c>
      <c r="G174">
        <v>386509.46230000001</v>
      </c>
      <c r="H174">
        <v>343632.82370000001</v>
      </c>
      <c r="I174">
        <v>358789.6985</v>
      </c>
      <c r="J174">
        <v>340827.09330000001</v>
      </c>
      <c r="K174">
        <v>316571.16879999998</v>
      </c>
      <c r="L174">
        <v>300880.83390000003</v>
      </c>
      <c r="M174">
        <v>299696.38459999999</v>
      </c>
      <c r="N174">
        <v>316399.7966</v>
      </c>
      <c r="O174">
        <v>312884.00040000002</v>
      </c>
      <c r="P174">
        <v>293916.7513</v>
      </c>
      <c r="Q174">
        <v>255202.6367</v>
      </c>
      <c r="R174">
        <v>226348.07560000001</v>
      </c>
      <c r="S174">
        <v>198384.65700000001</v>
      </c>
      <c r="T174">
        <v>184758.15770000001</v>
      </c>
      <c r="U174">
        <v>179450.19620000001</v>
      </c>
      <c r="V174">
        <v>178311.7653</v>
      </c>
      <c r="W174">
        <v>167143.30960000001</v>
      </c>
      <c r="X174">
        <v>146698.75039999999</v>
      </c>
      <c r="Y174">
        <v>124708.64569999999</v>
      </c>
      <c r="Z174">
        <v>107261.1667</v>
      </c>
      <c r="AA174">
        <v>93324.391050000006</v>
      </c>
      <c r="AB174">
        <v>82072.331879999998</v>
      </c>
      <c r="AC174">
        <v>72851.276440000001</v>
      </c>
      <c r="AD174">
        <v>68105.46256</v>
      </c>
      <c r="AE174">
        <v>65580.477110000007</v>
      </c>
      <c r="AF174">
        <v>63994.817660000001</v>
      </c>
      <c r="AG174">
        <v>63130.706420000002</v>
      </c>
      <c r="AH174">
        <v>62536.113740000001</v>
      </c>
      <c r="AI174">
        <v>61641.771309999996</v>
      </c>
      <c r="AJ174">
        <v>60178.315690000003</v>
      </c>
      <c r="AK174">
        <v>58064.031060000001</v>
      </c>
      <c r="AL174">
        <v>55290.628839999998</v>
      </c>
      <c r="AM174">
        <v>51588.538500000002</v>
      </c>
      <c r="AN174">
        <v>50254.067000000003</v>
      </c>
      <c r="AO174">
        <v>48388.214480000002</v>
      </c>
      <c r="AP174">
        <v>45911.116909999997</v>
      </c>
      <c r="AQ174">
        <v>42677.513220000001</v>
      </c>
      <c r="AR174">
        <v>38528.046300000002</v>
      </c>
      <c r="AS174">
        <v>38515.890319999999</v>
      </c>
      <c r="AT174">
        <v>38364.411890000003</v>
      </c>
      <c r="AU174">
        <v>38053.134919999997</v>
      </c>
      <c r="AV174">
        <v>37562.008029999997</v>
      </c>
      <c r="AW174">
        <v>36817.21125</v>
      </c>
    </row>
    <row r="175" spans="2:49" x14ac:dyDescent="0.25">
      <c r="B175" t="s">
        <v>274</v>
      </c>
      <c r="C175">
        <v>4757556.1935294</v>
      </c>
      <c r="D175">
        <v>4833940.2970916703</v>
      </c>
      <c r="E175">
        <v>4913541.3090000004</v>
      </c>
      <c r="F175">
        <v>4948207.2460000003</v>
      </c>
      <c r="G175">
        <v>4535149.54</v>
      </c>
      <c r="H175">
        <v>4041934.0809999998</v>
      </c>
      <c r="I175">
        <v>4102449.6889999998</v>
      </c>
      <c r="J175">
        <v>4402211.3210000005</v>
      </c>
      <c r="K175">
        <v>3947202.682</v>
      </c>
      <c r="L175">
        <v>3759809.3859999999</v>
      </c>
      <c r="M175">
        <v>3835866.2480000001</v>
      </c>
      <c r="N175">
        <v>3970095.8709999998</v>
      </c>
      <c r="O175">
        <v>3989673.7069999999</v>
      </c>
      <c r="P175">
        <v>3783107.9249999998</v>
      </c>
      <c r="Q175">
        <v>3395359.8169999998</v>
      </c>
      <c r="R175">
        <v>3109995.8739999998</v>
      </c>
      <c r="S175">
        <v>2876147.5260000001</v>
      </c>
      <c r="T175">
        <v>2807536.148</v>
      </c>
      <c r="U175">
        <v>2812705.173</v>
      </c>
      <c r="V175">
        <v>2850614.156</v>
      </c>
      <c r="W175">
        <v>2810547.716</v>
      </c>
      <c r="X175">
        <v>2620436.7940000002</v>
      </c>
      <c r="Y175">
        <v>2401150.665</v>
      </c>
      <c r="Z175">
        <v>2188082.92</v>
      </c>
      <c r="AA175">
        <v>1999564.2490000001</v>
      </c>
      <c r="AB175">
        <v>1835839.9779999999</v>
      </c>
      <c r="AC175">
        <v>1695248.5319999999</v>
      </c>
      <c r="AD175">
        <v>1628322.4480000001</v>
      </c>
      <c r="AE175">
        <v>1594619.2450000001</v>
      </c>
      <c r="AF175">
        <v>1571759.325</v>
      </c>
      <c r="AG175">
        <v>1563127.58</v>
      </c>
      <c r="AH175">
        <v>1560550.824</v>
      </c>
      <c r="AI175">
        <v>1545119.1029999999</v>
      </c>
      <c r="AJ175">
        <v>1515030.3859999999</v>
      </c>
      <c r="AK175">
        <v>1467112.098</v>
      </c>
      <c r="AL175">
        <v>1401024.2830000001</v>
      </c>
      <c r="AM175">
        <v>1310745.486</v>
      </c>
      <c r="AN175">
        <v>1279754.1410000001</v>
      </c>
      <c r="AO175">
        <v>1234342.6429999999</v>
      </c>
      <c r="AP175">
        <v>1172662.5260000001</v>
      </c>
      <c r="AQ175">
        <v>1091201.5900000001</v>
      </c>
      <c r="AR175">
        <v>984178.81440000003</v>
      </c>
      <c r="AS175">
        <v>983687.83160000003</v>
      </c>
      <c r="AT175">
        <v>979383.11690000002</v>
      </c>
      <c r="AU175">
        <v>970856.06039999996</v>
      </c>
      <c r="AV175">
        <v>957647.86049999995</v>
      </c>
      <c r="AW175">
        <v>938855.74820000003</v>
      </c>
    </row>
    <row r="176" spans="2:49" x14ac:dyDescent="0.25">
      <c r="B176" t="s">
        <v>275</v>
      </c>
      <c r="C176">
        <v>16503281.675133999</v>
      </c>
      <c r="D176">
        <v>16768247.200565999</v>
      </c>
      <c r="E176">
        <v>17044371.719999999</v>
      </c>
      <c r="F176">
        <v>17199436.09</v>
      </c>
      <c r="G176">
        <v>15854640.109999999</v>
      </c>
      <c r="H176">
        <v>13940610.17</v>
      </c>
      <c r="I176">
        <v>14189643.210000001</v>
      </c>
      <c r="J176">
        <v>15471732.310000001</v>
      </c>
      <c r="K176">
        <v>13853089.42</v>
      </c>
      <c r="L176">
        <v>13144467.33</v>
      </c>
      <c r="M176">
        <v>13335052.35</v>
      </c>
      <c r="N176">
        <v>13528764.439999999</v>
      </c>
      <c r="O176">
        <v>13678935.84</v>
      </c>
      <c r="P176">
        <v>13255161.48</v>
      </c>
      <c r="Q176">
        <v>12170060.720000001</v>
      </c>
      <c r="R176">
        <v>11330634.58</v>
      </c>
      <c r="S176">
        <v>10360002.449999999</v>
      </c>
      <c r="T176">
        <v>10131871.75</v>
      </c>
      <c r="U176">
        <v>10007302.109999999</v>
      </c>
      <c r="V176">
        <v>10093715.16</v>
      </c>
      <c r="W176">
        <v>10002402.23</v>
      </c>
      <c r="X176">
        <v>9315813.4849999994</v>
      </c>
      <c r="Y176">
        <v>8590954.0559999999</v>
      </c>
      <c r="Z176">
        <v>7833820.8430000003</v>
      </c>
      <c r="AA176">
        <v>7143322.9979999997</v>
      </c>
      <c r="AB176">
        <v>6517308.7089999998</v>
      </c>
      <c r="AC176">
        <v>5973377.5949999997</v>
      </c>
      <c r="AD176">
        <v>5690024.6430000002</v>
      </c>
      <c r="AE176">
        <v>5478568.1509999996</v>
      </c>
      <c r="AF176">
        <v>5300480.3490000004</v>
      </c>
      <c r="AG176">
        <v>5169026.3600000003</v>
      </c>
      <c r="AH176">
        <v>5059967.591</v>
      </c>
      <c r="AI176">
        <v>4921383.4960000003</v>
      </c>
      <c r="AJ176">
        <v>4739440.3329999996</v>
      </c>
      <c r="AK176">
        <v>4511194.0410000002</v>
      </c>
      <c r="AL176">
        <v>4235635.7139999997</v>
      </c>
      <c r="AM176">
        <v>3902117.443</v>
      </c>
      <c r="AN176">
        <v>3754017.642</v>
      </c>
      <c r="AO176">
        <v>3566963.7319999998</v>
      </c>
      <c r="AP176">
        <v>3339432.0950000002</v>
      </c>
      <c r="AQ176">
        <v>3064824.625</v>
      </c>
      <c r="AR176">
        <v>2724816.0019999999</v>
      </c>
      <c r="AS176">
        <v>2684649.1460000002</v>
      </c>
      <c r="AT176">
        <v>2638755.34</v>
      </c>
      <c r="AU176">
        <v>2582843.7949999999</v>
      </c>
      <c r="AV176">
        <v>2516376.665</v>
      </c>
      <c r="AW176">
        <v>2439145.2170000002</v>
      </c>
    </row>
    <row r="177" spans="2:49" x14ac:dyDescent="0.25">
      <c r="B177" t="s">
        <v>276</v>
      </c>
      <c r="C177">
        <v>11632594.838881901</v>
      </c>
      <c r="D177">
        <v>11819359.911689499</v>
      </c>
      <c r="E177">
        <v>12013990.58</v>
      </c>
      <c r="F177">
        <v>12036149.76</v>
      </c>
      <c r="G177">
        <v>11258026.109999999</v>
      </c>
      <c r="H177">
        <v>10400701.48</v>
      </c>
      <c r="I177">
        <v>10767579.630000001</v>
      </c>
      <c r="J177">
        <v>10002587.060000001</v>
      </c>
      <c r="K177">
        <v>9073033.9480000008</v>
      </c>
      <c r="L177">
        <v>8895150.3129999898</v>
      </c>
      <c r="M177">
        <v>8844480.0010000002</v>
      </c>
      <c r="N177">
        <v>9315615.3489999995</v>
      </c>
      <c r="O177">
        <v>9107112.7650000006</v>
      </c>
      <c r="P177">
        <v>8421717.5800000001</v>
      </c>
      <c r="Q177">
        <v>7564215.5760000004</v>
      </c>
      <c r="R177">
        <v>6892130.2350000003</v>
      </c>
      <c r="S177">
        <v>6417431.5899999999</v>
      </c>
      <c r="T177">
        <v>6285602.7419999996</v>
      </c>
      <c r="U177">
        <v>6310760.9189999998</v>
      </c>
      <c r="V177">
        <v>6396780.4029999999</v>
      </c>
      <c r="W177">
        <v>6178346.71</v>
      </c>
      <c r="X177">
        <v>5617922.4349999996</v>
      </c>
      <c r="Y177">
        <v>5038253.6900000004</v>
      </c>
      <c r="Z177">
        <v>4510284.3289999999</v>
      </c>
      <c r="AA177">
        <v>4062312.568</v>
      </c>
      <c r="AB177">
        <v>3685676.1540000001</v>
      </c>
      <c r="AC177">
        <v>3369400.7829999998</v>
      </c>
      <c r="AD177">
        <v>3217084.6469999999</v>
      </c>
      <c r="AE177">
        <v>3133402.9419999998</v>
      </c>
      <c r="AF177">
        <v>3070861.5180000002</v>
      </c>
      <c r="AG177">
        <v>3039645.9810000001</v>
      </c>
      <c r="AH177">
        <v>3023584.784</v>
      </c>
      <c r="AI177">
        <v>2982643.7680000002</v>
      </c>
      <c r="AJ177">
        <v>2912380.929</v>
      </c>
      <c r="AK177">
        <v>2807288.5320000001</v>
      </c>
      <c r="AL177">
        <v>2667417.0440000002</v>
      </c>
      <c r="AM177">
        <v>2482364.7579999999</v>
      </c>
      <c r="AN177">
        <v>2410783.176</v>
      </c>
      <c r="AO177">
        <v>2312683.4350000001</v>
      </c>
      <c r="AP177">
        <v>2185097.9950000001</v>
      </c>
      <c r="AQ177">
        <v>2021975.452</v>
      </c>
      <c r="AR177">
        <v>1813159.379</v>
      </c>
      <c r="AS177">
        <v>1801531.58</v>
      </c>
      <c r="AT177">
        <v>1783027.2790000001</v>
      </c>
      <c r="AU177">
        <v>1756928.32</v>
      </c>
      <c r="AV177">
        <v>1722566.841</v>
      </c>
      <c r="AW177">
        <v>1678520.65</v>
      </c>
    </row>
    <row r="178" spans="2:49" x14ac:dyDescent="0.25">
      <c r="B178" t="s">
        <v>277</v>
      </c>
      <c r="C178">
        <v>3166830.51938263</v>
      </c>
      <c r="D178">
        <v>3217675.0077116699</v>
      </c>
      <c r="E178">
        <v>3270660.8059999999</v>
      </c>
      <c r="F178">
        <v>3291338.2480000001</v>
      </c>
      <c r="G178">
        <v>3257317.0989999999</v>
      </c>
      <c r="H178">
        <v>3103352.1609999998</v>
      </c>
      <c r="I178">
        <v>3188992.4249999998</v>
      </c>
      <c r="J178">
        <v>3135091.0750000002</v>
      </c>
      <c r="K178">
        <v>2972569.111</v>
      </c>
      <c r="L178">
        <v>2936436.111</v>
      </c>
      <c r="M178">
        <v>2941628.08</v>
      </c>
      <c r="N178">
        <v>3114611.6359999999</v>
      </c>
      <c r="O178">
        <v>3166497.747</v>
      </c>
      <c r="P178">
        <v>3080572.83</v>
      </c>
      <c r="Q178">
        <v>2891221.844</v>
      </c>
      <c r="R178">
        <v>2812095.5729999999</v>
      </c>
      <c r="S178">
        <v>2715026.5040000002</v>
      </c>
      <c r="T178">
        <v>2670724.1039999998</v>
      </c>
      <c r="U178">
        <v>2670051.8859999999</v>
      </c>
      <c r="V178">
        <v>2691064.32</v>
      </c>
      <c r="W178">
        <v>2568386.048</v>
      </c>
      <c r="X178">
        <v>2359789.6349999998</v>
      </c>
      <c r="Y178">
        <v>2151393.4840000002</v>
      </c>
      <c r="Z178">
        <v>1961759.4029999999</v>
      </c>
      <c r="AA178">
        <v>1798595.1640000001</v>
      </c>
      <c r="AB178">
        <v>1659656.5460000001</v>
      </c>
      <c r="AC178">
        <v>1541138.477</v>
      </c>
      <c r="AD178">
        <v>1480460.8770000001</v>
      </c>
      <c r="AE178">
        <v>1447301.4180000001</v>
      </c>
      <c r="AF178">
        <v>1422313.105</v>
      </c>
      <c r="AG178">
        <v>1408658.9040000001</v>
      </c>
      <c r="AH178">
        <v>1399807.689</v>
      </c>
      <c r="AI178">
        <v>1379356.5970000001</v>
      </c>
      <c r="AJ178">
        <v>1346636.226</v>
      </c>
      <c r="AK178">
        <v>1298572.925</v>
      </c>
      <c r="AL178">
        <v>1235056.956</v>
      </c>
      <c r="AM178">
        <v>1150559.9439999999</v>
      </c>
      <c r="AN178">
        <v>1118752.32</v>
      </c>
      <c r="AO178">
        <v>1075221.4820000001</v>
      </c>
      <c r="AP178">
        <v>1017996.454</v>
      </c>
      <c r="AQ178">
        <v>943935.72349999996</v>
      </c>
      <c r="AR178">
        <v>848293.96050000004</v>
      </c>
      <c r="AS178">
        <v>845098.01859999995</v>
      </c>
      <c r="AT178">
        <v>838677.76399999997</v>
      </c>
      <c r="AU178">
        <v>828739.31909999996</v>
      </c>
      <c r="AV178">
        <v>814821.72340000002</v>
      </c>
      <c r="AW178">
        <v>796074.50320000004</v>
      </c>
    </row>
    <row r="179" spans="2:49" x14ac:dyDescent="0.25">
      <c r="B179" t="s">
        <v>278</v>
      </c>
      <c r="C179">
        <v>6723975.7599636996</v>
      </c>
      <c r="D179">
        <v>6831931.3657214995</v>
      </c>
      <c r="E179">
        <v>6944426.6040000003</v>
      </c>
      <c r="F179">
        <v>6995387.8530000001</v>
      </c>
      <c r="G179">
        <v>7037734.0539999995</v>
      </c>
      <c r="H179">
        <v>6575196.3700000001</v>
      </c>
      <c r="I179">
        <v>6843842.2010000004</v>
      </c>
      <c r="J179">
        <v>6935022.4409999996</v>
      </c>
      <c r="K179">
        <v>6820889.1569999997</v>
      </c>
      <c r="L179">
        <v>6812650.4579999996</v>
      </c>
      <c r="M179">
        <v>6826482.8720000004</v>
      </c>
      <c r="N179">
        <v>7058045.9060000004</v>
      </c>
      <c r="O179">
        <v>7132564.8660000004</v>
      </c>
      <c r="P179">
        <v>7219857.5449999999</v>
      </c>
      <c r="Q179">
        <v>7150083.0049999999</v>
      </c>
      <c r="R179">
        <v>7236078.2489999998</v>
      </c>
      <c r="S179">
        <v>7173897.557</v>
      </c>
      <c r="T179">
        <v>7094496.8530000001</v>
      </c>
      <c r="U179">
        <v>7072672.2690000003</v>
      </c>
      <c r="V179">
        <v>7089434.6979999999</v>
      </c>
      <c r="W179">
        <v>7005447.693</v>
      </c>
      <c r="X179">
        <v>6905655.0820000004</v>
      </c>
      <c r="Y179">
        <v>6829579.5619999999</v>
      </c>
      <c r="Z179">
        <v>6769403.2290000003</v>
      </c>
      <c r="AA179">
        <v>6723330.2510000002</v>
      </c>
      <c r="AB179">
        <v>6688416.9780000001</v>
      </c>
      <c r="AC179">
        <v>6659859.4850000003</v>
      </c>
      <c r="AD179">
        <v>6572843.6550000003</v>
      </c>
      <c r="AE179">
        <v>6493551.7750000004</v>
      </c>
      <c r="AF179">
        <v>6408933.1009999998</v>
      </c>
      <c r="AG179">
        <v>6316196.8940000003</v>
      </c>
      <c r="AH179">
        <v>6205569.2810000004</v>
      </c>
      <c r="AI179">
        <v>6048636.8150000004</v>
      </c>
      <c r="AJ179">
        <v>5850822.6730000004</v>
      </c>
      <c r="AK179">
        <v>5600616.8200000003</v>
      </c>
      <c r="AL179">
        <v>5295901.4539999999</v>
      </c>
      <c r="AM179">
        <v>4908070.3959999997</v>
      </c>
      <c r="AN179">
        <v>4749451.4220000003</v>
      </c>
      <c r="AO179">
        <v>4545296.8990000002</v>
      </c>
      <c r="AP179">
        <v>4287297.909</v>
      </c>
      <c r="AQ179">
        <v>3962216.8709999998</v>
      </c>
      <c r="AR179">
        <v>3551067.48</v>
      </c>
      <c r="AS179">
        <v>3529337.659</v>
      </c>
      <c r="AT179">
        <v>3495334.219</v>
      </c>
      <c r="AU179">
        <v>3447884.1060000001</v>
      </c>
      <c r="AV179">
        <v>3384630.4470000002</v>
      </c>
      <c r="AW179">
        <v>3302129.071</v>
      </c>
    </row>
    <row r="180" spans="2:49" x14ac:dyDescent="0.25">
      <c r="B180" t="s">
        <v>279</v>
      </c>
      <c r="C180">
        <v>312332.22295347298</v>
      </c>
      <c r="D180">
        <v>317346.817819711</v>
      </c>
      <c r="E180">
        <v>322572.6018</v>
      </c>
      <c r="F180">
        <v>330405.56660000002</v>
      </c>
      <c r="G180">
        <v>317702.65820000001</v>
      </c>
      <c r="H180">
        <v>272276.45280000003</v>
      </c>
      <c r="I180">
        <v>284742.38589999999</v>
      </c>
      <c r="J180">
        <v>288781.65350000001</v>
      </c>
      <c r="K180">
        <v>269785.20860000001</v>
      </c>
      <c r="L180">
        <v>251955.3026</v>
      </c>
      <c r="M180">
        <v>243818.22339999999</v>
      </c>
      <c r="N180">
        <v>251923.57500000001</v>
      </c>
      <c r="O180">
        <v>244494.1428</v>
      </c>
      <c r="P180">
        <v>236221.3077</v>
      </c>
      <c r="Q180">
        <v>219167.2708</v>
      </c>
      <c r="R180">
        <v>199813.51439999999</v>
      </c>
      <c r="S180">
        <v>184896.1813</v>
      </c>
      <c r="T180">
        <v>176137.84080000001</v>
      </c>
      <c r="U180">
        <v>171052.73329999999</v>
      </c>
      <c r="V180">
        <v>168238.09760000001</v>
      </c>
      <c r="W180">
        <v>158091.19649999999</v>
      </c>
      <c r="X180">
        <v>144549.7824</v>
      </c>
      <c r="Y180">
        <v>132198.2181</v>
      </c>
      <c r="Z180">
        <v>121409.94960000001</v>
      </c>
      <c r="AA180">
        <v>112185.04270000001</v>
      </c>
      <c r="AB180">
        <v>104270.6557</v>
      </c>
      <c r="AC180">
        <v>97443.116280000002</v>
      </c>
      <c r="AD180">
        <v>92607.11292</v>
      </c>
      <c r="AE180">
        <v>89092.592239999998</v>
      </c>
      <c r="AF180">
        <v>86285.235350000003</v>
      </c>
      <c r="AG180">
        <v>83804.705459999997</v>
      </c>
      <c r="AH180">
        <v>81306.628190000003</v>
      </c>
      <c r="AI180">
        <v>78421.304550000001</v>
      </c>
      <c r="AJ180">
        <v>75097.815889999998</v>
      </c>
      <c r="AK180">
        <v>71243.084239999996</v>
      </c>
      <c r="AL180">
        <v>66826.492840000006</v>
      </c>
      <c r="AM180">
        <v>61505.082399999999</v>
      </c>
      <c r="AN180">
        <v>59128.122770000002</v>
      </c>
      <c r="AO180">
        <v>56261.621059999998</v>
      </c>
      <c r="AP180">
        <v>52804.8102</v>
      </c>
      <c r="AQ180">
        <v>48596.069620000002</v>
      </c>
      <c r="AR180">
        <v>43387.84564</v>
      </c>
      <c r="AS180">
        <v>42934.792079999999</v>
      </c>
      <c r="AT180">
        <v>42379.861140000001</v>
      </c>
      <c r="AU180">
        <v>41688.471169999997</v>
      </c>
      <c r="AV180">
        <v>40832.045819999999</v>
      </c>
      <c r="AW180">
        <v>39763.550840000004</v>
      </c>
    </row>
    <row r="181" spans="2:49" x14ac:dyDescent="0.25">
      <c r="B181" t="s">
        <v>280</v>
      </c>
      <c r="C181">
        <v>7845653.0561234802</v>
      </c>
      <c r="D181">
        <v>7971617.5536879301</v>
      </c>
      <c r="E181">
        <v>8102887.0319999997</v>
      </c>
      <c r="F181">
        <v>8227279.4239999996</v>
      </c>
      <c r="G181">
        <v>7931533.8640000001</v>
      </c>
      <c r="H181">
        <v>7365982.7290000003</v>
      </c>
      <c r="I181">
        <v>7429168.9409999996</v>
      </c>
      <c r="J181">
        <v>7277137.125</v>
      </c>
      <c r="K181">
        <v>6846347.8200000003</v>
      </c>
      <c r="L181">
        <v>6576512.5839999998</v>
      </c>
      <c r="M181">
        <v>6594487.8650000002</v>
      </c>
      <c r="N181">
        <v>6869232.4230000004</v>
      </c>
      <c r="O181">
        <v>6889221.1519999998</v>
      </c>
      <c r="P181">
        <v>6603711.5080000004</v>
      </c>
      <c r="Q181">
        <v>6057549.1349999998</v>
      </c>
      <c r="R181">
        <v>5718168.2300000004</v>
      </c>
      <c r="S181">
        <v>5383511.5640000002</v>
      </c>
      <c r="T181">
        <v>5292748.8739999998</v>
      </c>
      <c r="U181">
        <v>5298213.7510000002</v>
      </c>
      <c r="V181">
        <v>5371889.4309999999</v>
      </c>
      <c r="W181">
        <v>5067108.8459999999</v>
      </c>
      <c r="X181">
        <v>4491757.67</v>
      </c>
      <c r="Y181">
        <v>3981895.7990000001</v>
      </c>
      <c r="Z181">
        <v>3541930.3810000001</v>
      </c>
      <c r="AA181">
        <v>3175785.8709999998</v>
      </c>
      <c r="AB181">
        <v>2871446.9819999998</v>
      </c>
      <c r="AC181">
        <v>2617521.2880000002</v>
      </c>
      <c r="AD181">
        <v>2501983.5359999998</v>
      </c>
      <c r="AE181">
        <v>2438735.3339999998</v>
      </c>
      <c r="AF181">
        <v>2397078.7110000001</v>
      </c>
      <c r="AG181">
        <v>2379152.1409999998</v>
      </c>
      <c r="AH181">
        <v>2371567.7409999999</v>
      </c>
      <c r="AI181">
        <v>2348766.1430000002</v>
      </c>
      <c r="AJ181">
        <v>2300994.8480000002</v>
      </c>
      <c r="AK181">
        <v>2226831.7200000002</v>
      </c>
      <c r="AL181">
        <v>2125277.69</v>
      </c>
      <c r="AM181">
        <v>1986783.7109999999</v>
      </c>
      <c r="AN181">
        <v>1939823.4979999999</v>
      </c>
      <c r="AO181">
        <v>1871111.192</v>
      </c>
      <c r="AP181">
        <v>1777909.1429999999</v>
      </c>
      <c r="AQ181">
        <v>1654726.6129999999</v>
      </c>
      <c r="AR181">
        <v>1491433.2620000001</v>
      </c>
      <c r="AS181">
        <v>1488934.6580000001</v>
      </c>
      <c r="AT181">
        <v>1482322.973</v>
      </c>
      <c r="AU181">
        <v>1469294.8359999999</v>
      </c>
      <c r="AV181">
        <v>1449184.469</v>
      </c>
      <c r="AW181">
        <v>1420286.4990000001</v>
      </c>
    </row>
    <row r="182" spans="2:49" x14ac:dyDescent="0.25">
      <c r="B182" t="s">
        <v>281</v>
      </c>
      <c r="C182">
        <v>3.3990718667427999</v>
      </c>
      <c r="D182">
        <v>3.4536450650243098</v>
      </c>
      <c r="E182">
        <v>3.5105166080000001</v>
      </c>
      <c r="F182">
        <v>3.7069726360000002</v>
      </c>
      <c r="G182">
        <v>3.668931631</v>
      </c>
      <c r="H182">
        <v>3.3556538379999998</v>
      </c>
      <c r="I182">
        <v>3.3323805970000002</v>
      </c>
      <c r="J182">
        <v>3.3711547419999999</v>
      </c>
      <c r="K182">
        <v>3.2547138590000002</v>
      </c>
      <c r="L182">
        <v>3.2177764529999999</v>
      </c>
      <c r="M182">
        <v>3.1686690080000002</v>
      </c>
      <c r="N182">
        <v>3.170784598</v>
      </c>
      <c r="O182">
        <v>3.297327122</v>
      </c>
      <c r="P182">
        <v>3.4577115470000002</v>
      </c>
      <c r="Q182">
        <v>3.5280241170000002</v>
      </c>
      <c r="R182">
        <v>3.651451824</v>
      </c>
      <c r="S182">
        <v>3.588623256</v>
      </c>
      <c r="T182">
        <v>3.7010294400000001</v>
      </c>
      <c r="U182">
        <v>3.7194860950000002</v>
      </c>
      <c r="V182">
        <v>3.8227226980000002</v>
      </c>
      <c r="W182">
        <v>3.9558509690000001</v>
      </c>
      <c r="X182">
        <v>3.9346576980000001</v>
      </c>
      <c r="Y182">
        <v>3.9487452429999998</v>
      </c>
      <c r="Z182">
        <v>3.9235751670000001</v>
      </c>
      <c r="AA182">
        <v>3.8931489570000002</v>
      </c>
      <c r="AB182">
        <v>3.8471957969999999</v>
      </c>
      <c r="AC182">
        <v>3.8059434510000001</v>
      </c>
      <c r="AD182">
        <v>3.777456114</v>
      </c>
      <c r="AE182">
        <v>3.6985795709999998</v>
      </c>
      <c r="AF182">
        <v>3.6031909830000002</v>
      </c>
      <c r="AG182">
        <v>3.506849946</v>
      </c>
      <c r="AH182">
        <v>3.4075499950000001</v>
      </c>
      <c r="AI182">
        <v>3.2917040110000002</v>
      </c>
      <c r="AJ182">
        <v>3.1457830009999999</v>
      </c>
      <c r="AK182">
        <v>2.9728994439999998</v>
      </c>
      <c r="AL182">
        <v>2.770967052</v>
      </c>
      <c r="AM182">
        <v>2.5370633150000002</v>
      </c>
      <c r="AN182">
        <v>2.4286675130000002</v>
      </c>
      <c r="AO182">
        <v>2.2947935660000001</v>
      </c>
      <c r="AP182">
        <v>2.1365582440000002</v>
      </c>
      <c r="AQ182">
        <v>1.951412927</v>
      </c>
      <c r="AR182">
        <v>1.724059912</v>
      </c>
      <c r="AS182">
        <v>1.687735489</v>
      </c>
      <c r="AT182">
        <v>1.651048477</v>
      </c>
      <c r="AU182">
        <v>1.608098493</v>
      </c>
      <c r="AV182">
        <v>1.5589018059999999</v>
      </c>
      <c r="AW182">
        <v>1.505531003</v>
      </c>
    </row>
    <row r="183" spans="2:49" x14ac:dyDescent="0.25">
      <c r="B183" t="s">
        <v>282</v>
      </c>
      <c r="C183">
        <v>600391.80946004903</v>
      </c>
      <c r="D183">
        <v>610031.29416316305</v>
      </c>
      <c r="E183">
        <v>620076.74470000004</v>
      </c>
      <c r="F183">
        <v>634853.61510000005</v>
      </c>
      <c r="G183">
        <v>605762.5281</v>
      </c>
      <c r="H183">
        <v>588933.22580000001</v>
      </c>
      <c r="I183">
        <v>603589.00580000004</v>
      </c>
      <c r="J183">
        <v>587123.83860000002</v>
      </c>
      <c r="K183">
        <v>557212.23419999995</v>
      </c>
      <c r="L183">
        <v>559701.36910000001</v>
      </c>
      <c r="M183">
        <v>568698.94960000005</v>
      </c>
      <c r="N183">
        <v>596429.19319999998</v>
      </c>
      <c r="O183">
        <v>636712.76549999998</v>
      </c>
      <c r="P183">
        <v>662041.03359999997</v>
      </c>
      <c r="Q183">
        <v>627875.72970000003</v>
      </c>
      <c r="R183">
        <v>643186.7463</v>
      </c>
      <c r="S183">
        <v>638817.70070000004</v>
      </c>
      <c r="T183">
        <v>643089.12699999998</v>
      </c>
      <c r="U183">
        <v>651002.29009999998</v>
      </c>
      <c r="V183">
        <v>662026.12329999998</v>
      </c>
      <c r="W183">
        <v>666492.93539999996</v>
      </c>
      <c r="X183">
        <v>671617.35089999996</v>
      </c>
      <c r="Y183">
        <v>670194.92099999997</v>
      </c>
      <c r="Z183">
        <v>677367.1838</v>
      </c>
      <c r="AA183">
        <v>689268.48140000005</v>
      </c>
      <c r="AB183">
        <v>703282.61239999998</v>
      </c>
      <c r="AC183">
        <v>718517.67550000001</v>
      </c>
      <c r="AD183">
        <v>722898.40619999997</v>
      </c>
      <c r="AE183">
        <v>725158.92110000004</v>
      </c>
      <c r="AF183">
        <v>724641.96759999997</v>
      </c>
      <c r="AG183">
        <v>727895.83120000002</v>
      </c>
      <c r="AH183">
        <v>733132.54350000003</v>
      </c>
      <c r="AI183">
        <v>732721.09840000002</v>
      </c>
      <c r="AJ183">
        <v>724946.96510000003</v>
      </c>
      <c r="AK183">
        <v>708664.64410000003</v>
      </c>
      <c r="AL183">
        <v>683737.09389999998</v>
      </c>
      <c r="AM183">
        <v>647157.80110000004</v>
      </c>
      <c r="AN183">
        <v>637429.80619999999</v>
      </c>
      <c r="AO183">
        <v>619298.43779999996</v>
      </c>
      <c r="AP183">
        <v>592839.05059999996</v>
      </c>
      <c r="AQ183">
        <v>556459.77509999997</v>
      </c>
      <c r="AR183">
        <v>507371.5294</v>
      </c>
      <c r="AS183">
        <v>510163.5367</v>
      </c>
      <c r="AT183">
        <v>510082.29359999998</v>
      </c>
      <c r="AU183">
        <v>507573.58059999999</v>
      </c>
      <c r="AV183">
        <v>502641.61300000001</v>
      </c>
      <c r="AW183">
        <v>494774.82299999997</v>
      </c>
    </row>
    <row r="184" spans="2:49" x14ac:dyDescent="0.25">
      <c r="B184" t="s">
        <v>283</v>
      </c>
      <c r="C184">
        <v>2139866.37253871</v>
      </c>
      <c r="D184">
        <v>2174222.6193092102</v>
      </c>
      <c r="E184">
        <v>2197623.409</v>
      </c>
      <c r="F184">
        <v>2183234.6609999998</v>
      </c>
      <c r="G184">
        <v>2173472.9070000001</v>
      </c>
      <c r="H184">
        <v>2169560.321</v>
      </c>
      <c r="I184">
        <v>2173628.307</v>
      </c>
      <c r="J184">
        <v>2185879.8870000001</v>
      </c>
      <c r="K184">
        <v>2186609.1490000002</v>
      </c>
      <c r="L184">
        <v>2183238.5860000001</v>
      </c>
      <c r="M184">
        <v>2196143.415</v>
      </c>
      <c r="N184">
        <v>2174148.8149999999</v>
      </c>
      <c r="O184">
        <v>2202605.747</v>
      </c>
      <c r="P184">
        <v>2222240.733</v>
      </c>
      <c r="Q184">
        <v>2249246.9040000001</v>
      </c>
      <c r="R184">
        <v>2271647.39</v>
      </c>
      <c r="S184">
        <v>2241543.5129999998</v>
      </c>
      <c r="T184">
        <v>2203970.7000000002</v>
      </c>
      <c r="U184">
        <v>2184852.96</v>
      </c>
      <c r="V184">
        <v>2175436.1460000002</v>
      </c>
      <c r="W184">
        <v>2160180.0120000001</v>
      </c>
      <c r="X184">
        <v>2122279.0980000002</v>
      </c>
      <c r="Y184">
        <v>2057907.675</v>
      </c>
      <c r="Z184">
        <v>2005517.301</v>
      </c>
      <c r="AA184">
        <v>1957436.2520000001</v>
      </c>
      <c r="AB184">
        <v>1910341.061</v>
      </c>
      <c r="AC184">
        <v>1862867.93</v>
      </c>
      <c r="AD184">
        <v>1744312.1510000001</v>
      </c>
      <c r="AE184">
        <v>1624994.767</v>
      </c>
      <c r="AF184">
        <v>1504646.267</v>
      </c>
      <c r="AG184">
        <v>1383928.142</v>
      </c>
      <c r="AH184">
        <v>1262479.757</v>
      </c>
      <c r="AI184">
        <v>1130532.031</v>
      </c>
      <c r="AJ184">
        <v>997897.29169999994</v>
      </c>
      <c r="AK184">
        <v>865307.27119999996</v>
      </c>
      <c r="AL184">
        <v>734970.66899999999</v>
      </c>
      <c r="AM184">
        <v>605723.99049999996</v>
      </c>
      <c r="AN184">
        <v>524702.4791</v>
      </c>
      <c r="AO184">
        <v>445088.46980000002</v>
      </c>
      <c r="AP184">
        <v>367296.39630000002</v>
      </c>
      <c r="AQ184">
        <v>291956.89689999999</v>
      </c>
      <c r="AR184">
        <v>220309.20199999999</v>
      </c>
      <c r="AS184">
        <v>189788.06640000001</v>
      </c>
      <c r="AT184">
        <v>159713.413</v>
      </c>
      <c r="AU184">
        <v>130240.2411</v>
      </c>
      <c r="AV184">
        <v>101561.12669999999</v>
      </c>
      <c r="AW184">
        <v>73731.968089999995</v>
      </c>
    </row>
    <row r="185" spans="2:49" x14ac:dyDescent="0.25">
      <c r="B185" t="s">
        <v>284</v>
      </c>
      <c r="C185">
        <v>48247577.676067904</v>
      </c>
      <c r="D185">
        <v>49022208.141778298</v>
      </c>
      <c r="E185">
        <v>49829417.740000002</v>
      </c>
      <c r="F185">
        <v>49477913</v>
      </c>
      <c r="G185">
        <v>48471022.149999999</v>
      </c>
      <c r="H185">
        <v>46731509.560000002</v>
      </c>
      <c r="I185">
        <v>46297367.859999999</v>
      </c>
      <c r="J185">
        <v>45950163.18</v>
      </c>
      <c r="K185">
        <v>45345706.990000002</v>
      </c>
      <c r="L185">
        <v>44475727.869999997</v>
      </c>
      <c r="M185">
        <v>43980008.479999997</v>
      </c>
      <c r="N185">
        <v>43418252.119999997</v>
      </c>
      <c r="O185">
        <v>43347456.369999997</v>
      </c>
      <c r="P185">
        <v>43494442.82</v>
      </c>
      <c r="Q185">
        <v>42878529.399999999</v>
      </c>
      <c r="R185">
        <v>42301763.57</v>
      </c>
      <c r="S185">
        <v>41827534.869999997</v>
      </c>
      <c r="T185">
        <v>42093851.619999997</v>
      </c>
      <c r="U185">
        <v>42043947.310000002</v>
      </c>
      <c r="V185">
        <v>42097523.890000001</v>
      </c>
      <c r="W185">
        <v>41597192.719999999</v>
      </c>
      <c r="X185">
        <v>40773428.890000001</v>
      </c>
      <c r="Y185">
        <v>39678997.079999998</v>
      </c>
      <c r="Z185">
        <v>38626329.850000001</v>
      </c>
      <c r="AA185">
        <v>37586548.509999998</v>
      </c>
      <c r="AB185">
        <v>36561800.899999999</v>
      </c>
      <c r="AC185">
        <v>35557708.509999998</v>
      </c>
      <c r="AD185">
        <v>33593173.18</v>
      </c>
      <c r="AE185">
        <v>31545789.300000001</v>
      </c>
      <c r="AF185">
        <v>29486444.77</v>
      </c>
      <c r="AG185">
        <v>27409413.050000001</v>
      </c>
      <c r="AH185">
        <v>25302293.34</v>
      </c>
      <c r="AI185">
        <v>22848997.52</v>
      </c>
      <c r="AJ185">
        <v>20368754.530000001</v>
      </c>
      <c r="AK185">
        <v>17883109.82</v>
      </c>
      <c r="AL185">
        <v>15421893.51</v>
      </c>
      <c r="AM185">
        <v>12945053.43</v>
      </c>
      <c r="AN185">
        <v>11635395.640000001</v>
      </c>
      <c r="AO185">
        <v>10321277.98</v>
      </c>
      <c r="AP185">
        <v>8991887.5099999998</v>
      </c>
      <c r="AQ185">
        <v>7638617.7470000004</v>
      </c>
      <c r="AR185">
        <v>6252019.0389999999</v>
      </c>
      <c r="AS185">
        <v>5928440.0470000003</v>
      </c>
      <c r="AT185">
        <v>5606398.9699999997</v>
      </c>
      <c r="AU185">
        <v>5276097.3820000002</v>
      </c>
      <c r="AV185">
        <v>4934635.8530000001</v>
      </c>
      <c r="AW185">
        <v>4541154.9119999995</v>
      </c>
    </row>
    <row r="186" spans="2:49" x14ac:dyDescent="0.25">
      <c r="B186" t="s">
        <v>285</v>
      </c>
      <c r="C186">
        <v>9181601.5739378203</v>
      </c>
      <c r="D186">
        <v>9329015.1570805702</v>
      </c>
      <c r="E186">
        <v>9482637.0470000003</v>
      </c>
      <c r="F186">
        <v>10563817.050000001</v>
      </c>
      <c r="G186">
        <v>8751126.0539999995</v>
      </c>
      <c r="H186">
        <v>6156057.2000000002</v>
      </c>
      <c r="I186">
        <v>7210419.8200000003</v>
      </c>
      <c r="J186">
        <v>5539025.3990000002</v>
      </c>
      <c r="K186">
        <v>6375388.8109999998</v>
      </c>
      <c r="L186">
        <v>5556019.3959999997</v>
      </c>
      <c r="M186">
        <v>5476888.0149999997</v>
      </c>
      <c r="N186">
        <v>5488489.0599999996</v>
      </c>
      <c r="O186">
        <v>4980579.74</v>
      </c>
      <c r="P186">
        <v>5352462.5930000003</v>
      </c>
      <c r="Q186">
        <v>5356798.7429999998</v>
      </c>
      <c r="R186">
        <v>5443272.5</v>
      </c>
      <c r="S186">
        <v>5389701.7790000001</v>
      </c>
      <c r="T186">
        <v>5288824.3430000003</v>
      </c>
      <c r="U186">
        <v>5288234.92</v>
      </c>
      <c r="V186">
        <v>5304582.5420000004</v>
      </c>
      <c r="W186">
        <v>5191485.1270000003</v>
      </c>
      <c r="X186">
        <v>5090066.7089999998</v>
      </c>
      <c r="Y186">
        <v>5030996.1229999997</v>
      </c>
      <c r="Z186">
        <v>4996733.9680000003</v>
      </c>
      <c r="AA186">
        <v>4978252.3020000001</v>
      </c>
      <c r="AB186">
        <v>4970437.6270000003</v>
      </c>
      <c r="AC186">
        <v>4969646.7889999999</v>
      </c>
      <c r="AD186">
        <v>4908857.5310000004</v>
      </c>
      <c r="AE186">
        <v>4838025.7390000001</v>
      </c>
      <c r="AF186">
        <v>4758549.7640000004</v>
      </c>
      <c r="AG186">
        <v>4670926.4009999996</v>
      </c>
      <c r="AH186">
        <v>4570009.534</v>
      </c>
      <c r="AI186">
        <v>4439162.0240000002</v>
      </c>
      <c r="AJ186">
        <v>4278510.3909999998</v>
      </c>
      <c r="AK186">
        <v>4082638.2689999999</v>
      </c>
      <c r="AL186">
        <v>3850207.4780000001</v>
      </c>
      <c r="AM186">
        <v>3561074.2009999999</v>
      </c>
      <c r="AN186">
        <v>3441939.355</v>
      </c>
      <c r="AO186">
        <v>3289429.94</v>
      </c>
      <c r="AP186">
        <v>3097971.423</v>
      </c>
      <c r="AQ186">
        <v>2858786.4449999998</v>
      </c>
      <c r="AR186">
        <v>2558297.4759999998</v>
      </c>
      <c r="AS186">
        <v>2537600.7549999999</v>
      </c>
      <c r="AT186">
        <v>2506813.2719999999</v>
      </c>
      <c r="AU186">
        <v>2464650.2859999998</v>
      </c>
      <c r="AV186">
        <v>2410256.5920000002</v>
      </c>
      <c r="AW186">
        <v>2341543.361</v>
      </c>
    </row>
    <row r="187" spans="2:49" x14ac:dyDescent="0.25">
      <c r="B187" t="s">
        <v>286</v>
      </c>
      <c r="C187">
        <v>2568505.4482754301</v>
      </c>
      <c r="D187">
        <v>2609743.6340541099</v>
      </c>
      <c r="E187">
        <v>2652718.5619999999</v>
      </c>
      <c r="F187">
        <v>2748362.3280000002</v>
      </c>
      <c r="G187">
        <v>2733901.2340000002</v>
      </c>
      <c r="H187">
        <v>2228957.719</v>
      </c>
      <c r="I187">
        <v>2300979.2889999999</v>
      </c>
      <c r="J187">
        <v>2414125.7930000001</v>
      </c>
      <c r="K187">
        <v>2355155.9309999999</v>
      </c>
      <c r="L187">
        <v>2274134.3480000002</v>
      </c>
      <c r="M187">
        <v>2250438.398</v>
      </c>
      <c r="N187">
        <v>2346892.807</v>
      </c>
      <c r="O187">
        <v>2334051.273</v>
      </c>
      <c r="P187">
        <v>2344071.6869999999</v>
      </c>
      <c r="Q187">
        <v>2443825.4210000001</v>
      </c>
      <c r="R187">
        <v>2486273.3259999999</v>
      </c>
      <c r="S187">
        <v>2480094.8569999998</v>
      </c>
      <c r="T187">
        <v>2476275.5950000002</v>
      </c>
      <c r="U187">
        <v>2462637.389</v>
      </c>
      <c r="V187">
        <v>2453341.1009999998</v>
      </c>
      <c r="W187">
        <v>2441470.4649999999</v>
      </c>
      <c r="X187">
        <v>2417528.0959999999</v>
      </c>
      <c r="Y187">
        <v>2401455.1830000002</v>
      </c>
      <c r="Z187">
        <v>2391699.2310000001</v>
      </c>
      <c r="AA187">
        <v>2385758.9180000001</v>
      </c>
      <c r="AB187">
        <v>2381435.8029999998</v>
      </c>
      <c r="AC187">
        <v>2377148.8739999998</v>
      </c>
      <c r="AD187">
        <v>2328101.1880000001</v>
      </c>
      <c r="AE187">
        <v>2273989.3659999999</v>
      </c>
      <c r="AF187">
        <v>2214516.3650000002</v>
      </c>
      <c r="AG187">
        <v>2149875.0699999998</v>
      </c>
      <c r="AH187">
        <v>2078418.3189999999</v>
      </c>
      <c r="AI187">
        <v>1994337.861</v>
      </c>
      <c r="AJ187">
        <v>1898525.6980000001</v>
      </c>
      <c r="AK187">
        <v>1788819.2549999999</v>
      </c>
      <c r="AL187">
        <v>1665272.273</v>
      </c>
      <c r="AM187">
        <v>1519895.227</v>
      </c>
      <c r="AN187">
        <v>1449531.1680000001</v>
      </c>
      <c r="AO187">
        <v>1367456.6939999999</v>
      </c>
      <c r="AP187">
        <v>1271694.4180000001</v>
      </c>
      <c r="AQ187">
        <v>1159008.058</v>
      </c>
      <c r="AR187">
        <v>1024499.062</v>
      </c>
      <c r="AS187">
        <v>1004516.9179999999</v>
      </c>
      <c r="AT187">
        <v>981999.42740000004</v>
      </c>
      <c r="AU187">
        <v>956369.13230000006</v>
      </c>
      <c r="AV187">
        <v>927137.8075</v>
      </c>
      <c r="AW187">
        <v>893202.70440000005</v>
      </c>
    </row>
    <row r="188" spans="2:49" x14ac:dyDescent="0.25">
      <c r="B188" t="s">
        <v>287</v>
      </c>
      <c r="C188">
        <v>12693844.6626458</v>
      </c>
      <c r="D188">
        <v>12897648.444645001</v>
      </c>
      <c r="E188">
        <v>13110035.4</v>
      </c>
      <c r="F188">
        <v>13330483.07</v>
      </c>
      <c r="G188">
        <v>12974930.52</v>
      </c>
      <c r="H188">
        <v>12446584.560000001</v>
      </c>
      <c r="I188">
        <v>12366081.26</v>
      </c>
      <c r="J188">
        <v>11974969.720000001</v>
      </c>
      <c r="K188">
        <v>11403888.33</v>
      </c>
      <c r="L188">
        <v>11047309.41</v>
      </c>
      <c r="M188">
        <v>10950104.279999999</v>
      </c>
      <c r="N188">
        <v>11120325.470000001</v>
      </c>
      <c r="O188">
        <v>10632361.43</v>
      </c>
      <c r="P188">
        <v>9988250.2259999998</v>
      </c>
      <c r="Q188">
        <v>9303849.7019999996</v>
      </c>
      <c r="R188">
        <v>8768279.5130000003</v>
      </c>
      <c r="S188">
        <v>8225972.9359999998</v>
      </c>
      <c r="T188">
        <v>8234153.0729999999</v>
      </c>
      <c r="U188">
        <v>8322311.6880000001</v>
      </c>
      <c r="V188">
        <v>8440280.8210000005</v>
      </c>
      <c r="W188">
        <v>7631792.6880000001</v>
      </c>
      <c r="X188">
        <v>6847602.8789999997</v>
      </c>
      <c r="Y188">
        <v>6197138.0769999996</v>
      </c>
      <c r="Z188">
        <v>5659054.4170000004</v>
      </c>
      <c r="AA188">
        <v>5207644.5640000002</v>
      </c>
      <c r="AB188">
        <v>4815478.2180000003</v>
      </c>
      <c r="AC188">
        <v>4470068.4280000003</v>
      </c>
      <c r="AD188">
        <v>4310283.3140000002</v>
      </c>
      <c r="AE188">
        <v>4182724.3829999999</v>
      </c>
      <c r="AF188">
        <v>4058951.8319999999</v>
      </c>
      <c r="AG188">
        <v>3938659.0120000001</v>
      </c>
      <c r="AH188">
        <v>3812467.8390000002</v>
      </c>
      <c r="AI188">
        <v>3656778.176</v>
      </c>
      <c r="AJ188">
        <v>3476796.915</v>
      </c>
      <c r="AK188">
        <v>3266954.8470000001</v>
      </c>
      <c r="AL188">
        <v>3028464.9580000001</v>
      </c>
      <c r="AM188">
        <v>2750430.8480000002</v>
      </c>
      <c r="AN188">
        <v>2607844.9509999999</v>
      </c>
      <c r="AO188">
        <v>2444210.0260000001</v>
      </c>
      <c r="AP188">
        <v>2256742.9819999998</v>
      </c>
      <c r="AQ188">
        <v>2040673.1459999999</v>
      </c>
      <c r="AR188">
        <v>1788770.6740000001</v>
      </c>
      <c r="AS188">
        <v>1739910.737</v>
      </c>
      <c r="AT188">
        <v>1686332.352</v>
      </c>
      <c r="AU188">
        <v>1627687.2209999999</v>
      </c>
      <c r="AV188">
        <v>1563299.3319999999</v>
      </c>
      <c r="AW188">
        <v>1492236.8659999999</v>
      </c>
    </row>
    <row r="189" spans="2:49" x14ac:dyDescent="0.25">
      <c r="B189" t="s">
        <v>288</v>
      </c>
      <c r="C189">
        <v>1234344.16589374</v>
      </c>
      <c r="D189">
        <v>1254161.9607370901</v>
      </c>
      <c r="E189">
        <v>1274814.3799999999</v>
      </c>
      <c r="F189">
        <v>1262928.8559999999</v>
      </c>
      <c r="G189">
        <v>1206977.024</v>
      </c>
      <c r="H189">
        <v>1220549.9410000001</v>
      </c>
      <c r="I189">
        <v>1168676.179</v>
      </c>
      <c r="J189">
        <v>1100785.0549999999</v>
      </c>
      <c r="K189">
        <v>1039266.603</v>
      </c>
      <c r="L189">
        <v>1002837.385</v>
      </c>
      <c r="M189">
        <v>978933.80379999999</v>
      </c>
      <c r="N189">
        <v>981979.99210000003</v>
      </c>
      <c r="O189">
        <v>930623.45389999996</v>
      </c>
      <c r="P189">
        <v>860027.68629999994</v>
      </c>
      <c r="Q189">
        <v>785842.24349999998</v>
      </c>
      <c r="R189">
        <v>730622.43859999999</v>
      </c>
      <c r="S189">
        <v>676524.18889999995</v>
      </c>
      <c r="T189">
        <v>679877.11679999996</v>
      </c>
      <c r="U189">
        <v>694470.94680000003</v>
      </c>
      <c r="V189">
        <v>713531.80839999998</v>
      </c>
      <c r="W189">
        <v>612586.06510000001</v>
      </c>
      <c r="X189">
        <v>520126.40590000001</v>
      </c>
      <c r="Y189">
        <v>449588.20909999998</v>
      </c>
      <c r="Z189">
        <v>395733.26010000001</v>
      </c>
      <c r="AA189">
        <v>353620.68900000001</v>
      </c>
      <c r="AB189">
        <v>319115.26569999999</v>
      </c>
      <c r="AC189">
        <v>290324.75959999999</v>
      </c>
      <c r="AD189">
        <v>278586.81849999999</v>
      </c>
      <c r="AE189">
        <v>270645.67060000001</v>
      </c>
      <c r="AF189">
        <v>263518.96279999998</v>
      </c>
      <c r="AG189">
        <v>256952.4485</v>
      </c>
      <c r="AH189">
        <v>250118.8829</v>
      </c>
      <c r="AI189">
        <v>241257.75630000001</v>
      </c>
      <c r="AJ189">
        <v>230653.78320000001</v>
      </c>
      <c r="AK189">
        <v>217871.204</v>
      </c>
      <c r="AL189">
        <v>202956.14780000001</v>
      </c>
      <c r="AM189">
        <v>185254.7965</v>
      </c>
      <c r="AN189">
        <v>176475.69010000001</v>
      </c>
      <c r="AO189">
        <v>166101.1825</v>
      </c>
      <c r="AP189">
        <v>153970.31690000001</v>
      </c>
      <c r="AQ189">
        <v>139765.4437</v>
      </c>
      <c r="AR189">
        <v>122981.18580000001</v>
      </c>
      <c r="AS189">
        <v>120052.1678</v>
      </c>
      <c r="AT189">
        <v>116754.4087</v>
      </c>
      <c r="AU189">
        <v>113070.09970000001</v>
      </c>
      <c r="AV189">
        <v>108954.1532</v>
      </c>
      <c r="AW189">
        <v>104343.2718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16828458.440000001</v>
      </c>
      <c r="G190">
        <v>16204905.43</v>
      </c>
      <c r="H190">
        <v>15617833.289999999</v>
      </c>
      <c r="I190">
        <v>15590034.15</v>
      </c>
      <c r="J190">
        <v>13729872.02</v>
      </c>
      <c r="K190">
        <v>11935614.49</v>
      </c>
      <c r="L190">
        <v>10429076.529999999</v>
      </c>
      <c r="M190">
        <v>9287778.0010000002</v>
      </c>
      <c r="N190">
        <v>8350560.2400000002</v>
      </c>
      <c r="O190">
        <v>7664254.5530000003</v>
      </c>
      <c r="P190">
        <v>6946274.7980000004</v>
      </c>
      <c r="Q190">
        <v>6142598.3190000001</v>
      </c>
      <c r="R190">
        <v>5450895.0480000004</v>
      </c>
      <c r="S190">
        <v>4753613.0820000004</v>
      </c>
      <c r="T190">
        <v>6331865.4819999998</v>
      </c>
      <c r="U190">
        <v>7875105.2970000003</v>
      </c>
      <c r="V190">
        <v>9404009.0580000002</v>
      </c>
      <c r="W190">
        <v>8880998.3939999994</v>
      </c>
      <c r="X190">
        <v>8896946.4590000007</v>
      </c>
      <c r="Y190">
        <v>8628860.9649999999</v>
      </c>
      <c r="Z190">
        <v>8359094.4529999997</v>
      </c>
      <c r="AA190">
        <v>8097488.2149999999</v>
      </c>
      <c r="AB190">
        <v>7864604.9419999998</v>
      </c>
      <c r="AC190">
        <v>7635244.1050000004</v>
      </c>
      <c r="AD190">
        <v>7558453.1629999997</v>
      </c>
      <c r="AE190">
        <v>7457122.7170000002</v>
      </c>
      <c r="AF190">
        <v>7032133.0180000002</v>
      </c>
      <c r="AG190">
        <v>6899676.5099999998</v>
      </c>
      <c r="AH190">
        <v>6742657.426</v>
      </c>
      <c r="AI190">
        <v>6696139.6619999995</v>
      </c>
      <c r="AJ190">
        <v>6566358.1560000004</v>
      </c>
      <c r="AK190">
        <v>6346612.1830000002</v>
      </c>
      <c r="AL190">
        <v>6337107.7300000004</v>
      </c>
      <c r="AM190">
        <v>6142966.7889999999</v>
      </c>
      <c r="AN190">
        <v>6190633.4589999998</v>
      </c>
      <c r="AO190">
        <v>6134306.7869999995</v>
      </c>
      <c r="AP190">
        <v>5962275.04</v>
      </c>
      <c r="AQ190">
        <v>5654676.8569999998</v>
      </c>
      <c r="AR190">
        <v>5175380.102</v>
      </c>
      <c r="AS190">
        <v>4721326.3899999997</v>
      </c>
      <c r="AT190">
        <v>4284673.9950000001</v>
      </c>
      <c r="AU190">
        <v>3863110.14</v>
      </c>
      <c r="AV190">
        <v>3456084.3650000002</v>
      </c>
      <c r="AW190">
        <v>3058911.6680000001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4281326.0860000001</v>
      </c>
      <c r="G191">
        <v>4106331.6320000002</v>
      </c>
      <c r="H191">
        <v>3702124.781</v>
      </c>
      <c r="I191">
        <v>3545645.202</v>
      </c>
      <c r="J191">
        <v>3432922.3369999998</v>
      </c>
      <c r="K191">
        <v>3284113.986</v>
      </c>
      <c r="L191">
        <v>3089313.1090000002</v>
      </c>
      <c r="M191">
        <v>2896627.4309999999</v>
      </c>
      <c r="N191">
        <v>2683994.5240000002</v>
      </c>
      <c r="O191">
        <v>2372208.4950000001</v>
      </c>
      <c r="P191">
        <v>2106156.9559999998</v>
      </c>
      <c r="Q191">
        <v>1849925.8030000001</v>
      </c>
      <c r="R191">
        <v>1549081.4310000001</v>
      </c>
      <c r="S191">
        <v>1245860.436</v>
      </c>
      <c r="T191">
        <v>1858833.7520000001</v>
      </c>
      <c r="U191">
        <v>2518349.298</v>
      </c>
      <c r="V191">
        <v>3119380.9679999999</v>
      </c>
      <c r="W191">
        <v>1625829.6370000001</v>
      </c>
      <c r="X191">
        <v>1010864.733</v>
      </c>
      <c r="Y191">
        <v>758808.81209999998</v>
      </c>
      <c r="Z191">
        <v>529914.26930000004</v>
      </c>
      <c r="AA191">
        <v>305365.61450000003</v>
      </c>
      <c r="AB191">
        <v>257802.38099999999</v>
      </c>
      <c r="AC191">
        <v>223725.27160000001</v>
      </c>
      <c r="AD191">
        <v>214290.47510000001</v>
      </c>
      <c r="AE191">
        <v>207284.23910000001</v>
      </c>
      <c r="AF191">
        <v>200349.71609999999</v>
      </c>
      <c r="AG191">
        <v>184974.2721</v>
      </c>
      <c r="AH191">
        <v>168364.43659999999</v>
      </c>
      <c r="AI191">
        <v>131923.09640000001</v>
      </c>
      <c r="AJ191">
        <v>96269.370500000005</v>
      </c>
      <c r="AK191">
        <v>63421.846360000003</v>
      </c>
      <c r="AL191">
        <v>60473.35514</v>
      </c>
      <c r="AM191">
        <v>58568.623379999997</v>
      </c>
      <c r="AN191">
        <v>54497.52691</v>
      </c>
      <c r="AO191">
        <v>49716.218739999997</v>
      </c>
      <c r="AP191">
        <v>44630.604549999996</v>
      </c>
      <c r="AQ191">
        <v>39213.230889999999</v>
      </c>
      <c r="AR191">
        <v>33361.143759999999</v>
      </c>
      <c r="AS191">
        <v>32603.46456</v>
      </c>
      <c r="AT191">
        <v>31900.756700000002</v>
      </c>
      <c r="AU191">
        <v>31116.427390000001</v>
      </c>
      <c r="AV191">
        <v>30214.041799999999</v>
      </c>
      <c r="AW191">
        <v>29137.494760000001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4281326.0860000001</v>
      </c>
      <c r="G192">
        <v>4106331.6320000002</v>
      </c>
      <c r="H192">
        <v>3702124.781</v>
      </c>
      <c r="I192">
        <v>3545645.202</v>
      </c>
      <c r="J192">
        <v>3432922.3369999998</v>
      </c>
      <c r="K192">
        <v>3284113.986</v>
      </c>
      <c r="L192">
        <v>3089313.1090000002</v>
      </c>
      <c r="M192">
        <v>2896627.4309999999</v>
      </c>
      <c r="N192">
        <v>2683994.5240000002</v>
      </c>
      <c r="O192">
        <v>2372208.4950000001</v>
      </c>
      <c r="P192">
        <v>2106156.9559999998</v>
      </c>
      <c r="Q192">
        <v>1849925.8030000001</v>
      </c>
      <c r="R192">
        <v>1549081.4310000001</v>
      </c>
      <c r="S192">
        <v>1245860.436</v>
      </c>
      <c r="T192">
        <v>1858833.7520000001</v>
      </c>
      <c r="U192">
        <v>2518349.298</v>
      </c>
      <c r="V192">
        <v>3119380.9679999999</v>
      </c>
      <c r="W192">
        <v>1625829.6370000001</v>
      </c>
      <c r="X192">
        <v>1010864.733</v>
      </c>
      <c r="Y192">
        <v>758808.81209999998</v>
      </c>
      <c r="Z192">
        <v>529914.26930000004</v>
      </c>
      <c r="AA192">
        <v>305365.61450000003</v>
      </c>
      <c r="AB192">
        <v>257802.38099999999</v>
      </c>
      <c r="AC192">
        <v>223725.27160000001</v>
      </c>
      <c r="AD192">
        <v>214290.47510000001</v>
      </c>
      <c r="AE192">
        <v>207284.23910000001</v>
      </c>
      <c r="AF192">
        <v>200349.71609999999</v>
      </c>
      <c r="AG192">
        <v>184974.2721</v>
      </c>
      <c r="AH192">
        <v>168364.43659999999</v>
      </c>
      <c r="AI192">
        <v>131923.09640000001</v>
      </c>
      <c r="AJ192">
        <v>96269.370500000005</v>
      </c>
      <c r="AK192">
        <v>63421.846360000003</v>
      </c>
      <c r="AL192">
        <v>60473.35514</v>
      </c>
      <c r="AM192">
        <v>58568.623379999997</v>
      </c>
      <c r="AN192">
        <v>54497.52691</v>
      </c>
      <c r="AO192">
        <v>49716.218739999997</v>
      </c>
      <c r="AP192">
        <v>44630.604549999996</v>
      </c>
      <c r="AQ192">
        <v>39213.230889999999</v>
      </c>
      <c r="AR192">
        <v>33361.143759999999</v>
      </c>
      <c r="AS192">
        <v>32603.46456</v>
      </c>
      <c r="AT192">
        <v>31900.756700000002</v>
      </c>
      <c r="AU192">
        <v>31116.427390000001</v>
      </c>
      <c r="AV192">
        <v>30214.041799999999</v>
      </c>
      <c r="AW192">
        <v>29137.494760000001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8363835.7719999999</v>
      </c>
      <c r="G193">
        <v>8258749.1449999996</v>
      </c>
      <c r="H193">
        <v>7669403.5300000003</v>
      </c>
      <c r="I193">
        <v>7565858.4019999998</v>
      </c>
      <c r="J193">
        <v>7545027.0310000004</v>
      </c>
      <c r="K193">
        <v>7434129.6210000003</v>
      </c>
      <c r="L193">
        <v>7202309.5190000003</v>
      </c>
      <c r="M193">
        <v>6954805.7079999996</v>
      </c>
      <c r="N193">
        <v>6636553.6330000004</v>
      </c>
      <c r="O193">
        <v>7019232.523</v>
      </c>
      <c r="P193">
        <v>7634066.9730000002</v>
      </c>
      <c r="Q193">
        <v>8361244.6859999998</v>
      </c>
      <c r="R193">
        <v>8952947.3829999994</v>
      </c>
      <c r="S193">
        <v>9573846.8640000001</v>
      </c>
      <c r="T193">
        <v>7364092.6859999998</v>
      </c>
      <c r="U193">
        <v>5040786.2110000001</v>
      </c>
      <c r="V193">
        <v>2895581.6260000002</v>
      </c>
      <c r="W193">
        <v>6955223.6579999998</v>
      </c>
      <c r="X193">
        <v>7906588.341</v>
      </c>
      <c r="Y193">
        <v>7511111.4790000003</v>
      </c>
      <c r="Z193">
        <v>6935510.9709999999</v>
      </c>
      <c r="AA193">
        <v>6339969.3770000003</v>
      </c>
      <c r="AB193">
        <v>5777759.1069999998</v>
      </c>
      <c r="AC193">
        <v>5240454.682</v>
      </c>
      <c r="AD193">
        <v>4686873.09</v>
      </c>
      <c r="AE193">
        <v>4162230.9759999998</v>
      </c>
      <c r="AF193">
        <v>3672529.5460000001</v>
      </c>
      <c r="AG193">
        <v>3108468.3990000002</v>
      </c>
      <c r="AH193">
        <v>2585600.79</v>
      </c>
      <c r="AI193">
        <v>1953270.686</v>
      </c>
      <c r="AJ193">
        <v>1390312.679</v>
      </c>
      <c r="AK193">
        <v>905992.21380000003</v>
      </c>
      <c r="AL193">
        <v>518413.00719999999</v>
      </c>
      <c r="AM193">
        <v>193394.5197</v>
      </c>
      <c r="AN193">
        <v>171897.10399999999</v>
      </c>
      <c r="AO193">
        <v>165106.31169999999</v>
      </c>
      <c r="AP193">
        <v>157767.16020000001</v>
      </c>
      <c r="AQ193">
        <v>148370.193</v>
      </c>
      <c r="AR193">
        <v>136698.3138</v>
      </c>
      <c r="AS193">
        <v>116027.4378</v>
      </c>
      <c r="AT193">
        <v>92891.126189999995</v>
      </c>
      <c r="AU193">
        <v>67338.073550000001</v>
      </c>
      <c r="AV193">
        <v>39316.716500000002</v>
      </c>
      <c r="AW193">
        <v>8767.6740649999902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19584880.239999998</v>
      </c>
      <c r="G194">
        <v>18331937.859999999</v>
      </c>
      <c r="H194">
        <v>16125212.369999999</v>
      </c>
      <c r="I194">
        <v>15067757.130000001</v>
      </c>
      <c r="J194">
        <v>14233961.25</v>
      </c>
      <c r="K194">
        <v>13286119.59</v>
      </c>
      <c r="L194">
        <v>12194635.23</v>
      </c>
      <c r="M194">
        <v>11156665.52</v>
      </c>
      <c r="N194">
        <v>10087079.17</v>
      </c>
      <c r="O194">
        <v>8612325.6689999998</v>
      </c>
      <c r="P194">
        <v>7298729.875</v>
      </c>
      <c r="Q194">
        <v>5999399.5499999998</v>
      </c>
      <c r="R194">
        <v>4535452.0279999999</v>
      </c>
      <c r="S194">
        <v>3048662.648</v>
      </c>
      <c r="T194">
        <v>2398306.5419999999</v>
      </c>
      <c r="U194">
        <v>1842964.277</v>
      </c>
      <c r="V194">
        <v>1332337.8600000001</v>
      </c>
      <c r="W194">
        <v>1658778.2150000001</v>
      </c>
      <c r="X194">
        <v>764706.29669999995</v>
      </c>
      <c r="Y194">
        <v>563388.41009999998</v>
      </c>
      <c r="Z194">
        <v>400860.91399999999</v>
      </c>
      <c r="AA194">
        <v>241750.8137</v>
      </c>
      <c r="AB194">
        <v>227192.5637</v>
      </c>
      <c r="AC194">
        <v>223601.5117</v>
      </c>
      <c r="AD194">
        <v>189796.58840000001</v>
      </c>
      <c r="AE194">
        <v>152946.15960000001</v>
      </c>
      <c r="AF194">
        <v>115781.47010000001</v>
      </c>
      <c r="AG194">
        <v>108079.43700000001</v>
      </c>
      <c r="AH194">
        <v>102613.72960000001</v>
      </c>
      <c r="AI194">
        <v>101429.6112</v>
      </c>
      <c r="AJ194">
        <v>100826.75539999999</v>
      </c>
      <c r="AK194">
        <v>100380.0263</v>
      </c>
      <c r="AL194">
        <v>100025.5778</v>
      </c>
      <c r="AM194">
        <v>99709.927979999906</v>
      </c>
      <c r="AN194">
        <v>99682.867670000007</v>
      </c>
      <c r="AO194">
        <v>99738.633379999999</v>
      </c>
      <c r="AP194">
        <v>99825.941590000002</v>
      </c>
      <c r="AQ194">
        <v>99936.625830000004</v>
      </c>
      <c r="AR194">
        <v>100037.9225</v>
      </c>
      <c r="AS194">
        <v>100250.1706</v>
      </c>
      <c r="AT194">
        <v>100542.21490000001</v>
      </c>
      <c r="AU194">
        <v>100866.0947</v>
      </c>
      <c r="AV194">
        <v>101206.56969999999</v>
      </c>
      <c r="AW194">
        <v>101464.75290000001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470409.28869999998</v>
      </c>
      <c r="G195">
        <v>450361.96620000002</v>
      </c>
      <c r="H195">
        <v>420927.29560000001</v>
      </c>
      <c r="I195">
        <v>417850.02549999999</v>
      </c>
      <c r="J195">
        <v>427469.16200000001</v>
      </c>
      <c r="K195">
        <v>423023.6557</v>
      </c>
      <c r="L195">
        <v>422136.7328</v>
      </c>
      <c r="M195">
        <v>426973.2806</v>
      </c>
      <c r="N195">
        <v>434508.61859999999</v>
      </c>
      <c r="O195">
        <v>404602.77149999997</v>
      </c>
      <c r="P195">
        <v>374395.44449999998</v>
      </c>
      <c r="Q195">
        <v>334608.7415</v>
      </c>
      <c r="R195">
        <v>295609.1654</v>
      </c>
      <c r="S195">
        <v>259669.0864</v>
      </c>
      <c r="T195">
        <v>241746.334</v>
      </c>
      <c r="U195">
        <v>226923.06090000001</v>
      </c>
      <c r="V195">
        <v>213229.47899999999</v>
      </c>
      <c r="W195">
        <v>184010.05809999999</v>
      </c>
      <c r="X195">
        <v>175234.49470000001</v>
      </c>
      <c r="Y195">
        <v>162966.1067</v>
      </c>
      <c r="Z195">
        <v>152617.4044</v>
      </c>
      <c r="AA195">
        <v>143357.36970000001</v>
      </c>
      <c r="AB195">
        <v>135901.61689999999</v>
      </c>
      <c r="AC195">
        <v>128473.4712</v>
      </c>
      <c r="AD195">
        <v>122294.23850000001</v>
      </c>
      <c r="AE195">
        <v>115786.26240000001</v>
      </c>
      <c r="AF195">
        <v>106400.3572</v>
      </c>
      <c r="AG195">
        <v>100579.678</v>
      </c>
      <c r="AH195">
        <v>95089.424859999999</v>
      </c>
      <c r="AI195">
        <v>88602.269530000005</v>
      </c>
      <c r="AJ195">
        <v>81898.388749999998</v>
      </c>
      <c r="AK195">
        <v>75035.177379999906</v>
      </c>
      <c r="AL195">
        <v>69131.483139999997</v>
      </c>
      <c r="AM195">
        <v>63005.689169999998</v>
      </c>
      <c r="AN195">
        <v>58487.387940000001</v>
      </c>
      <c r="AO195">
        <v>53847.378700000001</v>
      </c>
      <c r="AP195">
        <v>49050.816599999998</v>
      </c>
      <c r="AQ195">
        <v>44086.104879999999</v>
      </c>
      <c r="AR195">
        <v>38934.343760000003</v>
      </c>
      <c r="AS195">
        <v>25130.877270000001</v>
      </c>
      <c r="AT195">
        <v>14378.53284</v>
      </c>
      <c r="AU195">
        <v>6630.7635790000004</v>
      </c>
      <c r="AV195">
        <v>1849.8804909999999</v>
      </c>
      <c r="AW195">
        <v>57.320217270000001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765921.99250000005</v>
      </c>
      <c r="G196">
        <v>727391.84010000003</v>
      </c>
      <c r="H196">
        <v>689747.04610000004</v>
      </c>
      <c r="I196">
        <v>701670.41489999997</v>
      </c>
      <c r="J196">
        <v>674248.02599999995</v>
      </c>
      <c r="K196">
        <v>646818.18299999996</v>
      </c>
      <c r="L196">
        <v>594810.01199999999</v>
      </c>
      <c r="M196">
        <v>586494.92969999998</v>
      </c>
      <c r="N196">
        <v>550462.12</v>
      </c>
      <c r="O196">
        <v>526050.85930000001</v>
      </c>
      <c r="P196">
        <v>531497.27560000005</v>
      </c>
      <c r="Q196">
        <v>518454.0062</v>
      </c>
      <c r="R196">
        <v>503655.51360000001</v>
      </c>
      <c r="S196">
        <v>497691.14360000001</v>
      </c>
      <c r="T196">
        <v>494557.17739999999</v>
      </c>
      <c r="U196">
        <v>493084.2193</v>
      </c>
      <c r="V196">
        <v>494780.61200000002</v>
      </c>
      <c r="W196">
        <v>430308.39899999998</v>
      </c>
      <c r="X196">
        <v>407387.29879999999</v>
      </c>
      <c r="Y196">
        <v>385054.78960000002</v>
      </c>
      <c r="Z196">
        <v>365954.9682</v>
      </c>
      <c r="AA196">
        <v>348826.20850000001</v>
      </c>
      <c r="AB196">
        <v>334344.9142</v>
      </c>
      <c r="AC196">
        <v>320125.63400000002</v>
      </c>
      <c r="AD196">
        <v>306306.0637</v>
      </c>
      <c r="AE196">
        <v>291866.9768</v>
      </c>
      <c r="AF196">
        <v>277064.18320000003</v>
      </c>
      <c r="AG196">
        <v>263425.6606</v>
      </c>
      <c r="AH196">
        <v>249584.34479999999</v>
      </c>
      <c r="AI196">
        <v>233957.12229999999</v>
      </c>
      <c r="AJ196">
        <v>217697.78769999999</v>
      </c>
      <c r="AK196">
        <v>200885.57509999999</v>
      </c>
      <c r="AL196">
        <v>185746.35680000001</v>
      </c>
      <c r="AM196">
        <v>169867.7145</v>
      </c>
      <c r="AN196">
        <v>158150.77600000001</v>
      </c>
      <c r="AO196">
        <v>146322.6018</v>
      </c>
      <c r="AP196">
        <v>134013.5865</v>
      </c>
      <c r="AQ196">
        <v>121096.6743</v>
      </c>
      <c r="AR196">
        <v>107465.488</v>
      </c>
      <c r="AS196">
        <v>89093.166490000003</v>
      </c>
      <c r="AT196">
        <v>69860.776419999995</v>
      </c>
      <c r="AU196">
        <v>49663.860739999996</v>
      </c>
      <c r="AV196">
        <v>28470.145909999999</v>
      </c>
      <c r="AW196">
        <v>6247.4214279999997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5111685.716</v>
      </c>
      <c r="G197">
        <v>4790680.46</v>
      </c>
      <c r="H197">
        <v>4566526.3779999996</v>
      </c>
      <c r="I197">
        <v>4444203.5149999997</v>
      </c>
      <c r="J197">
        <v>4322830.2609999999</v>
      </c>
      <c r="K197">
        <v>4022598.7340000002</v>
      </c>
      <c r="L197">
        <v>3773850.2110000001</v>
      </c>
      <c r="M197">
        <v>3659350.5649999999</v>
      </c>
      <c r="N197">
        <v>3492236.6170000001</v>
      </c>
      <c r="O197">
        <v>3483139.5630000001</v>
      </c>
      <c r="P197">
        <v>3531712.9479999999</v>
      </c>
      <c r="Q197">
        <v>3446584.7379999999</v>
      </c>
      <c r="R197">
        <v>3306128.804</v>
      </c>
      <c r="S197">
        <v>3269043.8960000002</v>
      </c>
      <c r="T197">
        <v>3218254.585</v>
      </c>
      <c r="U197">
        <v>3209985.6469999999</v>
      </c>
      <c r="V197">
        <v>3229370.398</v>
      </c>
      <c r="W197">
        <v>2455139.463</v>
      </c>
      <c r="X197">
        <v>1965739.7720000001</v>
      </c>
      <c r="Y197">
        <v>1578272.4240000001</v>
      </c>
      <c r="Z197">
        <v>1289312.402</v>
      </c>
      <c r="AA197">
        <v>1070880.861</v>
      </c>
      <c r="AB197">
        <v>905426.63390000002</v>
      </c>
      <c r="AC197">
        <v>773066.8345</v>
      </c>
      <c r="AD197">
        <v>706649.41</v>
      </c>
      <c r="AE197">
        <v>663306.37580000004</v>
      </c>
      <c r="AF197">
        <v>628194.11829999997</v>
      </c>
      <c r="AG197">
        <v>603180.43870000006</v>
      </c>
      <c r="AH197">
        <v>581334.81610000005</v>
      </c>
      <c r="AI197">
        <v>554440.21140000003</v>
      </c>
      <c r="AJ197">
        <v>524466.75300000003</v>
      </c>
      <c r="AK197">
        <v>491178.67139999999</v>
      </c>
      <c r="AL197">
        <v>460124.40990000003</v>
      </c>
      <c r="AM197">
        <v>426531.66830000002</v>
      </c>
      <c r="AN197">
        <v>401148.31180000002</v>
      </c>
      <c r="AO197">
        <v>373724.77100000001</v>
      </c>
      <c r="AP197">
        <v>344290.41960000002</v>
      </c>
      <c r="AQ197">
        <v>312837.27620000002</v>
      </c>
      <c r="AR197">
        <v>279235.16680000001</v>
      </c>
      <c r="AS197">
        <v>232290.13099999999</v>
      </c>
      <c r="AT197">
        <v>182495.00769999999</v>
      </c>
      <c r="AU197">
        <v>129931.0407</v>
      </c>
      <c r="AV197">
        <v>74586.096919999996</v>
      </c>
      <c r="AW197">
        <v>16385.700270000001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719978.58279999997</v>
      </c>
      <c r="G198">
        <v>657773.96959999995</v>
      </c>
      <c r="H198">
        <v>547899.10340000002</v>
      </c>
      <c r="I198">
        <v>562359.64670000004</v>
      </c>
      <c r="J198">
        <v>533611.42700000003</v>
      </c>
      <c r="K198">
        <v>491354.75140000001</v>
      </c>
      <c r="L198">
        <v>451726.97639999999</v>
      </c>
      <c r="M198">
        <v>427520.89990000002</v>
      </c>
      <c r="N198">
        <v>414278.53690000001</v>
      </c>
      <c r="O198">
        <v>420301.92609999998</v>
      </c>
      <c r="P198">
        <v>430508.09080000001</v>
      </c>
      <c r="Q198">
        <v>410565.3702</v>
      </c>
      <c r="R198">
        <v>388254.45689999999</v>
      </c>
      <c r="S198">
        <v>363136.08319999999</v>
      </c>
      <c r="T198">
        <v>340999.33880000003</v>
      </c>
      <c r="U198">
        <v>328448.90730000002</v>
      </c>
      <c r="V198">
        <v>322452.37520000001</v>
      </c>
      <c r="W198">
        <v>239148.0122</v>
      </c>
      <c r="X198">
        <v>183736.96040000001</v>
      </c>
      <c r="Y198">
        <v>138695.8702</v>
      </c>
      <c r="Z198">
        <v>108040.82799999999</v>
      </c>
      <c r="AA198">
        <v>86148.880350000007</v>
      </c>
      <c r="AB198">
        <v>70235.754679999998</v>
      </c>
      <c r="AC198">
        <v>57983.87616</v>
      </c>
      <c r="AD198">
        <v>51680.616829999999</v>
      </c>
      <c r="AE198">
        <v>47618.402820000003</v>
      </c>
      <c r="AF198">
        <v>44503.868430000002</v>
      </c>
      <c r="AG198">
        <v>42236.958010000002</v>
      </c>
      <c r="AH198">
        <v>40259.586170000002</v>
      </c>
      <c r="AI198">
        <v>38126.186800000003</v>
      </c>
      <c r="AJ198">
        <v>35802.281300000002</v>
      </c>
      <c r="AK198">
        <v>33310.753239999998</v>
      </c>
      <c r="AL198">
        <v>31024.561860000002</v>
      </c>
      <c r="AM198">
        <v>28602.187969999999</v>
      </c>
      <c r="AN198">
        <v>26766.188249999999</v>
      </c>
      <c r="AO198">
        <v>24822.46831</v>
      </c>
      <c r="AP198">
        <v>22771.59287</v>
      </c>
      <c r="AQ198">
        <v>20610.694390000001</v>
      </c>
      <c r="AR198">
        <v>18362.961220000001</v>
      </c>
      <c r="AS198">
        <v>15238.283740000001</v>
      </c>
      <c r="AT198">
        <v>11949.33129</v>
      </c>
      <c r="AU198">
        <v>8492.6130240000002</v>
      </c>
      <c r="AV198">
        <v>4866.8780500000003</v>
      </c>
      <c r="AW198">
        <v>1066.360148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1469964.1140000001</v>
      </c>
      <c r="G199">
        <v>1326518.1610000001</v>
      </c>
      <c r="H199">
        <v>1107727.449</v>
      </c>
      <c r="I199">
        <v>1105182.318</v>
      </c>
      <c r="J199">
        <v>1184528.071</v>
      </c>
      <c r="K199">
        <v>1052875.2830000001</v>
      </c>
      <c r="L199">
        <v>970094.13800000004</v>
      </c>
      <c r="M199">
        <v>945609.83239999996</v>
      </c>
      <c r="N199">
        <v>904754.49399999995</v>
      </c>
      <c r="O199">
        <v>942931.25069999998</v>
      </c>
      <c r="P199">
        <v>987570.05240000004</v>
      </c>
      <c r="Q199">
        <v>990057.10600000003</v>
      </c>
      <c r="R199">
        <v>973267.20019999996</v>
      </c>
      <c r="S199">
        <v>962722.89110000001</v>
      </c>
      <c r="T199">
        <v>945221.37690000003</v>
      </c>
      <c r="U199">
        <v>935711.34100000001</v>
      </c>
      <c r="V199">
        <v>933486.35149999999</v>
      </c>
      <c r="W199">
        <v>719628.66630000004</v>
      </c>
      <c r="X199">
        <v>582286.73609999998</v>
      </c>
      <c r="Y199">
        <v>470913.47879999998</v>
      </c>
      <c r="Z199">
        <v>386943.49219999998</v>
      </c>
      <c r="AA199">
        <v>322945.74859999999</v>
      </c>
      <c r="AB199">
        <v>274122.32819999999</v>
      </c>
      <c r="AC199">
        <v>234865.20689999999</v>
      </c>
      <c r="AD199">
        <v>214836.7225</v>
      </c>
      <c r="AE199">
        <v>201188.97870000001</v>
      </c>
      <c r="AF199">
        <v>189845.5675</v>
      </c>
      <c r="AG199">
        <v>181578.22930000001</v>
      </c>
      <c r="AH199">
        <v>174385.18840000001</v>
      </c>
      <c r="AI199">
        <v>165839.30850000001</v>
      </c>
      <c r="AJ199">
        <v>156372.6079</v>
      </c>
      <c r="AK199">
        <v>145985.22750000001</v>
      </c>
      <c r="AL199">
        <v>136327.60430000001</v>
      </c>
      <c r="AM199">
        <v>126000.4425</v>
      </c>
      <c r="AN199">
        <v>118161.7807</v>
      </c>
      <c r="AO199">
        <v>109752.288</v>
      </c>
      <c r="AP199">
        <v>100801.15979999999</v>
      </c>
      <c r="AQ199">
        <v>91320.058869999906</v>
      </c>
      <c r="AR199">
        <v>81276.473899999997</v>
      </c>
      <c r="AS199">
        <v>67421.945219999994</v>
      </c>
      <c r="AT199">
        <v>52835.461569999999</v>
      </c>
      <c r="AU199">
        <v>37520.542289999998</v>
      </c>
      <c r="AV199">
        <v>21482.03098</v>
      </c>
      <c r="AW199">
        <v>4706.7868090000002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1843065.101</v>
      </c>
      <c r="G200">
        <v>1673084.352</v>
      </c>
      <c r="H200">
        <v>1378283.496</v>
      </c>
      <c r="I200">
        <v>1379124.375</v>
      </c>
      <c r="J200">
        <v>1502148.4879999999</v>
      </c>
      <c r="K200">
        <v>1333318.5989999999</v>
      </c>
      <c r="L200">
        <v>1223585.3529999999</v>
      </c>
      <c r="M200">
        <v>1185926.558</v>
      </c>
      <c r="N200">
        <v>1112182.118</v>
      </c>
      <c r="O200">
        <v>1166470.7779999999</v>
      </c>
      <c r="P200">
        <v>1248811.4410000001</v>
      </c>
      <c r="Q200">
        <v>1280968.601</v>
      </c>
      <c r="R200">
        <v>1280019.6310000001</v>
      </c>
      <c r="S200">
        <v>1251868.4439999999</v>
      </c>
      <c r="T200">
        <v>1231446.453</v>
      </c>
      <c r="U200">
        <v>1201867.672</v>
      </c>
      <c r="V200">
        <v>1193285.838</v>
      </c>
      <c r="W200">
        <v>924554.38809999998</v>
      </c>
      <c r="X200">
        <v>747271.06440000003</v>
      </c>
      <c r="Y200">
        <v>608187.47649999999</v>
      </c>
      <c r="Z200">
        <v>500052.67340000003</v>
      </c>
      <c r="AA200">
        <v>416429.43359999999</v>
      </c>
      <c r="AB200">
        <v>351250.58409999998</v>
      </c>
      <c r="AC200">
        <v>298702.40539999999</v>
      </c>
      <c r="AD200">
        <v>270965.27309999999</v>
      </c>
      <c r="AE200">
        <v>249485.3823</v>
      </c>
      <c r="AF200">
        <v>231079.00959999999</v>
      </c>
      <c r="AG200">
        <v>216725.0876</v>
      </c>
      <c r="AH200">
        <v>204084.9008</v>
      </c>
      <c r="AI200">
        <v>190653.51430000001</v>
      </c>
      <c r="AJ200">
        <v>176562.74950000001</v>
      </c>
      <c r="AK200">
        <v>162020.7022</v>
      </c>
      <c r="AL200">
        <v>148761.6489</v>
      </c>
      <c r="AM200">
        <v>135390.84450000001</v>
      </c>
      <c r="AN200">
        <v>125107.5668</v>
      </c>
      <c r="AO200">
        <v>114476.0411</v>
      </c>
      <c r="AP200">
        <v>103610.6828</v>
      </c>
      <c r="AQ200">
        <v>92578.018509999994</v>
      </c>
      <c r="AR200">
        <v>81221.503630000007</v>
      </c>
      <c r="AS200">
        <v>66416.541970000006</v>
      </c>
      <c r="AT200">
        <v>51382.878120000001</v>
      </c>
      <c r="AU200">
        <v>36029.688179999997</v>
      </c>
      <c r="AV200">
        <v>20374.878280000001</v>
      </c>
      <c r="AW200">
        <v>4413.824689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2326772.719</v>
      </c>
      <c r="G201">
        <v>2143651.6120000002</v>
      </c>
      <c r="H201">
        <v>1855668.328</v>
      </c>
      <c r="I201">
        <v>1888514.946</v>
      </c>
      <c r="J201">
        <v>1752547.2709999999</v>
      </c>
      <c r="K201">
        <v>1575646.2520000001</v>
      </c>
      <c r="L201">
        <v>1493659.4280000001</v>
      </c>
      <c r="M201">
        <v>1418753.2009999999</v>
      </c>
      <c r="N201">
        <v>1381483.388</v>
      </c>
      <c r="O201">
        <v>1401728.213</v>
      </c>
      <c r="P201">
        <v>1432704.4750000001</v>
      </c>
      <c r="Q201">
        <v>1437928.1869999999</v>
      </c>
      <c r="R201">
        <v>1406358.5830000001</v>
      </c>
      <c r="S201">
        <v>1400788.7339999999</v>
      </c>
      <c r="T201">
        <v>1380040.304</v>
      </c>
      <c r="U201">
        <v>1369103.554</v>
      </c>
      <c r="V201">
        <v>1366033.4620000001</v>
      </c>
      <c r="W201">
        <v>1031481.2389999999</v>
      </c>
      <c r="X201">
        <v>813848.58369999996</v>
      </c>
      <c r="Y201">
        <v>644089.6335</v>
      </c>
      <c r="Z201">
        <v>519857.53629999998</v>
      </c>
      <c r="AA201">
        <v>427590.34039999999</v>
      </c>
      <c r="AB201">
        <v>358640.8824</v>
      </c>
      <c r="AC201">
        <v>304193.44750000001</v>
      </c>
      <c r="AD201">
        <v>276588.41460000002</v>
      </c>
      <c r="AE201">
        <v>257610.44140000001</v>
      </c>
      <c r="AF201">
        <v>241698.14019999999</v>
      </c>
      <c r="AG201">
        <v>230086.15179999999</v>
      </c>
      <c r="AH201">
        <v>220166.76930000001</v>
      </c>
      <c r="AI201">
        <v>208605.117</v>
      </c>
      <c r="AJ201">
        <v>195878.02230000001</v>
      </c>
      <c r="AK201">
        <v>182025.02439999999</v>
      </c>
      <c r="AL201">
        <v>169132.8051</v>
      </c>
      <c r="AM201">
        <v>155495.78320000001</v>
      </c>
      <c r="AN201">
        <v>145046.92660000001</v>
      </c>
      <c r="AO201">
        <v>133996.7102</v>
      </c>
      <c r="AP201">
        <v>122395.00320000001</v>
      </c>
      <c r="AQ201">
        <v>110265.0013</v>
      </c>
      <c r="AR201">
        <v>97572.623300000007</v>
      </c>
      <c r="AS201">
        <v>80461.307130000001</v>
      </c>
      <c r="AT201">
        <v>62680.425900000002</v>
      </c>
      <c r="AU201">
        <v>44245.49987</v>
      </c>
      <c r="AV201">
        <v>25179.441999999999</v>
      </c>
      <c r="AW201">
        <v>5483.4337130000004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4696550.216</v>
      </c>
      <c r="G202">
        <v>4573587.5130000003</v>
      </c>
      <c r="H202">
        <v>4133297.145</v>
      </c>
      <c r="I202">
        <v>4182041.0970000001</v>
      </c>
      <c r="J202">
        <v>4092108.696</v>
      </c>
      <c r="K202">
        <v>3829780.378</v>
      </c>
      <c r="L202">
        <v>3669805.4879999999</v>
      </c>
      <c r="M202">
        <v>3542737.9879999999</v>
      </c>
      <c r="N202">
        <v>3534118.5589999999</v>
      </c>
      <c r="O202">
        <v>3643564.176</v>
      </c>
      <c r="P202">
        <v>3737099.38</v>
      </c>
      <c r="Q202">
        <v>3720862.426</v>
      </c>
      <c r="R202">
        <v>3738372.19</v>
      </c>
      <c r="S202">
        <v>3722674.6749999998</v>
      </c>
      <c r="T202">
        <v>3672838.7790000001</v>
      </c>
      <c r="U202">
        <v>3651413.4040000001</v>
      </c>
      <c r="V202">
        <v>3652201.6439999999</v>
      </c>
      <c r="W202">
        <v>2922828.7790000001</v>
      </c>
      <c r="X202">
        <v>2467980.1290000002</v>
      </c>
      <c r="Y202">
        <v>2066665.219</v>
      </c>
      <c r="Z202">
        <v>1745174.007</v>
      </c>
      <c r="AA202">
        <v>1488531.1610000001</v>
      </c>
      <c r="AB202">
        <v>1285960.541</v>
      </c>
      <c r="AC202">
        <v>1118322.662</v>
      </c>
      <c r="AD202">
        <v>1027379.85</v>
      </c>
      <c r="AE202">
        <v>962549.93599999999</v>
      </c>
      <c r="AF202">
        <v>906789.91339999996</v>
      </c>
      <c r="AG202">
        <v>864610.49659999995</v>
      </c>
      <c r="AH202">
        <v>827255.69079999998</v>
      </c>
      <c r="AI202">
        <v>783703.03910000005</v>
      </c>
      <c r="AJ202">
        <v>736430.98719999997</v>
      </c>
      <c r="AK202">
        <v>685251.90560000006</v>
      </c>
      <c r="AL202">
        <v>637905.49040000001</v>
      </c>
      <c r="AM202">
        <v>587697.18130000005</v>
      </c>
      <c r="AN202">
        <v>549415.18900000001</v>
      </c>
      <c r="AO202">
        <v>508833.42139999999</v>
      </c>
      <c r="AP202">
        <v>466010.45689999999</v>
      </c>
      <c r="AQ202">
        <v>420963.20020000002</v>
      </c>
      <c r="AR202">
        <v>373608.75140000001</v>
      </c>
      <c r="AS202">
        <v>309097.64659999998</v>
      </c>
      <c r="AT202">
        <v>241568.64809999999</v>
      </c>
      <c r="AU202">
        <v>171090.40090000001</v>
      </c>
      <c r="AV202">
        <v>97691.080690000003</v>
      </c>
      <c r="AW202">
        <v>21342.611919999999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3958032.8650000002</v>
      </c>
      <c r="F203">
        <v>3883028.3650000002</v>
      </c>
      <c r="G203">
        <v>3818774.9240000001</v>
      </c>
      <c r="H203">
        <v>3435664.5589999999</v>
      </c>
      <c r="I203">
        <v>3501864.7089999998</v>
      </c>
      <c r="J203">
        <v>3497386.3640000001</v>
      </c>
      <c r="K203">
        <v>3375870.9870000002</v>
      </c>
      <c r="L203">
        <v>3284602.926</v>
      </c>
      <c r="M203">
        <v>3194631.7659999998</v>
      </c>
      <c r="N203">
        <v>3160280.8840000001</v>
      </c>
      <c r="O203">
        <v>3219622.4539999999</v>
      </c>
      <c r="P203">
        <v>3352390.0240000002</v>
      </c>
      <c r="Q203">
        <v>3430691.95</v>
      </c>
      <c r="R203">
        <v>3545325.1230000001</v>
      </c>
      <c r="S203">
        <v>3581300.9789999998</v>
      </c>
      <c r="T203">
        <v>3541519.1519999998</v>
      </c>
      <c r="U203">
        <v>3507635.9019999998</v>
      </c>
      <c r="V203">
        <v>3486626.7289999998</v>
      </c>
      <c r="W203">
        <v>2971802.97</v>
      </c>
      <c r="X203">
        <v>2772362.01</v>
      </c>
      <c r="Y203">
        <v>2589468.7820000001</v>
      </c>
      <c r="Z203">
        <v>2433873.909</v>
      </c>
      <c r="AA203">
        <v>2294318.5120000001</v>
      </c>
      <c r="AB203">
        <v>2171932.0070000002</v>
      </c>
      <c r="AC203">
        <v>2054250.4350000001</v>
      </c>
      <c r="AD203">
        <v>1950062.17</v>
      </c>
      <c r="AE203">
        <v>1850943.0390000001</v>
      </c>
      <c r="AF203">
        <v>1753468.39</v>
      </c>
      <c r="AG203">
        <v>1663860.0060000001</v>
      </c>
      <c r="AH203">
        <v>1572855.56</v>
      </c>
      <c r="AI203">
        <v>1472847.7990000001</v>
      </c>
      <c r="AJ203">
        <v>1370494.1640000001</v>
      </c>
      <c r="AK203">
        <v>1265383.7439999999</v>
      </c>
      <c r="AL203">
        <v>1170778.0260000001</v>
      </c>
      <c r="AM203">
        <v>1072911.2479999999</v>
      </c>
      <c r="AN203">
        <v>997757.64119999995</v>
      </c>
      <c r="AO203">
        <v>919555.10019999999</v>
      </c>
      <c r="AP203">
        <v>838425.83920000005</v>
      </c>
      <c r="AQ203">
        <v>754333.4277</v>
      </c>
      <c r="AR203">
        <v>667205.64850000001</v>
      </c>
      <c r="AS203">
        <v>550297.6398</v>
      </c>
      <c r="AT203">
        <v>428879.46909999999</v>
      </c>
      <c r="AU203">
        <v>303004.91889999999</v>
      </c>
      <c r="AV203">
        <v>172616.54670000001</v>
      </c>
      <c r="AW203">
        <v>37631.451880000001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279956.34220000001</v>
      </c>
      <c r="G204">
        <v>259875.1943</v>
      </c>
      <c r="H204">
        <v>216832.67120000001</v>
      </c>
      <c r="I204">
        <v>220848.4711</v>
      </c>
      <c r="J204">
        <v>216700.5557</v>
      </c>
      <c r="K204">
        <v>194490.97510000001</v>
      </c>
      <c r="L204">
        <v>175040.9455</v>
      </c>
      <c r="M204">
        <v>164346.68049999999</v>
      </c>
      <c r="N204">
        <v>165004.02309999999</v>
      </c>
      <c r="O204">
        <v>166791.03580000001</v>
      </c>
      <c r="P204">
        <v>169703.22020000001</v>
      </c>
      <c r="Q204">
        <v>163988.56849999999</v>
      </c>
      <c r="R204">
        <v>154306.0865</v>
      </c>
      <c r="S204">
        <v>146617.29500000001</v>
      </c>
      <c r="T204">
        <v>140009.75580000001</v>
      </c>
      <c r="U204">
        <v>135895.68359999999</v>
      </c>
      <c r="V204">
        <v>133819.23689999999</v>
      </c>
      <c r="W204">
        <v>95430.407219999906</v>
      </c>
      <c r="X204">
        <v>70995.572679999997</v>
      </c>
      <c r="Y204">
        <v>53432.943489999998</v>
      </c>
      <c r="Z204">
        <v>41326.145640000002</v>
      </c>
      <c r="AA204">
        <v>32740.001649999998</v>
      </c>
      <c r="AB204">
        <v>26538.23949</v>
      </c>
      <c r="AC204">
        <v>21812.83569</v>
      </c>
      <c r="AD204">
        <v>19401.171109999999</v>
      </c>
      <c r="AE204">
        <v>17778.153969999999</v>
      </c>
      <c r="AF204">
        <v>16490.77634</v>
      </c>
      <c r="AG204">
        <v>15545.96204</v>
      </c>
      <c r="AH204">
        <v>14740.415559999999</v>
      </c>
      <c r="AI204">
        <v>13868.035519999999</v>
      </c>
      <c r="AJ204">
        <v>12948.70952</v>
      </c>
      <c r="AK204">
        <v>11982.817440000001</v>
      </c>
      <c r="AL204">
        <v>11101.676869999999</v>
      </c>
      <c r="AM204">
        <v>10188.59102</v>
      </c>
      <c r="AN204">
        <v>9483.1409779999994</v>
      </c>
      <c r="AO204">
        <v>8745.5702220000003</v>
      </c>
      <c r="AP204">
        <v>7979.5915320000004</v>
      </c>
      <c r="AQ204">
        <v>7185.8612080000003</v>
      </c>
      <c r="AR204">
        <v>6361.0335249999998</v>
      </c>
      <c r="AS204">
        <v>5241.4939329999997</v>
      </c>
      <c r="AT204">
        <v>4081.5974270000002</v>
      </c>
      <c r="AU204">
        <v>2881.2076280000001</v>
      </c>
      <c r="AV204">
        <v>1640.3175759999999</v>
      </c>
      <c r="AW204">
        <v>357.4906115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2042230.054</v>
      </c>
      <c r="G205">
        <v>1817720.277</v>
      </c>
      <c r="H205">
        <v>1439877.993</v>
      </c>
      <c r="I205">
        <v>1534692.764</v>
      </c>
      <c r="J205">
        <v>1502722.7120000001</v>
      </c>
      <c r="K205">
        <v>1350164.3589999999</v>
      </c>
      <c r="L205">
        <v>1293581.9110000001</v>
      </c>
      <c r="M205">
        <v>1262996.236</v>
      </c>
      <c r="N205">
        <v>1248476.3999999999</v>
      </c>
      <c r="O205">
        <v>1230057.4669999999</v>
      </c>
      <c r="P205">
        <v>1286272.5</v>
      </c>
      <c r="Q205">
        <v>1265915.111</v>
      </c>
      <c r="R205">
        <v>1207432.19</v>
      </c>
      <c r="S205">
        <v>1194003.8259999999</v>
      </c>
      <c r="T205">
        <v>1179811.27</v>
      </c>
      <c r="U205">
        <v>1178817.56</v>
      </c>
      <c r="V205">
        <v>1188384.8540000001</v>
      </c>
      <c r="W205">
        <v>907472.16599999997</v>
      </c>
      <c r="X205">
        <v>724715.31319999998</v>
      </c>
      <c r="Y205">
        <v>581044.57019999996</v>
      </c>
      <c r="Z205">
        <v>475292.25150000001</v>
      </c>
      <c r="AA205">
        <v>395996.82299999997</v>
      </c>
      <c r="AB205">
        <v>336059.3126</v>
      </c>
      <c r="AC205">
        <v>288207.59710000001</v>
      </c>
      <c r="AD205">
        <v>264226.50530000002</v>
      </c>
      <c r="AE205">
        <v>247669.87590000001</v>
      </c>
      <c r="AF205">
        <v>233640.42920000001</v>
      </c>
      <c r="AG205">
        <v>223584.41159999999</v>
      </c>
      <c r="AH205">
        <v>215082.78750000001</v>
      </c>
      <c r="AI205">
        <v>204889.19899999999</v>
      </c>
      <c r="AJ205">
        <v>193378.09959999999</v>
      </c>
      <c r="AK205">
        <v>180592.0822</v>
      </c>
      <c r="AL205">
        <v>168597.55869999999</v>
      </c>
      <c r="AM205">
        <v>155726.1697</v>
      </c>
      <c r="AN205">
        <v>145895.4817</v>
      </c>
      <c r="AO205">
        <v>135330.3836</v>
      </c>
      <c r="AP205">
        <v>124093.11229999999</v>
      </c>
      <c r="AQ205">
        <v>112210.00019999999</v>
      </c>
      <c r="AR205">
        <v>99653.010630000004</v>
      </c>
      <c r="AS205">
        <v>82465.785239999997</v>
      </c>
      <c r="AT205">
        <v>64468.110560000001</v>
      </c>
      <c r="AU205">
        <v>45664.848389999999</v>
      </c>
      <c r="AV205">
        <v>26075.31942</v>
      </c>
      <c r="AW205">
        <v>5697.3050599999997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610653.56949999998</v>
      </c>
      <c r="G206">
        <v>548780.33310000005</v>
      </c>
      <c r="H206">
        <v>450682.6348</v>
      </c>
      <c r="I206">
        <v>473681.00449999998</v>
      </c>
      <c r="J206">
        <v>454455.87839999999</v>
      </c>
      <c r="K206">
        <v>407972.54009999998</v>
      </c>
      <c r="L206">
        <v>379240.19500000001</v>
      </c>
      <c r="M206">
        <v>367632.70789999998</v>
      </c>
      <c r="N206">
        <v>355610.75390000001</v>
      </c>
      <c r="O206">
        <v>341109.50180000003</v>
      </c>
      <c r="P206">
        <v>340000.25709999999</v>
      </c>
      <c r="Q206">
        <v>310786.34019999998</v>
      </c>
      <c r="R206">
        <v>282493.3469</v>
      </c>
      <c r="S206">
        <v>266861.59509999998</v>
      </c>
      <c r="T206">
        <v>255113.61869999999</v>
      </c>
      <c r="U206">
        <v>250108.0514</v>
      </c>
      <c r="V206">
        <v>249434.53419999999</v>
      </c>
      <c r="W206">
        <v>177109.33319999999</v>
      </c>
      <c r="X206">
        <v>129825.5102</v>
      </c>
      <c r="Y206">
        <v>95681.800829999906</v>
      </c>
      <c r="Z206">
        <v>72490.782049999994</v>
      </c>
      <c r="AA206">
        <v>56420.374340000002</v>
      </c>
      <c r="AB206">
        <v>45089.354010000003</v>
      </c>
      <c r="AC206">
        <v>36638.588470000002</v>
      </c>
      <c r="AD206">
        <v>32620.43518</v>
      </c>
      <c r="AE206">
        <v>30143.03269</v>
      </c>
      <c r="AF206">
        <v>28282.83484</v>
      </c>
      <c r="AG206">
        <v>27023.12499</v>
      </c>
      <c r="AH206">
        <v>25981.826880000001</v>
      </c>
      <c r="AI206">
        <v>24749.938870000002</v>
      </c>
      <c r="AJ206">
        <v>23384.03543</v>
      </c>
      <c r="AK206">
        <v>21878.81741</v>
      </c>
      <c r="AL206">
        <v>20480.737789999999</v>
      </c>
      <c r="AM206">
        <v>18976.333060000001</v>
      </c>
      <c r="AN206">
        <v>17846.62139</v>
      </c>
      <c r="AO206">
        <v>16630.080170000001</v>
      </c>
      <c r="AP206">
        <v>15328.02778</v>
      </c>
      <c r="AQ206">
        <v>13938.859479999999</v>
      </c>
      <c r="AR206">
        <v>12455.89386</v>
      </c>
      <c r="AS206">
        <v>10379.119060000001</v>
      </c>
      <c r="AT206">
        <v>8173.3501530000003</v>
      </c>
      <c r="AU206">
        <v>5835.0130790000003</v>
      </c>
      <c r="AV206">
        <v>3359.6693150000001</v>
      </c>
      <c r="AW206">
        <v>740.55876520000004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8919818.7170000002</v>
      </c>
      <c r="G207">
        <v>8469470.8200000003</v>
      </c>
      <c r="H207">
        <v>7365589.6129999999</v>
      </c>
      <c r="I207">
        <v>7305038.3799999999</v>
      </c>
      <c r="J207">
        <v>7151095.9979999997</v>
      </c>
      <c r="K207">
        <v>6671617.9809999997</v>
      </c>
      <c r="L207">
        <v>6198794.3930000002</v>
      </c>
      <c r="M207">
        <v>5890723.8300000001</v>
      </c>
      <c r="N207">
        <v>5618127.6540000001</v>
      </c>
      <c r="O207">
        <v>5751637.2630000003</v>
      </c>
      <c r="P207">
        <v>5967446.0140000004</v>
      </c>
      <c r="Q207">
        <v>5953213.7470000004</v>
      </c>
      <c r="R207">
        <v>5962363.6409999998</v>
      </c>
      <c r="S207">
        <v>5972916.3130000001</v>
      </c>
      <c r="T207">
        <v>5927428.4110000003</v>
      </c>
      <c r="U207">
        <v>5896593.9689999996</v>
      </c>
      <c r="V207">
        <v>5920152.4879999999</v>
      </c>
      <c r="W207">
        <v>4462853.2039999999</v>
      </c>
      <c r="X207">
        <v>3488511.3560000001</v>
      </c>
      <c r="Y207">
        <v>2760400.5</v>
      </c>
      <c r="Z207">
        <v>2232268.7280000001</v>
      </c>
      <c r="AA207">
        <v>1839681.9029999999</v>
      </c>
      <c r="AB207">
        <v>1545596.8130000001</v>
      </c>
      <c r="AC207">
        <v>1312887.82</v>
      </c>
      <c r="AD207">
        <v>1197499.8600000001</v>
      </c>
      <c r="AE207">
        <v>1117388.074</v>
      </c>
      <c r="AF207">
        <v>1052178.3089999999</v>
      </c>
      <c r="AG207">
        <v>1004859.7389999999</v>
      </c>
      <c r="AH207">
        <v>963967.78540000005</v>
      </c>
      <c r="AI207">
        <v>917325.91159999999</v>
      </c>
      <c r="AJ207">
        <v>864482.77300000004</v>
      </c>
      <c r="AK207">
        <v>806782.63199999998</v>
      </c>
      <c r="AL207">
        <v>753120.45790000004</v>
      </c>
      <c r="AM207">
        <v>695632.14</v>
      </c>
      <c r="AN207">
        <v>652473.31429999997</v>
      </c>
      <c r="AO207">
        <v>606153.96299999999</v>
      </c>
      <c r="AP207">
        <v>556861.78579999995</v>
      </c>
      <c r="AQ207">
        <v>504611.51449999999</v>
      </c>
      <c r="AR207">
        <v>448818.47820000001</v>
      </c>
      <c r="AS207">
        <v>371955.52059999999</v>
      </c>
      <c r="AT207">
        <v>291551.21740000002</v>
      </c>
      <c r="AU207">
        <v>207090.92379999999</v>
      </c>
      <c r="AV207">
        <v>118596.5567</v>
      </c>
      <c r="AW207">
        <v>25984.843400000002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618606.01179999998</v>
      </c>
      <c r="G208">
        <v>603076.55980000005</v>
      </c>
      <c r="H208">
        <v>516437.5895</v>
      </c>
      <c r="I208">
        <v>504366.74099999998</v>
      </c>
      <c r="J208">
        <v>510001.16369999998</v>
      </c>
      <c r="K208">
        <v>488323.717</v>
      </c>
      <c r="L208">
        <v>466964.8175</v>
      </c>
      <c r="M208">
        <v>428336.43719999999</v>
      </c>
      <c r="N208">
        <v>382648.52439999999</v>
      </c>
      <c r="O208">
        <v>362549.51659999997</v>
      </c>
      <c r="P208">
        <v>362765.97700000001</v>
      </c>
      <c r="Q208">
        <v>360148.6629</v>
      </c>
      <c r="R208">
        <v>358604.00189999997</v>
      </c>
      <c r="S208">
        <v>347736.12109999999</v>
      </c>
      <c r="T208">
        <v>357915.12170000002</v>
      </c>
      <c r="U208">
        <v>362286.4681</v>
      </c>
      <c r="V208">
        <v>377200.5491</v>
      </c>
      <c r="W208">
        <v>348655.08260000002</v>
      </c>
      <c r="X208">
        <v>336717.99609999999</v>
      </c>
      <c r="Y208">
        <v>322527.35609999998</v>
      </c>
      <c r="Z208">
        <v>304930.90950000001</v>
      </c>
      <c r="AA208">
        <v>287081.4117</v>
      </c>
      <c r="AB208">
        <v>269709.52240000002</v>
      </c>
      <c r="AC208">
        <v>253038.6899</v>
      </c>
      <c r="AD208">
        <v>241040.1471</v>
      </c>
      <c r="AE208">
        <v>226127.5079</v>
      </c>
      <c r="AF208">
        <v>210927.04519999999</v>
      </c>
      <c r="AG208">
        <v>197217.8578</v>
      </c>
      <c r="AH208">
        <v>184096.53810000001</v>
      </c>
      <c r="AI208">
        <v>170495.97959999999</v>
      </c>
      <c r="AJ208">
        <v>156439.37719999999</v>
      </c>
      <c r="AK208">
        <v>142328.17480000001</v>
      </c>
      <c r="AL208">
        <v>129575.10060000001</v>
      </c>
      <c r="AM208">
        <v>116917.0433</v>
      </c>
      <c r="AN208">
        <v>107505.1762</v>
      </c>
      <c r="AO208">
        <v>98145.240210000004</v>
      </c>
      <c r="AP208">
        <v>88712.148220000003</v>
      </c>
      <c r="AQ208">
        <v>79203.421000000002</v>
      </c>
      <c r="AR208">
        <v>69284.438330000004</v>
      </c>
      <c r="AS208">
        <v>56600.882850000002</v>
      </c>
      <c r="AT208">
        <v>43862.219299999997</v>
      </c>
      <c r="AU208">
        <v>30807.97753</v>
      </c>
      <c r="AV208">
        <v>17448.517349999998</v>
      </c>
      <c r="AW208">
        <v>3789.7908630000002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41742.339180000003</v>
      </c>
      <c r="G209">
        <v>39216.583209999997</v>
      </c>
      <c r="H209">
        <v>35723.413489999999</v>
      </c>
      <c r="I209">
        <v>35989.585639999998</v>
      </c>
      <c r="J209">
        <v>34966.45665</v>
      </c>
      <c r="K209">
        <v>32897.063269999999</v>
      </c>
      <c r="L209">
        <v>31963.415570000001</v>
      </c>
      <c r="M209">
        <v>31381.930660000002</v>
      </c>
      <c r="N209">
        <v>31000.790720000001</v>
      </c>
      <c r="O209">
        <v>32256.329129999998</v>
      </c>
      <c r="P209">
        <v>34037.048459999998</v>
      </c>
      <c r="Q209">
        <v>33642.490619999997</v>
      </c>
      <c r="R209">
        <v>33930.684370000003</v>
      </c>
      <c r="S209">
        <v>33227.74598</v>
      </c>
      <c r="T209">
        <v>33000.366679999999</v>
      </c>
      <c r="U209">
        <v>33154.728260000004</v>
      </c>
      <c r="V209">
        <v>33634.218659999999</v>
      </c>
      <c r="W209">
        <v>30771.204290000001</v>
      </c>
      <c r="X209">
        <v>29922.413659999998</v>
      </c>
      <c r="Y209">
        <v>28235.440190000001</v>
      </c>
      <c r="Z209">
        <v>26913.19457</v>
      </c>
      <c r="AA209">
        <v>25773.868610000001</v>
      </c>
      <c r="AB209">
        <v>24821.94327</v>
      </c>
      <c r="AC209">
        <v>23879.157520000001</v>
      </c>
      <c r="AD209">
        <v>22868.557110000002</v>
      </c>
      <c r="AE209">
        <v>21788.60413</v>
      </c>
      <c r="AF209">
        <v>20657.841530000002</v>
      </c>
      <c r="AG209">
        <v>19751.000029999999</v>
      </c>
      <c r="AH209">
        <v>18930.845809999999</v>
      </c>
      <c r="AI209">
        <v>17959.099330000001</v>
      </c>
      <c r="AJ209">
        <v>16878.630140000001</v>
      </c>
      <c r="AK209">
        <v>15705.011409999999</v>
      </c>
      <c r="AL209">
        <v>14626.019619999999</v>
      </c>
      <c r="AM209">
        <v>13468.43482</v>
      </c>
      <c r="AN209">
        <v>12613.759539999999</v>
      </c>
      <c r="AO209">
        <v>11727.474120000001</v>
      </c>
      <c r="AP209">
        <v>10793.53017</v>
      </c>
      <c r="AQ209">
        <v>9802.4673039999998</v>
      </c>
      <c r="AR209">
        <v>8751.2851929999997</v>
      </c>
      <c r="AS209">
        <v>7288.977946</v>
      </c>
      <c r="AT209">
        <v>5738.9001449999996</v>
      </c>
      <c r="AU209">
        <v>4096.1675089999999</v>
      </c>
      <c r="AV209">
        <v>2357.6766170000001</v>
      </c>
      <c r="AW209">
        <v>519.26489530000003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56874.959920000001</v>
      </c>
      <c r="F210">
        <v>59887.155310000002</v>
      </c>
      <c r="G210">
        <v>61171.770120000001</v>
      </c>
      <c r="H210">
        <v>61516.538079999998</v>
      </c>
      <c r="I210">
        <v>64449.03671</v>
      </c>
      <c r="J210">
        <v>66610.780199999994</v>
      </c>
      <c r="K210">
        <v>68058.080409999995</v>
      </c>
      <c r="L210">
        <v>69840.886060000004</v>
      </c>
      <c r="M210">
        <v>71724.904070000004</v>
      </c>
      <c r="N210">
        <v>72683.673469999994</v>
      </c>
      <c r="O210">
        <v>72125.010620000001</v>
      </c>
      <c r="P210">
        <v>74913.632540000006</v>
      </c>
      <c r="Q210">
        <v>76961.732080000002</v>
      </c>
      <c r="R210">
        <v>83987.561809999999</v>
      </c>
      <c r="S210">
        <v>99237.119089999906</v>
      </c>
      <c r="T210">
        <v>113846.92260000001</v>
      </c>
      <c r="U210">
        <v>126033.88619999999</v>
      </c>
      <c r="V210">
        <v>136145.79139999999</v>
      </c>
      <c r="W210">
        <v>153228.66570000001</v>
      </c>
      <c r="X210">
        <v>179845.05410000001</v>
      </c>
      <c r="Y210">
        <v>177603.12849999999</v>
      </c>
      <c r="Z210">
        <v>175774.04550000001</v>
      </c>
      <c r="AA210">
        <v>173713.69930000001</v>
      </c>
      <c r="AB210">
        <v>171619.2015</v>
      </c>
      <c r="AC210">
        <v>168895.74600000001</v>
      </c>
      <c r="AD210">
        <v>162478.9792</v>
      </c>
      <c r="AE210">
        <v>155706.53320000001</v>
      </c>
      <c r="AF210">
        <v>148546.0851</v>
      </c>
      <c r="AG210">
        <v>141732.92240000001</v>
      </c>
      <c r="AH210">
        <v>134569.2838</v>
      </c>
      <c r="AI210">
        <v>126677.3771</v>
      </c>
      <c r="AJ210">
        <v>118343.2709</v>
      </c>
      <c r="AK210">
        <v>109607.802</v>
      </c>
      <c r="AL210">
        <v>101660.5785</v>
      </c>
      <c r="AM210">
        <v>93363.195080000005</v>
      </c>
      <c r="AN210">
        <v>88102.428480000002</v>
      </c>
      <c r="AO210">
        <v>82375.273539999995</v>
      </c>
      <c r="AP210">
        <v>76161.325129999997</v>
      </c>
      <c r="AQ210">
        <v>69443.629019999906</v>
      </c>
      <c r="AR210">
        <v>62298.967859999997</v>
      </c>
      <c r="AS210">
        <v>52624.908309999999</v>
      </c>
      <c r="AT210">
        <v>41970.661569999997</v>
      </c>
      <c r="AU210">
        <v>30316.655510000001</v>
      </c>
      <c r="AV210">
        <v>17642.177960000001</v>
      </c>
      <c r="AW210">
        <v>3915.6648289999998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55705.495309999998</v>
      </c>
      <c r="F211">
        <v>63644.608829999997</v>
      </c>
      <c r="G211">
        <v>70099.212920000005</v>
      </c>
      <c r="H211">
        <v>75355.317769999994</v>
      </c>
      <c r="I211">
        <v>82433.469949999999</v>
      </c>
      <c r="J211">
        <v>88426.083310000002</v>
      </c>
      <c r="K211">
        <v>93336.41029</v>
      </c>
      <c r="L211">
        <v>97547.969039999996</v>
      </c>
      <c r="M211">
        <v>100075.77529999999</v>
      </c>
      <c r="N211">
        <v>100181.1378</v>
      </c>
      <c r="O211">
        <v>110027.0745</v>
      </c>
      <c r="P211">
        <v>121760.56419999999</v>
      </c>
      <c r="Q211">
        <v>134242.62150000001</v>
      </c>
      <c r="R211">
        <v>148842.269</v>
      </c>
      <c r="S211">
        <v>166753.60920000001</v>
      </c>
      <c r="T211">
        <v>253837.97959999999</v>
      </c>
      <c r="U211">
        <v>322653.6679</v>
      </c>
      <c r="V211">
        <v>378613.13429999998</v>
      </c>
      <c r="W211">
        <v>319534.7672</v>
      </c>
      <c r="X211">
        <v>290380.88909999997</v>
      </c>
      <c r="Y211">
        <v>323430.70929999999</v>
      </c>
      <c r="Z211">
        <v>351945.79790000001</v>
      </c>
      <c r="AA211">
        <v>375753.21850000002</v>
      </c>
      <c r="AB211">
        <v>396051.8971</v>
      </c>
      <c r="AC211">
        <v>412021.67469999997</v>
      </c>
      <c r="AD211">
        <v>445403.88150000002</v>
      </c>
      <c r="AE211">
        <v>471709.8273</v>
      </c>
      <c r="AF211">
        <v>491767.22739999997</v>
      </c>
      <c r="AG211">
        <v>507923.16159999999</v>
      </c>
      <c r="AH211">
        <v>517963.9276</v>
      </c>
      <c r="AI211">
        <v>527366.36439999996</v>
      </c>
      <c r="AJ211">
        <v>528827.01690000005</v>
      </c>
      <c r="AK211">
        <v>522767.87050000002</v>
      </c>
      <c r="AL211">
        <v>514962.99969999999</v>
      </c>
      <c r="AM211">
        <v>500066.39409999998</v>
      </c>
      <c r="AN211">
        <v>482101.20740000001</v>
      </c>
      <c r="AO211">
        <v>460381.609</v>
      </c>
      <c r="AP211">
        <v>434528.50709999999</v>
      </c>
      <c r="AQ211">
        <v>404201.28120000003</v>
      </c>
      <c r="AR211">
        <v>368957.61119999998</v>
      </c>
      <c r="AS211">
        <v>306631.52799999999</v>
      </c>
      <c r="AT211">
        <v>241247.6384</v>
      </c>
      <c r="AU211">
        <v>172123.5258</v>
      </c>
      <c r="AV211">
        <v>99031.831909999906</v>
      </c>
      <c r="AW211">
        <v>21622.049780000001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241911.37109999999</v>
      </c>
      <c r="G212">
        <v>197802.9253</v>
      </c>
      <c r="H212">
        <v>127430.766</v>
      </c>
      <c r="I212">
        <v>146539.5405</v>
      </c>
      <c r="J212">
        <v>113392.98330000001</v>
      </c>
      <c r="K212">
        <v>129090.33470000001</v>
      </c>
      <c r="L212">
        <v>108699.23299999999</v>
      </c>
      <c r="M212">
        <v>90224.480960000001</v>
      </c>
      <c r="N212">
        <v>72548.803490000006</v>
      </c>
      <c r="O212">
        <v>53362.438609999997</v>
      </c>
      <c r="P212">
        <v>51519.031779999998</v>
      </c>
      <c r="Q212">
        <v>47266.204030000001</v>
      </c>
      <c r="R212">
        <v>45773.708270000003</v>
      </c>
      <c r="S212">
        <v>44810.554770000002</v>
      </c>
      <c r="T212">
        <v>44238.093719999997</v>
      </c>
      <c r="U212">
        <v>44905.650240000003</v>
      </c>
      <c r="V212">
        <v>45962.308969999998</v>
      </c>
      <c r="W212">
        <v>37153.418720000001</v>
      </c>
      <c r="X212">
        <v>34897.381240000002</v>
      </c>
      <c r="Y212">
        <v>33306.701000000001</v>
      </c>
      <c r="Z212">
        <v>32104.214449999999</v>
      </c>
      <c r="AA212">
        <v>31054.37428</v>
      </c>
      <c r="AB212">
        <v>30153.500319999999</v>
      </c>
      <c r="AC212">
        <v>29273.71399</v>
      </c>
      <c r="AD212">
        <v>28379.410049999999</v>
      </c>
      <c r="AE212">
        <v>27399.24941</v>
      </c>
      <c r="AF212">
        <v>26376.505799999999</v>
      </c>
      <c r="AG212">
        <v>25404.749250000001</v>
      </c>
      <c r="AH212">
        <v>24374.040779999999</v>
      </c>
      <c r="AI212">
        <v>23176.185679999999</v>
      </c>
      <c r="AJ212">
        <v>21890.875400000001</v>
      </c>
      <c r="AK212">
        <v>20511.053670000001</v>
      </c>
      <c r="AL212">
        <v>19214.582620000001</v>
      </c>
      <c r="AM212">
        <v>17781.37628</v>
      </c>
      <c r="AN212">
        <v>16755.038059999999</v>
      </c>
      <c r="AO212">
        <v>15683.27565</v>
      </c>
      <c r="AP212">
        <v>14522.569729999999</v>
      </c>
      <c r="AQ212">
        <v>13254.05444</v>
      </c>
      <c r="AR212">
        <v>11865.79607</v>
      </c>
      <c r="AS212">
        <v>10037.531919999999</v>
      </c>
      <c r="AT212">
        <v>8068.2578430000003</v>
      </c>
      <c r="AU212">
        <v>5892.0640789999998</v>
      </c>
      <c r="AV212">
        <v>3473.7379169999999</v>
      </c>
      <c r="AW212">
        <v>784.35496950000004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224234.53409999999</v>
      </c>
      <c r="G213">
        <v>219667.51879999999</v>
      </c>
      <c r="H213">
        <v>165880.84</v>
      </c>
      <c r="I213">
        <v>168315.8014</v>
      </c>
      <c r="J213">
        <v>176190.50889999999</v>
      </c>
      <c r="K213">
        <v>170478.18090000001</v>
      </c>
      <c r="L213">
        <v>159184.394</v>
      </c>
      <c r="M213">
        <v>150440.94990000001</v>
      </c>
      <c r="N213">
        <v>145118.04440000001</v>
      </c>
      <c r="O213">
        <v>136948.7936</v>
      </c>
      <c r="P213">
        <v>136604.56659999999</v>
      </c>
      <c r="Q213">
        <v>145004.65530000001</v>
      </c>
      <c r="R213">
        <v>143723.85459999999</v>
      </c>
      <c r="S213">
        <v>141204.9283</v>
      </c>
      <c r="T213">
        <v>139556.89730000001</v>
      </c>
      <c r="U213">
        <v>138468.00630000001</v>
      </c>
      <c r="V213">
        <v>138433.98639999999</v>
      </c>
      <c r="W213">
        <v>120175.7709</v>
      </c>
      <c r="X213">
        <v>113443.9567</v>
      </c>
      <c r="Y213">
        <v>106082.6385</v>
      </c>
      <c r="Z213">
        <v>99452.014679999906</v>
      </c>
      <c r="AA213">
        <v>93276.403319999998</v>
      </c>
      <c r="AB213">
        <v>87839.002330000003</v>
      </c>
      <c r="AC213">
        <v>82560.776249999995</v>
      </c>
      <c r="AD213">
        <v>77079.233229999998</v>
      </c>
      <c r="AE213">
        <v>71672.9185</v>
      </c>
      <c r="AF213">
        <v>66423.388560000007</v>
      </c>
      <c r="AG213">
        <v>61599.281540000004</v>
      </c>
      <c r="AH213">
        <v>56906.704980000002</v>
      </c>
      <c r="AI213">
        <v>52082.121959999997</v>
      </c>
      <c r="AJ213">
        <v>47368.388350000001</v>
      </c>
      <c r="AK213">
        <v>42765.904949999996</v>
      </c>
      <c r="AL213">
        <v>38722.814059999997</v>
      </c>
      <c r="AM213">
        <v>34691.290730000001</v>
      </c>
      <c r="AN213">
        <v>31673.55546</v>
      </c>
      <c r="AO213">
        <v>28783.736509999999</v>
      </c>
      <c r="AP213">
        <v>25914.63983</v>
      </c>
      <c r="AQ213">
        <v>23026.021430000001</v>
      </c>
      <c r="AR213">
        <v>20101.149089999999</v>
      </c>
      <c r="AS213">
        <v>16401.7065</v>
      </c>
      <c r="AT213">
        <v>12665.653109999999</v>
      </c>
      <c r="AU213">
        <v>8870.6359940000002</v>
      </c>
      <c r="AV213">
        <v>5010.6010180000003</v>
      </c>
      <c r="AW213">
        <v>1082.800311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8506510.2670000009</v>
      </c>
      <c r="G214">
        <v>8658462.2430000007</v>
      </c>
      <c r="H214">
        <v>8402810.6410000008</v>
      </c>
      <c r="I214">
        <v>8814076.8780000005</v>
      </c>
      <c r="J214">
        <v>9025144.7880000006</v>
      </c>
      <c r="K214">
        <v>8918038.7870000005</v>
      </c>
      <c r="L214">
        <v>8821277.3640000001</v>
      </c>
      <c r="M214">
        <v>8873269.50699999</v>
      </c>
      <c r="N214">
        <v>9036144.8910000008</v>
      </c>
      <c r="O214">
        <v>9015892.7259999998</v>
      </c>
      <c r="P214">
        <v>8869920.0559999999</v>
      </c>
      <c r="Q214">
        <v>8461696.0490000006</v>
      </c>
      <c r="R214">
        <v>8003902.2980000004</v>
      </c>
      <c r="S214">
        <v>7569319.4869999997</v>
      </c>
      <c r="T214">
        <v>7394391.7960000001</v>
      </c>
      <c r="U214">
        <v>7251848.1469999999</v>
      </c>
      <c r="V214">
        <v>7144568.5669999998</v>
      </c>
      <c r="W214">
        <v>6784254.1880000001</v>
      </c>
      <c r="X214">
        <v>7112539.6830000002</v>
      </c>
      <c r="Y214">
        <v>7291489.7089999998</v>
      </c>
      <c r="Z214">
        <v>7335716.1900000004</v>
      </c>
      <c r="AA214">
        <v>7241718.9740000004</v>
      </c>
      <c r="AB214">
        <v>7061049.8020000001</v>
      </c>
      <c r="AC214">
        <v>6776602.5379999997</v>
      </c>
      <c r="AD214">
        <v>6407273.4749999996</v>
      </c>
      <c r="AE214">
        <v>5933938.3459999999</v>
      </c>
      <c r="AF214">
        <v>5435695.7400000002</v>
      </c>
      <c r="AG214">
        <v>4976636.8140000002</v>
      </c>
      <c r="AH214">
        <v>4540367.7460000003</v>
      </c>
      <c r="AI214">
        <v>4099092.87</v>
      </c>
      <c r="AJ214">
        <v>3672857.9130000002</v>
      </c>
      <c r="AK214">
        <v>3263344.2859999998</v>
      </c>
      <c r="AL214">
        <v>2905155.9890000001</v>
      </c>
      <c r="AM214">
        <v>2557999.0299999998</v>
      </c>
      <c r="AN214">
        <v>2289075.42</v>
      </c>
      <c r="AO214">
        <v>2032365.7220000001</v>
      </c>
      <c r="AP214">
        <v>1785972.405</v>
      </c>
      <c r="AQ214">
        <v>1548664.165</v>
      </c>
      <c r="AR214">
        <v>1319744.561</v>
      </c>
      <c r="AS214">
        <v>1049224.1070000001</v>
      </c>
      <c r="AT214">
        <v>788141.81570000004</v>
      </c>
      <c r="AU214">
        <v>536570.83050000004</v>
      </c>
      <c r="AV214">
        <v>294495.51620000001</v>
      </c>
      <c r="AW214">
        <v>61844.742160000002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4692293.3779999996</v>
      </c>
      <c r="G215">
        <v>4678434.8420000002</v>
      </c>
      <c r="H215">
        <v>4800969.227</v>
      </c>
      <c r="I215">
        <v>4844861.43</v>
      </c>
      <c r="J215">
        <v>4810931.4929999998</v>
      </c>
      <c r="K215">
        <v>4707072.0310000004</v>
      </c>
      <c r="L215">
        <v>4643247.5710000005</v>
      </c>
      <c r="M215">
        <v>4605219.3039999995</v>
      </c>
      <c r="N215">
        <v>4644223.2589999996</v>
      </c>
      <c r="O215">
        <v>4599903.6969999997</v>
      </c>
      <c r="P215">
        <v>4445451.227</v>
      </c>
      <c r="Q215">
        <v>4152858.2280000001</v>
      </c>
      <c r="R215">
        <v>3881210.9989999998</v>
      </c>
      <c r="S215">
        <v>3624215.091</v>
      </c>
      <c r="T215">
        <v>3553640.8870000001</v>
      </c>
      <c r="U215">
        <v>3520687.3190000001</v>
      </c>
      <c r="V215">
        <v>3512240.56</v>
      </c>
      <c r="W215">
        <v>3173236.1869999999</v>
      </c>
      <c r="X215">
        <v>3154854.4130000002</v>
      </c>
      <c r="Y215">
        <v>3095491.466</v>
      </c>
      <c r="Z215">
        <v>3007276.8220000002</v>
      </c>
      <c r="AA215">
        <v>2887222.801</v>
      </c>
      <c r="AB215">
        <v>2751096.855</v>
      </c>
      <c r="AC215">
        <v>2590779.6519999998</v>
      </c>
      <c r="AD215">
        <v>2438446.8420000002</v>
      </c>
      <c r="AE215">
        <v>2260740.889</v>
      </c>
      <c r="AF215">
        <v>2077488.173</v>
      </c>
      <c r="AG215">
        <v>1910816.22</v>
      </c>
      <c r="AH215">
        <v>1752643.388</v>
      </c>
      <c r="AI215">
        <v>1590776.673</v>
      </c>
      <c r="AJ215">
        <v>1432848.6980000001</v>
      </c>
      <c r="AK215">
        <v>1279408.0220000001</v>
      </c>
      <c r="AL215">
        <v>1144223.4410000001</v>
      </c>
      <c r="AM215">
        <v>1012272.3320000001</v>
      </c>
      <c r="AN215">
        <v>909779.40390000003</v>
      </c>
      <c r="AO215">
        <v>810878.38040000002</v>
      </c>
      <c r="AP215">
        <v>715142.95169999998</v>
      </c>
      <c r="AQ215">
        <v>622278.40960000001</v>
      </c>
      <c r="AR215">
        <v>532115.30180000002</v>
      </c>
      <c r="AS215">
        <v>424401.51510000002</v>
      </c>
      <c r="AT215">
        <v>319767.9129</v>
      </c>
      <c r="AU215">
        <v>218342.34299999999</v>
      </c>
      <c r="AV215">
        <v>120183.7761</v>
      </c>
      <c r="AW215">
        <v>25311.81135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0.97423407159999997</v>
      </c>
      <c r="G216">
        <v>0.92712424780000002</v>
      </c>
      <c r="H216">
        <v>0.87456596330000003</v>
      </c>
      <c r="I216">
        <v>0.84380084720000004</v>
      </c>
      <c r="J216">
        <v>0.8067333954</v>
      </c>
      <c r="K216">
        <v>0.7635405931</v>
      </c>
      <c r="L216">
        <v>0.72589991519999997</v>
      </c>
      <c r="M216">
        <v>0.69698151809999997</v>
      </c>
      <c r="N216">
        <v>0.67626042559999999</v>
      </c>
      <c r="O216">
        <v>0.66611468419999997</v>
      </c>
      <c r="P216">
        <v>0.65433022269999996</v>
      </c>
      <c r="Q216">
        <v>0.63648262580000003</v>
      </c>
      <c r="R216">
        <v>0.62539468600000003</v>
      </c>
      <c r="S216">
        <v>0.61080179479999996</v>
      </c>
      <c r="T216">
        <v>0.60438520309999999</v>
      </c>
      <c r="U216">
        <v>0.5986662224</v>
      </c>
      <c r="V216">
        <v>0.59460965119999998</v>
      </c>
      <c r="W216">
        <v>0.51658743539999996</v>
      </c>
      <c r="X216">
        <v>0.48395470810000002</v>
      </c>
      <c r="Y216">
        <v>0.44851626960000002</v>
      </c>
      <c r="Z216">
        <v>0.41507990890000002</v>
      </c>
      <c r="AA216">
        <v>0.38354546309999998</v>
      </c>
      <c r="AB216">
        <v>0.354565201</v>
      </c>
      <c r="AC216">
        <v>0.326785304</v>
      </c>
      <c r="AD216">
        <v>0.29823106290000001</v>
      </c>
      <c r="AE216">
        <v>0.27056205999999999</v>
      </c>
      <c r="AF216">
        <v>0.243910339</v>
      </c>
      <c r="AG216">
        <v>0.21971474229999999</v>
      </c>
      <c r="AH216">
        <v>0.1965374429</v>
      </c>
      <c r="AI216">
        <v>0.17274002290000001</v>
      </c>
      <c r="AJ216">
        <v>0.14971374179999999</v>
      </c>
      <c r="AK216">
        <v>0.12758563019999999</v>
      </c>
      <c r="AL216">
        <v>0.1078479009</v>
      </c>
      <c r="AM216">
        <v>8.89203098E-2</v>
      </c>
      <c r="AN216">
        <v>7.7157251800000007E-2</v>
      </c>
      <c r="AO216">
        <v>6.6111123999999896E-2</v>
      </c>
      <c r="AP216">
        <v>5.5494069399999998E-2</v>
      </c>
      <c r="AQ216">
        <v>4.5323505200000003E-2</v>
      </c>
      <c r="AR216">
        <v>3.56269772E-2</v>
      </c>
      <c r="AS216">
        <v>2.8170810000000001E-2</v>
      </c>
      <c r="AT216">
        <v>2.1191167300000001E-2</v>
      </c>
      <c r="AU216" s="39">
        <v>1.4433390500000001E-2</v>
      </c>
      <c r="AV216">
        <v>7.9071206300000002E-3</v>
      </c>
      <c r="AW216">
        <v>1.65234494E-3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8363835.7719999999</v>
      </c>
      <c r="G217">
        <v>8258749.1449999996</v>
      </c>
      <c r="H217">
        <v>7669403.5300000003</v>
      </c>
      <c r="I217">
        <v>7565858.4019999998</v>
      </c>
      <c r="J217">
        <v>7545027.0310000004</v>
      </c>
      <c r="K217">
        <v>7434129.6210000003</v>
      </c>
      <c r="L217">
        <v>7202309.5190000003</v>
      </c>
      <c r="M217">
        <v>6954805.7079999996</v>
      </c>
      <c r="N217">
        <v>6636553.6330000004</v>
      </c>
      <c r="O217">
        <v>7019232.523</v>
      </c>
      <c r="P217">
        <v>7634066.9730000002</v>
      </c>
      <c r="Q217">
        <v>8361244.6859999998</v>
      </c>
      <c r="R217">
        <v>8952947.3829999994</v>
      </c>
      <c r="S217">
        <v>9573846.8640000001</v>
      </c>
      <c r="T217">
        <v>7364092.6859999998</v>
      </c>
      <c r="U217">
        <v>5040786.2110000001</v>
      </c>
      <c r="V217">
        <v>2895581.6260000002</v>
      </c>
      <c r="W217">
        <v>6955223.6579999998</v>
      </c>
      <c r="X217">
        <v>7906588.341</v>
      </c>
      <c r="Y217">
        <v>7511111.4790000003</v>
      </c>
      <c r="Z217">
        <v>6935510.9709999999</v>
      </c>
      <c r="AA217">
        <v>6339969.3770000003</v>
      </c>
      <c r="AB217">
        <v>5777759.1069999998</v>
      </c>
      <c r="AC217">
        <v>5240454.682</v>
      </c>
      <c r="AD217">
        <v>4686873.09</v>
      </c>
      <c r="AE217">
        <v>4162230.9759999998</v>
      </c>
      <c r="AF217">
        <v>3672529.5460000001</v>
      </c>
      <c r="AG217">
        <v>3108468.3990000002</v>
      </c>
      <c r="AH217">
        <v>2585600.79</v>
      </c>
      <c r="AI217">
        <v>1953270.686</v>
      </c>
      <c r="AJ217">
        <v>1390312.679</v>
      </c>
      <c r="AK217">
        <v>905992.21380000003</v>
      </c>
      <c r="AL217">
        <v>518413.00719999999</v>
      </c>
      <c r="AM217">
        <v>193394.5197</v>
      </c>
      <c r="AN217">
        <v>171897.10399999999</v>
      </c>
      <c r="AO217">
        <v>165106.31169999999</v>
      </c>
      <c r="AP217">
        <v>157767.16020000001</v>
      </c>
      <c r="AQ217">
        <v>148370.193</v>
      </c>
      <c r="AR217">
        <v>136698.3138</v>
      </c>
      <c r="AS217">
        <v>116027.4378</v>
      </c>
      <c r="AT217">
        <v>92891.126189999995</v>
      </c>
      <c r="AU217">
        <v>67338.073550000001</v>
      </c>
      <c r="AV217">
        <v>39316.716500000002</v>
      </c>
      <c r="AW217">
        <v>8767.6740649999902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470409.28869999998</v>
      </c>
      <c r="G218">
        <v>450361.96620000002</v>
      </c>
      <c r="H218">
        <v>420927.29560000001</v>
      </c>
      <c r="I218">
        <v>417850.02549999999</v>
      </c>
      <c r="J218">
        <v>427469.16200000001</v>
      </c>
      <c r="K218">
        <v>423023.6557</v>
      </c>
      <c r="L218">
        <v>422136.7328</v>
      </c>
      <c r="M218">
        <v>426973.2806</v>
      </c>
      <c r="N218">
        <v>434508.61859999999</v>
      </c>
      <c r="O218">
        <v>404602.77149999997</v>
      </c>
      <c r="P218">
        <v>374395.44449999998</v>
      </c>
      <c r="Q218">
        <v>334608.7415</v>
      </c>
      <c r="R218">
        <v>295609.1654</v>
      </c>
      <c r="S218">
        <v>259669.0864</v>
      </c>
      <c r="T218">
        <v>241746.334</v>
      </c>
      <c r="U218">
        <v>226923.06090000001</v>
      </c>
      <c r="V218">
        <v>213229.47899999999</v>
      </c>
      <c r="W218">
        <v>184010.05809999999</v>
      </c>
      <c r="X218">
        <v>175234.49470000001</v>
      </c>
      <c r="Y218">
        <v>162966.1067</v>
      </c>
      <c r="Z218">
        <v>152617.4044</v>
      </c>
      <c r="AA218">
        <v>143357.36970000001</v>
      </c>
      <c r="AB218">
        <v>135901.61689999999</v>
      </c>
      <c r="AC218">
        <v>128473.4712</v>
      </c>
      <c r="AD218">
        <v>122294.23850000001</v>
      </c>
      <c r="AE218">
        <v>115786.26240000001</v>
      </c>
      <c r="AF218">
        <v>106400.3572</v>
      </c>
      <c r="AG218">
        <v>100579.678</v>
      </c>
      <c r="AH218">
        <v>95089.424859999999</v>
      </c>
      <c r="AI218">
        <v>88602.269530000005</v>
      </c>
      <c r="AJ218">
        <v>81898.388749999998</v>
      </c>
      <c r="AK218">
        <v>75035.177379999906</v>
      </c>
      <c r="AL218">
        <v>69131.483139999997</v>
      </c>
      <c r="AM218">
        <v>63005.689169999998</v>
      </c>
      <c r="AN218">
        <v>58487.387940000001</v>
      </c>
      <c r="AO218">
        <v>53847.378700000001</v>
      </c>
      <c r="AP218">
        <v>49050.816599999998</v>
      </c>
      <c r="AQ218">
        <v>44086.104879999999</v>
      </c>
      <c r="AR218">
        <v>38934.343760000003</v>
      </c>
      <c r="AS218">
        <v>25130.877270000001</v>
      </c>
      <c r="AT218">
        <v>14378.53284</v>
      </c>
      <c r="AU218">
        <v>6630.7635790000004</v>
      </c>
      <c r="AV218">
        <v>1849.8804909999999</v>
      </c>
      <c r="AW218">
        <v>57.320217270000001</v>
      </c>
    </row>
    <row r="219" spans="2:49" x14ac:dyDescent="0.25">
      <c r="B219" t="s">
        <v>318</v>
      </c>
      <c r="C219">
        <v>247860837.32111701</v>
      </c>
      <c r="D219">
        <v>251840323.237167</v>
      </c>
      <c r="E219">
        <v>255927916</v>
      </c>
      <c r="F219">
        <v>255966782.59999999</v>
      </c>
      <c r="G219">
        <v>242196882.30000001</v>
      </c>
      <c r="H219">
        <v>222463275.30000001</v>
      </c>
      <c r="I219">
        <v>224340934.09999999</v>
      </c>
      <c r="J219">
        <v>218588952.09999999</v>
      </c>
      <c r="K219">
        <v>207953900.09999999</v>
      </c>
      <c r="L219">
        <v>200186461.80000001</v>
      </c>
      <c r="M219">
        <v>197198304.30000001</v>
      </c>
      <c r="N219">
        <v>195907927.40000001</v>
      </c>
      <c r="O219">
        <v>189731567.40000001</v>
      </c>
      <c r="P219">
        <v>183960446.19999999</v>
      </c>
      <c r="Q219">
        <v>174433054.59999999</v>
      </c>
      <c r="R219">
        <v>166686202.59999999</v>
      </c>
      <c r="S219">
        <v>159602892.90000001</v>
      </c>
      <c r="T219">
        <v>157819490.59999999</v>
      </c>
      <c r="U219">
        <v>156945589.30000001</v>
      </c>
      <c r="V219">
        <v>157225410.69999999</v>
      </c>
      <c r="W219">
        <v>151880413.40000001</v>
      </c>
      <c r="X219">
        <v>143938803.80000001</v>
      </c>
      <c r="Y219">
        <v>135711789.09999999</v>
      </c>
      <c r="Z219">
        <v>128143862.2</v>
      </c>
      <c r="AA219">
        <v>121307799.40000001</v>
      </c>
      <c r="AB219">
        <v>115491427.09999999</v>
      </c>
      <c r="AC219">
        <v>110188943.5</v>
      </c>
      <c r="AD219">
        <v>105387580</v>
      </c>
      <c r="AE219">
        <v>100891444.5</v>
      </c>
      <c r="AF219">
        <v>96220704.670000002</v>
      </c>
      <c r="AG219">
        <v>92095157.079999998</v>
      </c>
      <c r="AH219">
        <v>88082025.200000003</v>
      </c>
      <c r="AI219">
        <v>83418174.659999996</v>
      </c>
      <c r="AJ219">
        <v>78420190.75</v>
      </c>
      <c r="AK219">
        <v>73072084.040000007</v>
      </c>
      <c r="AL219">
        <v>67838397.129999995</v>
      </c>
      <c r="AM219">
        <v>62009465.829999998</v>
      </c>
      <c r="AN219">
        <v>59368287.210000001</v>
      </c>
      <c r="AO219">
        <v>56356559.140000001</v>
      </c>
      <c r="AP219">
        <v>52907447.600000001</v>
      </c>
      <c r="AQ219">
        <v>48929242.700000003</v>
      </c>
      <c r="AR219">
        <v>44260491.920000002</v>
      </c>
      <c r="AS219">
        <v>42667463.310000002</v>
      </c>
      <c r="AT219">
        <v>41023127.859999999</v>
      </c>
      <c r="AU219">
        <v>39300917.450000003</v>
      </c>
      <c r="AV219">
        <v>37492310.399999999</v>
      </c>
      <c r="AW219">
        <v>35537544.75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41274411.18</v>
      </c>
      <c r="G220">
        <v>36908973.799999997</v>
      </c>
      <c r="H220">
        <v>31694618.899999999</v>
      </c>
      <c r="I220">
        <v>31698231.210000001</v>
      </c>
      <c r="J220">
        <v>30379008.239999998</v>
      </c>
      <c r="K220">
        <v>28596257.93</v>
      </c>
      <c r="L220">
        <v>28400188.859999999</v>
      </c>
      <c r="M220">
        <v>27999788.219999999</v>
      </c>
      <c r="N220">
        <v>27412889.09</v>
      </c>
      <c r="O220">
        <v>22896340.329999998</v>
      </c>
      <c r="P220">
        <v>19357142.719999999</v>
      </c>
      <c r="Q220">
        <v>16326707.33</v>
      </c>
      <c r="R220">
        <v>13741193.640000001</v>
      </c>
      <c r="S220">
        <v>11498371.810000001</v>
      </c>
      <c r="T220">
        <v>10675894.48</v>
      </c>
      <c r="U220">
        <v>10219826.1</v>
      </c>
      <c r="V220">
        <v>9952969.9409999996</v>
      </c>
      <c r="W220">
        <v>10360260.710000001</v>
      </c>
      <c r="X220">
        <v>9170139.5390000008</v>
      </c>
      <c r="Y220">
        <v>8582574.0969999898</v>
      </c>
      <c r="Z220">
        <v>8006192.8080000002</v>
      </c>
      <c r="AA220">
        <v>7448786.6909999996</v>
      </c>
      <c r="AB220">
        <v>7064036.8059999999</v>
      </c>
      <c r="AC220">
        <v>6728110.8789999997</v>
      </c>
      <c r="AD220">
        <v>6629985.3590000002</v>
      </c>
      <c r="AE220">
        <v>6619698.3729999997</v>
      </c>
      <c r="AF220">
        <v>6649767.398</v>
      </c>
      <c r="AG220">
        <v>6783061.2769999998</v>
      </c>
      <c r="AH220">
        <v>6977669.3679999998</v>
      </c>
      <c r="AI220">
        <v>7186739.5140000004</v>
      </c>
      <c r="AJ220">
        <v>7388356.9270000001</v>
      </c>
      <c r="AK220">
        <v>7581868.3859999999</v>
      </c>
      <c r="AL220">
        <v>7767757.5750000002</v>
      </c>
      <c r="AM220">
        <v>7954418.3859999999</v>
      </c>
      <c r="AN220">
        <v>8136475.9079999998</v>
      </c>
      <c r="AO220">
        <v>8312824.8449999997</v>
      </c>
      <c r="AP220">
        <v>8486787.0059999898</v>
      </c>
      <c r="AQ220">
        <v>8660292.6239999998</v>
      </c>
      <c r="AR220">
        <v>8830285.9590000007</v>
      </c>
      <c r="AS220">
        <v>8990420.4079999998</v>
      </c>
      <c r="AT220">
        <v>9150681.4550000001</v>
      </c>
      <c r="AU220">
        <v>9309226.4800000004</v>
      </c>
      <c r="AV220">
        <v>9468160.3220000006</v>
      </c>
      <c r="AW220">
        <v>9627988.7689999994</v>
      </c>
    </row>
    <row r="221" spans="2:49" x14ac:dyDescent="0.25">
      <c r="B221" t="s">
        <v>320</v>
      </c>
      <c r="C221">
        <v>156021257.172526</v>
      </c>
      <c r="D221">
        <v>158526228.92293701</v>
      </c>
      <c r="E221">
        <v>161115633.90000001</v>
      </c>
      <c r="F221">
        <v>162544396.80000001</v>
      </c>
      <c r="G221">
        <v>154985968.09999999</v>
      </c>
      <c r="H221">
        <v>144670460.5</v>
      </c>
      <c r="I221">
        <v>146129865</v>
      </c>
      <c r="J221">
        <v>141954951</v>
      </c>
      <c r="K221">
        <v>135250060.69999999</v>
      </c>
      <c r="L221">
        <v>129474422.09999999</v>
      </c>
      <c r="M221">
        <v>127950928.7</v>
      </c>
      <c r="N221">
        <v>128099294.7</v>
      </c>
      <c r="O221">
        <v>125889246.09999999</v>
      </c>
      <c r="P221">
        <v>122766805.8</v>
      </c>
      <c r="Q221">
        <v>116430949.8</v>
      </c>
      <c r="R221">
        <v>111723461.40000001</v>
      </c>
      <c r="S221">
        <v>107125583.5</v>
      </c>
      <c r="T221">
        <v>108791844.3</v>
      </c>
      <c r="U221">
        <v>110937648.7</v>
      </c>
      <c r="V221">
        <v>113644126.2</v>
      </c>
      <c r="W221">
        <v>108991569.59999999</v>
      </c>
      <c r="X221">
        <v>103802767.59999999</v>
      </c>
      <c r="Y221">
        <v>98651714.260000005</v>
      </c>
      <c r="Z221">
        <v>93941108.810000002</v>
      </c>
      <c r="AA221">
        <v>89740626.430000007</v>
      </c>
      <c r="AB221">
        <v>86158421.209999904</v>
      </c>
      <c r="AC221">
        <v>82961448.569999903</v>
      </c>
      <c r="AD221">
        <v>79732540.219999999</v>
      </c>
      <c r="AE221">
        <v>76714664.049999997</v>
      </c>
      <c r="AF221">
        <v>73442228.819999903</v>
      </c>
      <c r="AG221">
        <v>70567950.709999904</v>
      </c>
      <c r="AH221">
        <v>67656693.269999996</v>
      </c>
      <c r="AI221">
        <v>64226541.770000003</v>
      </c>
      <c r="AJ221">
        <v>60408657.509999998</v>
      </c>
      <c r="AK221">
        <v>56173977.280000001</v>
      </c>
      <c r="AL221">
        <v>51876888.289999999</v>
      </c>
      <c r="AM221">
        <v>46927447.729999997</v>
      </c>
      <c r="AN221">
        <v>44700727.670000002</v>
      </c>
      <c r="AO221">
        <v>42093055.079999998</v>
      </c>
      <c r="AP221">
        <v>39052402.649999999</v>
      </c>
      <c r="AQ221">
        <v>35488581.950000003</v>
      </c>
      <c r="AR221">
        <v>31246171.329999998</v>
      </c>
      <c r="AS221">
        <v>30274962.18</v>
      </c>
      <c r="AT221">
        <v>29256693.640000001</v>
      </c>
      <c r="AU221">
        <v>28168030.370000001</v>
      </c>
      <c r="AV221">
        <v>26998607.100000001</v>
      </c>
      <c r="AW221">
        <v>25688908.18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52460922.850000001</v>
      </c>
      <c r="F222">
        <v>52147974.579999998</v>
      </c>
      <c r="G222">
        <v>50301940.420000002</v>
      </c>
      <c r="H222">
        <v>46098195.920000002</v>
      </c>
      <c r="I222">
        <v>46512837.909999996</v>
      </c>
      <c r="J222">
        <v>46254992.840000004</v>
      </c>
      <c r="K222">
        <v>44107581.539999999</v>
      </c>
      <c r="L222">
        <v>42311850.82</v>
      </c>
      <c r="M222">
        <v>41247587.460000001</v>
      </c>
      <c r="N222">
        <v>40395743.619999997</v>
      </c>
      <c r="O222">
        <v>40945980.969999999</v>
      </c>
      <c r="P222">
        <v>41836497.659999996</v>
      </c>
      <c r="Q222">
        <v>41675397.450000003</v>
      </c>
      <c r="R222">
        <v>41221547.549999997</v>
      </c>
      <c r="S222">
        <v>40978937.640000001</v>
      </c>
      <c r="T222">
        <v>38351751.840000004</v>
      </c>
      <c r="U222">
        <v>35788114.479999997</v>
      </c>
      <c r="V222">
        <v>33628314.600000001</v>
      </c>
      <c r="W222">
        <v>32528583.010000002</v>
      </c>
      <c r="X222">
        <v>30965896.600000001</v>
      </c>
      <c r="Y222">
        <v>28477500.75</v>
      </c>
      <c r="Z222">
        <v>26196560.550000001</v>
      </c>
      <c r="AA222">
        <v>24118386.329999998</v>
      </c>
      <c r="AB222">
        <v>22268969.129999999</v>
      </c>
      <c r="AC222">
        <v>20499384</v>
      </c>
      <c r="AD222">
        <v>19025054.440000001</v>
      </c>
      <c r="AE222">
        <v>17557082.030000001</v>
      </c>
      <c r="AF222">
        <v>16128708.449999999</v>
      </c>
      <c r="AG222">
        <v>14744145.1</v>
      </c>
      <c r="AH222">
        <v>13447662.550000001</v>
      </c>
      <c r="AI222">
        <v>12004893.369999999</v>
      </c>
      <c r="AJ222">
        <v>10623176.300000001</v>
      </c>
      <c r="AK222">
        <v>9316238.3699999899</v>
      </c>
      <c r="AL222">
        <v>8193751.2659999998</v>
      </c>
      <c r="AM222">
        <v>7127599.7170000002</v>
      </c>
      <c r="AN222">
        <v>6531083.6270000003</v>
      </c>
      <c r="AO222">
        <v>5950679.2110000001</v>
      </c>
      <c r="AP222">
        <v>5368257.943</v>
      </c>
      <c r="AQ222">
        <v>4780368.1270000003</v>
      </c>
      <c r="AR222">
        <v>4184034.625</v>
      </c>
      <c r="AS222">
        <v>3402080.72</v>
      </c>
      <c r="AT222">
        <v>2615752.7689999999</v>
      </c>
      <c r="AU222">
        <v>1823660.601</v>
      </c>
      <c r="AV222">
        <v>1025542.985</v>
      </c>
      <c r="AW222">
        <v>220647.8046</v>
      </c>
    </row>
    <row r="223" spans="2:49" x14ac:dyDescent="0.25">
      <c r="B223" t="s">
        <v>322</v>
      </c>
      <c r="C223">
        <v>392773953.478827</v>
      </c>
      <c r="D223">
        <v>399080066.34826499</v>
      </c>
      <c r="E223">
        <v>405531640.80000001</v>
      </c>
      <c r="F223">
        <v>402946733.60000002</v>
      </c>
      <c r="G223">
        <v>385000868.89999998</v>
      </c>
      <c r="H223">
        <v>364586830.69999999</v>
      </c>
      <c r="I223">
        <v>363233513.19999999</v>
      </c>
      <c r="J223">
        <v>353734612.19999999</v>
      </c>
      <c r="K223">
        <v>338763451.39999998</v>
      </c>
      <c r="L223">
        <v>327571934.5</v>
      </c>
      <c r="M223">
        <v>321584188.19999999</v>
      </c>
      <c r="N223">
        <v>317981950.69999999</v>
      </c>
      <c r="O223">
        <v>310743326.69999999</v>
      </c>
      <c r="P223">
        <v>303394915.60000002</v>
      </c>
      <c r="Q223">
        <v>291573952</v>
      </c>
      <c r="R223">
        <v>282578060.10000002</v>
      </c>
      <c r="S223">
        <v>272966910.80000001</v>
      </c>
      <c r="T223">
        <v>268935552.39999998</v>
      </c>
      <c r="U223">
        <v>265736882.90000001</v>
      </c>
      <c r="V223">
        <v>263434266.40000001</v>
      </c>
      <c r="W223">
        <v>252250741.40000001</v>
      </c>
      <c r="X223">
        <v>240464580.59999999</v>
      </c>
      <c r="Y223">
        <v>228085899.30000001</v>
      </c>
      <c r="Z223">
        <v>216269006.69999999</v>
      </c>
      <c r="AA223">
        <v>205142385.59999999</v>
      </c>
      <c r="AB223">
        <v>195036169.40000001</v>
      </c>
      <c r="AC223">
        <v>185394435</v>
      </c>
      <c r="AD223">
        <v>175296873.40000001</v>
      </c>
      <c r="AE223">
        <v>165535879.80000001</v>
      </c>
      <c r="AF223">
        <v>155699040.59999999</v>
      </c>
      <c r="AG223">
        <v>146807801.5</v>
      </c>
      <c r="AH223">
        <v>138248527.5</v>
      </c>
      <c r="AI223">
        <v>128937888.8</v>
      </c>
      <c r="AJ223">
        <v>119366181.40000001</v>
      </c>
      <c r="AK223">
        <v>109503666.5</v>
      </c>
      <c r="AL223">
        <v>99899241.370000005</v>
      </c>
      <c r="AM223">
        <v>89695432.590000004</v>
      </c>
      <c r="AN223">
        <v>84248274.579999998</v>
      </c>
      <c r="AO223">
        <v>78481479.849999994</v>
      </c>
      <c r="AP223">
        <v>72318809.829999998</v>
      </c>
      <c r="AQ223">
        <v>65639700.439999998</v>
      </c>
      <c r="AR223">
        <v>58205802.240000002</v>
      </c>
      <c r="AS223">
        <v>55311561.840000004</v>
      </c>
      <c r="AT223">
        <v>52424690.390000001</v>
      </c>
      <c r="AU223">
        <v>49515141.18</v>
      </c>
      <c r="AV223">
        <v>46569372.189999998</v>
      </c>
      <c r="AW223">
        <v>43523051.520000003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42381296.719999999</v>
      </c>
      <c r="G224">
        <v>37986432.82</v>
      </c>
      <c r="H224">
        <v>32741807.579999998</v>
      </c>
      <c r="I224">
        <v>32719826.120000001</v>
      </c>
      <c r="J224">
        <v>31374399.98</v>
      </c>
      <c r="K224">
        <v>29562172.870000001</v>
      </c>
      <c r="L224">
        <v>29333732.140000001</v>
      </c>
      <c r="M224">
        <v>28901673.91</v>
      </c>
      <c r="N224">
        <v>28286662.510000002</v>
      </c>
      <c r="O224">
        <v>23748992.129999999</v>
      </c>
      <c r="P224">
        <v>20192262</v>
      </c>
      <c r="Q224">
        <v>17143311.530000001</v>
      </c>
      <c r="R224">
        <v>14533559.460000001</v>
      </c>
      <c r="S224">
        <v>12265441.310000001</v>
      </c>
      <c r="T224">
        <v>11415028.689999999</v>
      </c>
      <c r="U224">
        <v>10930356.390000001</v>
      </c>
      <c r="V224">
        <v>10632447.970000001</v>
      </c>
      <c r="W224">
        <v>11005471.82</v>
      </c>
      <c r="X224">
        <v>9777757.0370000005</v>
      </c>
      <c r="Y224">
        <v>9151757.8019999899</v>
      </c>
      <c r="Z224">
        <v>8539437.6620000005</v>
      </c>
      <c r="AA224">
        <v>7949821.591</v>
      </c>
      <c r="AB224">
        <v>7536740.4210000001</v>
      </c>
      <c r="AC224">
        <v>7175801.6009999998</v>
      </c>
      <c r="AD224">
        <v>7055010.8250000002</v>
      </c>
      <c r="AE224">
        <v>7024126.9220000003</v>
      </c>
      <c r="AF224">
        <v>7035473.4330000002</v>
      </c>
      <c r="AG224">
        <v>7151527.9699999997</v>
      </c>
      <c r="AH224">
        <v>7330196.2240000004</v>
      </c>
      <c r="AI224">
        <v>7524531.8140000002</v>
      </c>
      <c r="AJ224">
        <v>7712443.3080000002</v>
      </c>
      <c r="AK224">
        <v>7893164.727</v>
      </c>
      <c r="AL224">
        <v>8067094.8329999996</v>
      </c>
      <c r="AM224">
        <v>8242383.7560000001</v>
      </c>
      <c r="AN224">
        <v>8413658.5289999899</v>
      </c>
      <c r="AO224">
        <v>8579773.6970000006</v>
      </c>
      <c r="AP224">
        <v>8743980.0779999997</v>
      </c>
      <c r="AQ224">
        <v>8908193.4590000007</v>
      </c>
      <c r="AR224">
        <v>9069345.5840000007</v>
      </c>
      <c r="AS224">
        <v>9221052.3469999898</v>
      </c>
      <c r="AT224">
        <v>9373201.2070000004</v>
      </c>
      <c r="AU224">
        <v>9523906.2770000007</v>
      </c>
      <c r="AV224">
        <v>9675266.6999999899</v>
      </c>
      <c r="AW224">
        <v>9827850.8550000004</v>
      </c>
    </row>
    <row r="225" spans="2:49" x14ac:dyDescent="0.25">
      <c r="B225" t="s">
        <v>324</v>
      </c>
      <c r="C225">
        <v>261896523.70399499</v>
      </c>
      <c r="D225">
        <v>266101357.10489401</v>
      </c>
      <c r="E225">
        <v>270417915.5</v>
      </c>
      <c r="F225">
        <v>270531840.39999998</v>
      </c>
      <c r="G225">
        <v>260566995</v>
      </c>
      <c r="H225">
        <v>251093233.5</v>
      </c>
      <c r="I225">
        <v>250403354.90000001</v>
      </c>
      <c r="J225">
        <v>244087420</v>
      </c>
      <c r="K225">
        <v>235059925.69999999</v>
      </c>
      <c r="L225">
        <v>227592189.5</v>
      </c>
      <c r="M225">
        <v>224568377.40000001</v>
      </c>
      <c r="N225">
        <v>223739984.59999999</v>
      </c>
      <c r="O225">
        <v>220731016.69999999</v>
      </c>
      <c r="P225">
        <v>216454303.40000001</v>
      </c>
      <c r="Q225">
        <v>208741983.5</v>
      </c>
      <c r="R225">
        <v>203730483.19999999</v>
      </c>
      <c r="S225">
        <v>197499463.90000001</v>
      </c>
      <c r="T225">
        <v>197626226.30000001</v>
      </c>
      <c r="U225">
        <v>197741502.09999999</v>
      </c>
      <c r="V225">
        <v>198171806.19999999</v>
      </c>
      <c r="W225">
        <v>191301427.19999999</v>
      </c>
      <c r="X225">
        <v>183993956.40000001</v>
      </c>
      <c r="Y225">
        <v>176296257.80000001</v>
      </c>
      <c r="Z225">
        <v>168736949.5</v>
      </c>
      <c r="AA225">
        <v>161489408.40000001</v>
      </c>
      <c r="AB225">
        <v>154679349.40000001</v>
      </c>
      <c r="AC225">
        <v>148122490.09999999</v>
      </c>
      <c r="AD225">
        <v>140516579.19999999</v>
      </c>
      <c r="AE225">
        <v>133095496.90000001</v>
      </c>
      <c r="AF225">
        <v>125460581.90000001</v>
      </c>
      <c r="AG225">
        <v>118458198.2</v>
      </c>
      <c r="AH225">
        <v>111568623.5</v>
      </c>
      <c r="AI225">
        <v>104091277.5</v>
      </c>
      <c r="AJ225">
        <v>96282660.25</v>
      </c>
      <c r="AK225">
        <v>88095228.950000003</v>
      </c>
      <c r="AL225">
        <v>79919314.469999999</v>
      </c>
      <c r="AM225">
        <v>71070279.5</v>
      </c>
      <c r="AN225">
        <v>66403510.399999999</v>
      </c>
      <c r="AO225">
        <v>61387969.030000001</v>
      </c>
      <c r="AP225">
        <v>55965920.420000002</v>
      </c>
      <c r="AQ225">
        <v>50018908.950000003</v>
      </c>
      <c r="AR225">
        <v>43315255.039999999</v>
      </c>
      <c r="AS225">
        <v>41394429.5</v>
      </c>
      <c r="AT225">
        <v>39469540.130000003</v>
      </c>
      <c r="AU225">
        <v>37513771.850000001</v>
      </c>
      <c r="AV225">
        <v>35511900.270000003</v>
      </c>
      <c r="AW225">
        <v>33400062.260000002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</v>
      </c>
      <c r="F226">
        <v>90033596.450000003</v>
      </c>
      <c r="G226">
        <v>86447441.090000004</v>
      </c>
      <c r="H226">
        <v>80751789.620000005</v>
      </c>
      <c r="I226">
        <v>80110332.209999904</v>
      </c>
      <c r="J226">
        <v>78272792.25</v>
      </c>
      <c r="K226">
        <v>74141352.840000004</v>
      </c>
      <c r="L226">
        <v>70646012.849999994</v>
      </c>
      <c r="M226">
        <v>68114136.930000007</v>
      </c>
      <c r="N226">
        <v>65955303.590000004</v>
      </c>
      <c r="O226">
        <v>66263317.899999999</v>
      </c>
      <c r="P226">
        <v>66748350.140000001</v>
      </c>
      <c r="Q226">
        <v>65688656.990000002</v>
      </c>
      <c r="R226">
        <v>64314017.43</v>
      </c>
      <c r="S226">
        <v>63202005.640000001</v>
      </c>
      <c r="T226">
        <v>59894297.390000001</v>
      </c>
      <c r="U226">
        <v>57065024.359999999</v>
      </c>
      <c r="V226">
        <v>54630012.240000002</v>
      </c>
      <c r="W226">
        <v>49943842.369999997</v>
      </c>
      <c r="X226">
        <v>46692867.130000003</v>
      </c>
      <c r="Y226">
        <v>42637883.719999999</v>
      </c>
      <c r="Z226">
        <v>38992619.469999999</v>
      </c>
      <c r="AA226">
        <v>35703155.649999999</v>
      </c>
      <c r="AB226">
        <v>32820079.530000001</v>
      </c>
      <c r="AC226">
        <v>30096143.239999998</v>
      </c>
      <c r="AD226">
        <v>27725283.359999999</v>
      </c>
      <c r="AE226">
        <v>25416255.91</v>
      </c>
      <c r="AF226">
        <v>23202985.210000001</v>
      </c>
      <c r="AG226">
        <v>21198075.329999998</v>
      </c>
      <c r="AH226">
        <v>19349707.739999998</v>
      </c>
      <c r="AI226">
        <v>17322079.440000001</v>
      </c>
      <c r="AJ226">
        <v>15371077.84</v>
      </c>
      <c r="AK226">
        <v>13515272.85</v>
      </c>
      <c r="AL226">
        <v>11912832.060000001</v>
      </c>
      <c r="AM226">
        <v>10382769.34</v>
      </c>
      <c r="AN226">
        <v>9431105.6520000007</v>
      </c>
      <c r="AO226">
        <v>8513737.1239999998</v>
      </c>
      <c r="AP226">
        <v>7608909.3360000001</v>
      </c>
      <c r="AQ226">
        <v>6712598.0379999997</v>
      </c>
      <c r="AR226">
        <v>5821201.6210000003</v>
      </c>
      <c r="AS226">
        <v>4696079.9929999998</v>
      </c>
      <c r="AT226">
        <v>3581949.05</v>
      </c>
      <c r="AU226">
        <v>2477463.0499999998</v>
      </c>
      <c r="AV226">
        <v>1382205.227</v>
      </c>
      <c r="AW226">
        <v>295138.40340000001</v>
      </c>
    </row>
    <row r="227" spans="2:49" x14ac:dyDescent="0.25">
      <c r="B227" t="s">
        <v>326</v>
      </c>
      <c r="C227">
        <v>419119515.24800497</v>
      </c>
      <c r="D227">
        <v>425848614.63336003</v>
      </c>
      <c r="E227">
        <v>432732246.89999998</v>
      </c>
      <c r="F227">
        <v>430460227.89999998</v>
      </c>
      <c r="G227">
        <v>411869266.30000001</v>
      </c>
      <c r="H227">
        <v>388633448.80000001</v>
      </c>
      <c r="I227">
        <v>388171651.89999998</v>
      </c>
      <c r="J227">
        <v>379298990</v>
      </c>
      <c r="K227">
        <v>363672933.69999999</v>
      </c>
      <c r="L227">
        <v>352166070.89999998</v>
      </c>
      <c r="M227">
        <v>346150047.80000001</v>
      </c>
      <c r="N227">
        <v>342830206.10000002</v>
      </c>
      <c r="O227">
        <v>335755519.39999998</v>
      </c>
      <c r="P227">
        <v>329262696.19999999</v>
      </c>
      <c r="Q227">
        <v>317654209.60000002</v>
      </c>
      <c r="R227">
        <v>308939350.60000002</v>
      </c>
      <c r="S227">
        <v>299117644.80000001</v>
      </c>
      <c r="T227">
        <v>295186917.60000002</v>
      </c>
      <c r="U227">
        <v>291947459.80000001</v>
      </c>
      <c r="V227">
        <v>289846399.89999998</v>
      </c>
      <c r="W227">
        <v>278483114</v>
      </c>
      <c r="X227">
        <v>266447873.59999999</v>
      </c>
      <c r="Y227">
        <v>253905183.59999999</v>
      </c>
      <c r="Z227">
        <v>241872682</v>
      </c>
      <c r="AA227">
        <v>230533794.09999999</v>
      </c>
      <c r="AB227">
        <v>220205904.90000001</v>
      </c>
      <c r="AC227">
        <v>210365150.19999999</v>
      </c>
      <c r="AD227">
        <v>200161605.5</v>
      </c>
      <c r="AE227">
        <v>190224273.90000001</v>
      </c>
      <c r="AF227">
        <v>180207922.19999999</v>
      </c>
      <c r="AG227">
        <v>171148815.80000001</v>
      </c>
      <c r="AH227">
        <v>162420080.40000001</v>
      </c>
      <c r="AI227">
        <v>152926635.19999999</v>
      </c>
      <c r="AJ227">
        <v>143128845.90000001</v>
      </c>
      <c r="AK227">
        <v>133004817.2</v>
      </c>
      <c r="AL227">
        <v>123107331.8</v>
      </c>
      <c r="AM227">
        <v>112560180.90000001</v>
      </c>
      <c r="AN227">
        <v>107005654.09999999</v>
      </c>
      <c r="AO227">
        <v>101088509.59999999</v>
      </c>
      <c r="AP227">
        <v>94733581.189999998</v>
      </c>
      <c r="AQ227">
        <v>87815069.319999903</v>
      </c>
      <c r="AR227">
        <v>80053252.799999997</v>
      </c>
      <c r="AS227">
        <v>77131258.140000001</v>
      </c>
      <c r="AT227">
        <v>74226376.370000005</v>
      </c>
      <c r="AU227">
        <v>71285593.25</v>
      </c>
      <c r="AV227">
        <v>68295663.769999996</v>
      </c>
      <c r="AW227">
        <v>65195763.289999999</v>
      </c>
    </row>
    <row r="228" spans="2:49" x14ac:dyDescent="0.25">
      <c r="B228" t="s">
        <v>327</v>
      </c>
      <c r="C228">
        <v>255.88316116441601</v>
      </c>
      <c r="D228">
        <v>259.991448084664</v>
      </c>
      <c r="E228">
        <v>264.74876819999997</v>
      </c>
      <c r="F228">
        <v>270.81950740000002</v>
      </c>
      <c r="G228">
        <v>272.1377463</v>
      </c>
      <c r="H228">
        <v>261.52921509999999</v>
      </c>
      <c r="I228">
        <v>270.70294760000002</v>
      </c>
      <c r="J228">
        <v>272.47062849999998</v>
      </c>
      <c r="K228">
        <v>269.19788940000001</v>
      </c>
      <c r="L228">
        <v>265.15069640000002</v>
      </c>
      <c r="M228">
        <v>263.16587980000003</v>
      </c>
      <c r="N228">
        <v>260.50871819999998</v>
      </c>
      <c r="O228">
        <v>252.75801419999999</v>
      </c>
      <c r="P228">
        <v>248.75700670000001</v>
      </c>
      <c r="Q228">
        <v>243.4428413</v>
      </c>
      <c r="R228">
        <v>235.9846014</v>
      </c>
      <c r="S228">
        <v>229.10207969999999</v>
      </c>
      <c r="T228">
        <v>224.94191280000001</v>
      </c>
      <c r="U228">
        <v>220.69131569999999</v>
      </c>
      <c r="V228">
        <v>216.4022563</v>
      </c>
      <c r="W228">
        <v>224.8127829</v>
      </c>
      <c r="X228">
        <v>229.86591870000001</v>
      </c>
      <c r="Y228">
        <v>227.3114305</v>
      </c>
      <c r="Z228">
        <v>223.88051709999999</v>
      </c>
      <c r="AA228">
        <v>219.9720605</v>
      </c>
      <c r="AB228">
        <v>215.8843487</v>
      </c>
      <c r="AC228">
        <v>211.75819580000001</v>
      </c>
      <c r="AD228">
        <v>211.0089275</v>
      </c>
      <c r="AE228">
        <v>210.21222299999999</v>
      </c>
      <c r="AF228">
        <v>207.71530709999999</v>
      </c>
      <c r="AG228">
        <v>197.29481369999999</v>
      </c>
      <c r="AH228">
        <v>186.88762389999999</v>
      </c>
      <c r="AI228">
        <v>185.43173899999999</v>
      </c>
      <c r="AJ228">
        <v>184.03826240000001</v>
      </c>
      <c r="AK228">
        <v>182.77392789999999</v>
      </c>
      <c r="AL228">
        <v>181.76440070000001</v>
      </c>
      <c r="AM228">
        <v>180.79684019999999</v>
      </c>
      <c r="AN228">
        <v>177.6052708</v>
      </c>
      <c r="AO228">
        <v>174.54467539999999</v>
      </c>
      <c r="AP228">
        <v>171.58765829999999</v>
      </c>
      <c r="AQ228">
        <v>168.72169930000001</v>
      </c>
      <c r="AR228">
        <v>165.85474959999999</v>
      </c>
      <c r="AS228">
        <v>162.91622620000001</v>
      </c>
      <c r="AT228">
        <v>160.16421339999999</v>
      </c>
      <c r="AU228">
        <v>157.52910840000001</v>
      </c>
      <c r="AV228">
        <v>155.00257110000001</v>
      </c>
      <c r="AW228">
        <v>152.42859229999999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5.783402154</v>
      </c>
      <c r="G229">
        <v>4.9956807129999996</v>
      </c>
      <c r="H229">
        <v>4.2339004500000001</v>
      </c>
      <c r="I229">
        <v>4.490819729</v>
      </c>
      <c r="J229">
        <v>4.3609165890000003</v>
      </c>
      <c r="K229">
        <v>4.1425753350000001</v>
      </c>
      <c r="L229">
        <v>4.3558708849999999</v>
      </c>
      <c r="M229">
        <v>4.504937784</v>
      </c>
      <c r="N229">
        <v>4.6164405469999998</v>
      </c>
      <c r="O229">
        <v>3.8491027529999999</v>
      </c>
      <c r="P229">
        <v>3.2869839289999998</v>
      </c>
      <c r="Q229">
        <v>2.848168823</v>
      </c>
      <c r="R229">
        <v>2.5598717440000001</v>
      </c>
      <c r="S229">
        <v>2.362613037</v>
      </c>
      <c r="T229">
        <v>2.3104714149999999</v>
      </c>
      <c r="U229">
        <v>2.3259604949999999</v>
      </c>
      <c r="V229">
        <v>2.37677512</v>
      </c>
      <c r="W229">
        <v>2.3858112990000002</v>
      </c>
      <c r="X229">
        <v>2.2995375340000002</v>
      </c>
      <c r="Y229">
        <v>2.1904401610000002</v>
      </c>
      <c r="Z229">
        <v>2.0752549739999999</v>
      </c>
      <c r="AA229">
        <v>1.9651754400000001</v>
      </c>
      <c r="AB229">
        <v>1.86338706</v>
      </c>
      <c r="AC229">
        <v>1.77214519</v>
      </c>
      <c r="AD229">
        <v>1.7486725890000001</v>
      </c>
      <c r="AE229">
        <v>1.7485956030000001</v>
      </c>
      <c r="AF229">
        <v>1.7592975369999999</v>
      </c>
      <c r="AG229">
        <v>1.7889237680000001</v>
      </c>
      <c r="AH229">
        <v>1.833743315</v>
      </c>
      <c r="AI229">
        <v>1.8815010889999999</v>
      </c>
      <c r="AJ229">
        <v>1.9275858640000001</v>
      </c>
      <c r="AK229">
        <v>1.971903838</v>
      </c>
      <c r="AL229">
        <v>2.0145641990000001</v>
      </c>
      <c r="AM229">
        <v>2.0575992830000001</v>
      </c>
      <c r="AN229">
        <v>2.099603551</v>
      </c>
      <c r="AO229">
        <v>2.1403390189999998</v>
      </c>
      <c r="AP229">
        <v>2.1806258079999998</v>
      </c>
      <c r="AQ229">
        <v>2.2209438050000001</v>
      </c>
      <c r="AR229">
        <v>2.2605331849999999</v>
      </c>
      <c r="AS229">
        <v>2.2977649790000001</v>
      </c>
      <c r="AT229">
        <v>2.335111376</v>
      </c>
      <c r="AU229">
        <v>2.3721095999999999</v>
      </c>
      <c r="AV229">
        <v>2.409287811</v>
      </c>
      <c r="AW229">
        <v>2.4468175940000001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5.783402154</v>
      </c>
      <c r="G230">
        <v>4.9956807129999996</v>
      </c>
      <c r="H230">
        <v>4.2339004500000001</v>
      </c>
      <c r="I230">
        <v>4.490819729</v>
      </c>
      <c r="J230">
        <v>4.3609165890000003</v>
      </c>
      <c r="K230">
        <v>4.1425753350000001</v>
      </c>
      <c r="L230">
        <v>4.3558708849999999</v>
      </c>
      <c r="M230">
        <v>4.504937784</v>
      </c>
      <c r="N230">
        <v>4.6164405469999998</v>
      </c>
      <c r="O230">
        <v>3.8491027529999999</v>
      </c>
      <c r="P230">
        <v>3.2869839289999998</v>
      </c>
      <c r="Q230">
        <v>2.848168823</v>
      </c>
      <c r="R230">
        <v>2.5598717440000001</v>
      </c>
      <c r="S230">
        <v>2.362613037</v>
      </c>
      <c r="T230">
        <v>2.3104714149999999</v>
      </c>
      <c r="U230">
        <v>2.3259604949999999</v>
      </c>
      <c r="V230">
        <v>2.37677512</v>
      </c>
      <c r="W230">
        <v>2.3858112990000002</v>
      </c>
      <c r="X230">
        <v>2.2995375340000002</v>
      </c>
      <c r="Y230">
        <v>2.1904401610000002</v>
      </c>
      <c r="Z230">
        <v>2.0752549739999999</v>
      </c>
      <c r="AA230">
        <v>1.9651754400000001</v>
      </c>
      <c r="AB230">
        <v>1.86338706</v>
      </c>
      <c r="AC230">
        <v>1.77214519</v>
      </c>
      <c r="AD230">
        <v>1.7486725890000001</v>
      </c>
      <c r="AE230">
        <v>1.7485956030000001</v>
      </c>
      <c r="AF230">
        <v>1.7592975369999999</v>
      </c>
      <c r="AG230">
        <v>1.7889237680000001</v>
      </c>
      <c r="AH230">
        <v>1.833743315</v>
      </c>
      <c r="AI230">
        <v>1.8815010889999999</v>
      </c>
      <c r="AJ230">
        <v>1.9275858640000001</v>
      </c>
      <c r="AK230">
        <v>1.971903838</v>
      </c>
      <c r="AL230">
        <v>2.0145641990000001</v>
      </c>
      <c r="AM230">
        <v>2.0575992830000001</v>
      </c>
      <c r="AN230">
        <v>2.099603551</v>
      </c>
      <c r="AO230">
        <v>2.1403390189999998</v>
      </c>
      <c r="AP230">
        <v>2.1806258079999998</v>
      </c>
      <c r="AQ230">
        <v>2.2209438050000001</v>
      </c>
      <c r="AR230">
        <v>2.2605331849999999</v>
      </c>
      <c r="AS230">
        <v>2.2977649790000001</v>
      </c>
      <c r="AT230">
        <v>2.335111376</v>
      </c>
      <c r="AU230">
        <v>2.3721095999999999</v>
      </c>
      <c r="AV230">
        <v>2.409287811</v>
      </c>
      <c r="AW230">
        <v>2.4468175940000001</v>
      </c>
    </row>
    <row r="231" spans="2:49" x14ac:dyDescent="0.25">
      <c r="B231" t="s">
        <v>330</v>
      </c>
      <c r="C231">
        <v>82.165927612137295</v>
      </c>
      <c r="D231">
        <v>83.485128157272499</v>
      </c>
      <c r="E231">
        <v>84.604501369999994</v>
      </c>
      <c r="F231">
        <v>84.718166199999999</v>
      </c>
      <c r="G231">
        <v>81.579063020000007</v>
      </c>
      <c r="H231">
        <v>78.623612570000006</v>
      </c>
      <c r="I231">
        <v>78.483665560000006</v>
      </c>
      <c r="J231">
        <v>76.582292719999998</v>
      </c>
      <c r="K231">
        <v>73.80302725</v>
      </c>
      <c r="L231">
        <v>71.525090640000002</v>
      </c>
      <c r="M231">
        <v>70.681032380000005</v>
      </c>
      <c r="N231">
        <v>70.54429931</v>
      </c>
      <c r="O231">
        <v>69.708990990000004</v>
      </c>
      <c r="P231">
        <v>68.450250499999996</v>
      </c>
      <c r="Q231">
        <v>66.069886550000007</v>
      </c>
      <c r="R231">
        <v>64.567010980000006</v>
      </c>
      <c r="S231">
        <v>62.686047690000002</v>
      </c>
      <c r="T231">
        <v>62.466454550000002</v>
      </c>
      <c r="U231">
        <v>62.237341209999997</v>
      </c>
      <c r="V231">
        <v>62.135276730000001</v>
      </c>
      <c r="W231">
        <v>60.434766009999997</v>
      </c>
      <c r="X231">
        <v>58.272613059999998</v>
      </c>
      <c r="Y231">
        <v>55.885328899999998</v>
      </c>
      <c r="Z231">
        <v>53.540613759999999</v>
      </c>
      <c r="AA231">
        <v>51.299343380000003</v>
      </c>
      <c r="AB231">
        <v>49.14476337</v>
      </c>
      <c r="AC231">
        <v>47.070644340000001</v>
      </c>
      <c r="AD231">
        <v>44.652185439999997</v>
      </c>
      <c r="AE231">
        <v>42.295245620000003</v>
      </c>
      <c r="AF231">
        <v>39.884792640000001</v>
      </c>
      <c r="AG231">
        <v>37.665254330000003</v>
      </c>
      <c r="AH231">
        <v>35.482086330000001</v>
      </c>
      <c r="AI231">
        <v>33.107889710000002</v>
      </c>
      <c r="AJ231">
        <v>30.62838138</v>
      </c>
      <c r="AK231">
        <v>28.027956419999999</v>
      </c>
      <c r="AL231">
        <v>25.409147239999999</v>
      </c>
      <c r="AM231">
        <v>22.579465970000001</v>
      </c>
      <c r="AN231">
        <v>21.08613287</v>
      </c>
      <c r="AO231">
        <v>19.48372389</v>
      </c>
      <c r="AP231">
        <v>17.753889569999998</v>
      </c>
      <c r="AQ231">
        <v>15.85929951</v>
      </c>
      <c r="AR231">
        <v>13.727139380000001</v>
      </c>
      <c r="AS231">
        <v>13.13658654</v>
      </c>
      <c r="AT231">
        <v>12.54308677</v>
      </c>
      <c r="AU231">
        <v>11.938070440000001</v>
      </c>
      <c r="AV231">
        <v>11.31666283</v>
      </c>
      <c r="AW231">
        <v>10.658261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0.66735271709999999</v>
      </c>
      <c r="F232">
        <v>1.0011635510000001</v>
      </c>
      <c r="G232">
        <v>1.2859669890000001</v>
      </c>
      <c r="H232">
        <v>1.550895927</v>
      </c>
      <c r="I232">
        <v>1.860379695</v>
      </c>
      <c r="J232">
        <v>2.1331698160000001</v>
      </c>
      <c r="K232">
        <v>2.3654011619999999</v>
      </c>
      <c r="L232">
        <v>2.5953868280000001</v>
      </c>
      <c r="M232">
        <v>2.8667752200000001</v>
      </c>
      <c r="N232">
        <v>3.1650174299999998</v>
      </c>
      <c r="O232">
        <v>3.18784497</v>
      </c>
      <c r="P232">
        <v>3.193170619</v>
      </c>
      <c r="Q232">
        <v>3.1467324809999999</v>
      </c>
      <c r="R232">
        <v>3.1425013069999999</v>
      </c>
      <c r="S232">
        <v>3.1208696840000001</v>
      </c>
      <c r="T232">
        <v>3.288040348</v>
      </c>
      <c r="U232">
        <v>3.450036887</v>
      </c>
      <c r="V232">
        <v>3.6148393209999998</v>
      </c>
      <c r="W232">
        <v>4.0081478129999999</v>
      </c>
      <c r="X232">
        <v>4.1123125720000004</v>
      </c>
      <c r="Y232">
        <v>4.1211305109999996</v>
      </c>
      <c r="Z232">
        <v>4.134659299</v>
      </c>
      <c r="AA232">
        <v>4.1585423199999996</v>
      </c>
      <c r="AB232">
        <v>4.1886332660000001</v>
      </c>
      <c r="AC232">
        <v>4.2303158730000003</v>
      </c>
      <c r="AD232">
        <v>4.9390912589999996</v>
      </c>
      <c r="AE232">
        <v>5.6859267449999997</v>
      </c>
      <c r="AF232">
        <v>6.4782190919999998</v>
      </c>
      <c r="AG232">
        <v>7.330789223</v>
      </c>
      <c r="AH232">
        <v>8.2686922630000002</v>
      </c>
      <c r="AI232">
        <v>9.3687267999999904</v>
      </c>
      <c r="AJ232">
        <v>10.571530109999999</v>
      </c>
      <c r="AK232">
        <v>11.90627832</v>
      </c>
      <c r="AL232">
        <v>13.352548369999999</v>
      </c>
      <c r="AM232">
        <v>15.01155625</v>
      </c>
      <c r="AN232">
        <v>15.638176769999999</v>
      </c>
      <c r="AO232">
        <v>16.364558939999998</v>
      </c>
      <c r="AP232">
        <v>17.22291886</v>
      </c>
      <c r="AQ232">
        <v>18.248994629999999</v>
      </c>
      <c r="AR232">
        <v>19.4636478</v>
      </c>
      <c r="AS232">
        <v>19.389286970000001</v>
      </c>
      <c r="AT232">
        <v>19.357021270000001</v>
      </c>
      <c r="AU232">
        <v>19.366201190000002</v>
      </c>
      <c r="AV232">
        <v>19.42470776</v>
      </c>
      <c r="AW232">
        <v>19.516815640000001</v>
      </c>
    </row>
    <row r="233" spans="2:49" x14ac:dyDescent="0.25">
      <c r="B233" t="s">
        <v>332</v>
      </c>
      <c r="C233">
        <v>82.165927612137295</v>
      </c>
      <c r="D233">
        <v>83.485128157272499</v>
      </c>
      <c r="E233">
        <v>84.604501369999994</v>
      </c>
      <c r="F233">
        <v>84.718166199999999</v>
      </c>
      <c r="G233">
        <v>81.579063020000007</v>
      </c>
      <c r="H233">
        <v>78.623612570000006</v>
      </c>
      <c r="I233">
        <v>78.483665560000006</v>
      </c>
      <c r="J233">
        <v>76.582292719999998</v>
      </c>
      <c r="K233">
        <v>73.80302725</v>
      </c>
      <c r="L233">
        <v>71.525090640000002</v>
      </c>
      <c r="M233">
        <v>70.681032380000005</v>
      </c>
      <c r="N233">
        <v>70.54429931</v>
      </c>
      <c r="O233">
        <v>69.708990990000004</v>
      </c>
      <c r="P233">
        <v>68.450250499999996</v>
      </c>
      <c r="Q233">
        <v>66.069886550000007</v>
      </c>
      <c r="R233">
        <v>64.567010980000006</v>
      </c>
      <c r="S233">
        <v>62.686047690000002</v>
      </c>
      <c r="T233">
        <v>62.466454550000002</v>
      </c>
      <c r="U233">
        <v>62.237341209999997</v>
      </c>
      <c r="V233">
        <v>62.135276730000001</v>
      </c>
      <c r="W233">
        <v>60.434766009999997</v>
      </c>
      <c r="X233">
        <v>58.272613059999998</v>
      </c>
      <c r="Y233">
        <v>55.885328899999998</v>
      </c>
      <c r="Z233">
        <v>53.540613759999999</v>
      </c>
      <c r="AA233">
        <v>51.299343380000003</v>
      </c>
      <c r="AB233">
        <v>49.14476337</v>
      </c>
      <c r="AC233">
        <v>47.070644340000001</v>
      </c>
      <c r="AD233">
        <v>44.652185439999997</v>
      </c>
      <c r="AE233">
        <v>42.295245620000003</v>
      </c>
      <c r="AF233">
        <v>39.884792640000001</v>
      </c>
      <c r="AG233">
        <v>37.665254330000003</v>
      </c>
      <c r="AH233">
        <v>35.482086330000001</v>
      </c>
      <c r="AI233">
        <v>33.107889710000002</v>
      </c>
      <c r="AJ233">
        <v>30.62838138</v>
      </c>
      <c r="AK233">
        <v>28.027956419999999</v>
      </c>
      <c r="AL233">
        <v>25.409147239999999</v>
      </c>
      <c r="AM233">
        <v>22.579465970000001</v>
      </c>
      <c r="AN233">
        <v>21.08613287</v>
      </c>
      <c r="AO233">
        <v>19.48372389</v>
      </c>
      <c r="AP233">
        <v>17.753889569999998</v>
      </c>
      <c r="AQ233">
        <v>15.85929951</v>
      </c>
      <c r="AR233">
        <v>13.727139380000001</v>
      </c>
      <c r="AS233">
        <v>13.13658654</v>
      </c>
      <c r="AT233">
        <v>12.54308677</v>
      </c>
      <c r="AU233">
        <v>11.938070440000001</v>
      </c>
      <c r="AV233">
        <v>11.31666283</v>
      </c>
      <c r="AW233">
        <v>10.658261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0.66735271709999999</v>
      </c>
      <c r="F234">
        <v>1.0011635510000001</v>
      </c>
      <c r="G234">
        <v>1.2859669890000001</v>
      </c>
      <c r="H234">
        <v>1.550895927</v>
      </c>
      <c r="I234">
        <v>1.860379695</v>
      </c>
      <c r="J234">
        <v>2.1331698160000001</v>
      </c>
      <c r="K234">
        <v>2.3654011619999999</v>
      </c>
      <c r="L234">
        <v>2.5953868280000001</v>
      </c>
      <c r="M234">
        <v>2.8667752200000001</v>
      </c>
      <c r="N234">
        <v>3.1650174299999998</v>
      </c>
      <c r="O234">
        <v>3.18784497</v>
      </c>
      <c r="P234">
        <v>3.193170619</v>
      </c>
      <c r="Q234">
        <v>3.1467324809999999</v>
      </c>
      <c r="R234">
        <v>3.1425013069999999</v>
      </c>
      <c r="S234">
        <v>3.1208696840000001</v>
      </c>
      <c r="T234">
        <v>3.288040348</v>
      </c>
      <c r="U234">
        <v>3.450036887</v>
      </c>
      <c r="V234">
        <v>3.6148393209999998</v>
      </c>
      <c r="W234">
        <v>4.0081478129999999</v>
      </c>
      <c r="X234">
        <v>4.1123125720000004</v>
      </c>
      <c r="Y234">
        <v>4.1211305109999996</v>
      </c>
      <c r="Z234">
        <v>4.134659299</v>
      </c>
      <c r="AA234">
        <v>4.1585423199999996</v>
      </c>
      <c r="AB234">
        <v>4.1886332660000001</v>
      </c>
      <c r="AC234">
        <v>4.2303158730000003</v>
      </c>
      <c r="AD234">
        <v>4.9390912589999996</v>
      </c>
      <c r="AE234">
        <v>5.6859267449999997</v>
      </c>
      <c r="AF234">
        <v>6.4782190919999998</v>
      </c>
      <c r="AG234">
        <v>7.330789223</v>
      </c>
      <c r="AH234">
        <v>8.2686922630000002</v>
      </c>
      <c r="AI234">
        <v>9.3687267999999904</v>
      </c>
      <c r="AJ234">
        <v>10.571530109999999</v>
      </c>
      <c r="AK234">
        <v>11.90627832</v>
      </c>
      <c r="AL234">
        <v>13.352548369999999</v>
      </c>
      <c r="AM234">
        <v>15.01155625</v>
      </c>
      <c r="AN234">
        <v>15.638176769999999</v>
      </c>
      <c r="AO234">
        <v>16.364558939999998</v>
      </c>
      <c r="AP234">
        <v>17.22291886</v>
      </c>
      <c r="AQ234">
        <v>18.248994629999999</v>
      </c>
      <c r="AR234">
        <v>19.4636478</v>
      </c>
      <c r="AS234">
        <v>19.389286970000001</v>
      </c>
      <c r="AT234">
        <v>19.357021270000001</v>
      </c>
      <c r="AU234">
        <v>19.366201190000002</v>
      </c>
      <c r="AV234">
        <v>19.42470776</v>
      </c>
      <c r="AW234">
        <v>19.516815640000001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118.4711975</v>
      </c>
      <c r="F235">
        <v>123.1292361</v>
      </c>
      <c r="G235">
        <v>128.09122099999999</v>
      </c>
      <c r="H235">
        <v>123.1610606</v>
      </c>
      <c r="I235">
        <v>130.18095299999999</v>
      </c>
      <c r="J235">
        <v>132.83640070000001</v>
      </c>
      <c r="K235">
        <v>132.99785180000001</v>
      </c>
      <c r="L235">
        <v>131.3385519</v>
      </c>
      <c r="M235">
        <v>129.78200960000001</v>
      </c>
      <c r="N235">
        <v>126.81522339999999</v>
      </c>
      <c r="O235">
        <v>120.68716569999999</v>
      </c>
      <c r="P235">
        <v>118.0341284</v>
      </c>
      <c r="Q235">
        <v>116.0100509</v>
      </c>
      <c r="R235">
        <v>111.33601729999999</v>
      </c>
      <c r="S235">
        <v>107.290949</v>
      </c>
      <c r="T235">
        <v>104.420125</v>
      </c>
      <c r="U235">
        <v>101.1628959</v>
      </c>
      <c r="V235">
        <v>97.655558200000002</v>
      </c>
      <c r="W235">
        <v>106.34876420000001</v>
      </c>
      <c r="X235">
        <v>113.7755408</v>
      </c>
      <c r="Y235">
        <v>114.4686231</v>
      </c>
      <c r="Z235">
        <v>114.126475</v>
      </c>
      <c r="AA235">
        <v>113.1318065</v>
      </c>
      <c r="AB235">
        <v>111.7402912</v>
      </c>
      <c r="AC235">
        <v>110.19461320000001</v>
      </c>
      <c r="AD235">
        <v>110.4032538</v>
      </c>
      <c r="AE235">
        <v>110.4760778</v>
      </c>
      <c r="AF235">
        <v>108.71441729999999</v>
      </c>
      <c r="AG235">
        <v>100.7956136</v>
      </c>
      <c r="AH235">
        <v>92.821129130000003</v>
      </c>
      <c r="AI235">
        <v>92.530837809999994</v>
      </c>
      <c r="AJ235">
        <v>92.311003360000001</v>
      </c>
      <c r="AK235">
        <v>92.193386950000004</v>
      </c>
      <c r="AL235">
        <v>92.189537250000001</v>
      </c>
      <c r="AM235">
        <v>92.230250799999894</v>
      </c>
      <c r="AN235">
        <v>88.845689429999894</v>
      </c>
      <c r="AO235">
        <v>85.560254200000003</v>
      </c>
      <c r="AP235">
        <v>82.347277860000005</v>
      </c>
      <c r="AQ235">
        <v>79.198535559999996</v>
      </c>
      <c r="AR235">
        <v>76.090292039999994</v>
      </c>
      <c r="AS235">
        <v>72.799600100000006</v>
      </c>
      <c r="AT235">
        <v>69.605600609999996</v>
      </c>
      <c r="AU235">
        <v>66.467302509999996</v>
      </c>
      <c r="AV235">
        <v>63.37401697</v>
      </c>
      <c r="AW235">
        <v>60.258101590000003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1.3210217209999999</v>
      </c>
      <c r="F236">
        <v>1.2988896089999999</v>
      </c>
      <c r="G236">
        <v>1.278359464</v>
      </c>
      <c r="H236">
        <v>1.162889625</v>
      </c>
      <c r="I236">
        <v>1.162928545</v>
      </c>
      <c r="J236">
        <v>1.0980301180000001</v>
      </c>
      <c r="K236">
        <v>1.017447234</v>
      </c>
      <c r="L236">
        <v>0.93009630590000003</v>
      </c>
      <c r="M236">
        <v>0.85100736519999998</v>
      </c>
      <c r="N236">
        <v>0.77019649680000002</v>
      </c>
      <c r="O236">
        <v>0.672477985</v>
      </c>
      <c r="P236">
        <v>0.59440820439999997</v>
      </c>
      <c r="Q236">
        <v>0.51746652839999996</v>
      </c>
      <c r="R236">
        <v>0.42763078640000002</v>
      </c>
      <c r="S236">
        <v>0.34022356869999998</v>
      </c>
      <c r="T236">
        <v>0.53892274490000003</v>
      </c>
      <c r="U236">
        <v>0.71445149809999997</v>
      </c>
      <c r="V236">
        <v>0.86715946659999998</v>
      </c>
      <c r="W236">
        <v>0.35336731780000002</v>
      </c>
      <c r="X236">
        <v>0.17944001139999999</v>
      </c>
      <c r="Y236">
        <v>0.1700684174</v>
      </c>
      <c r="Z236">
        <v>0.14080569909999999</v>
      </c>
      <c r="AA236">
        <v>9.2703276200000004E-2</v>
      </c>
      <c r="AB236">
        <v>8.2983837399999996E-2</v>
      </c>
      <c r="AC236">
        <v>7.3197360399999994E-2</v>
      </c>
      <c r="AD236">
        <v>7.3873649799999996E-2</v>
      </c>
      <c r="AE236">
        <v>7.4482247700000004E-2</v>
      </c>
      <c r="AF236">
        <v>7.3869867500000005E-2</v>
      </c>
      <c r="AG236">
        <v>6.9009584600000007E-2</v>
      </c>
      <c r="AH236">
        <v>6.4046494699999998E-2</v>
      </c>
      <c r="AI236">
        <v>5.2039212899999999E-2</v>
      </c>
      <c r="AJ236">
        <v>4.0049386200000002E-2</v>
      </c>
      <c r="AK236">
        <v>2.80587606E-2</v>
      </c>
      <c r="AL236">
        <v>2.1410025999999999E-2</v>
      </c>
      <c r="AM236">
        <v>1.35831844E-2</v>
      </c>
      <c r="AN236">
        <v>1.2461783000000001E-2</v>
      </c>
      <c r="AO236">
        <v>1.13947801E-2</v>
      </c>
      <c r="AP236">
        <v>1.0377414099999999E-2</v>
      </c>
      <c r="AQ236" s="39">
        <v>9.4078564199999905E-3</v>
      </c>
      <c r="AR236" s="39">
        <v>8.4827719100000008E-3</v>
      </c>
      <c r="AS236" s="39">
        <v>8.4966470300000003E-3</v>
      </c>
      <c r="AT236" s="39">
        <v>8.5177996099999997E-3</v>
      </c>
      <c r="AU236" s="39">
        <v>8.5420271700000008E-3</v>
      </c>
      <c r="AV236" s="39">
        <v>8.5683158200000002E-3</v>
      </c>
      <c r="AW236" s="39">
        <v>8.5873011999999995E-3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3.5861365699999999</v>
      </c>
      <c r="F237">
        <v>3.7071804890000002</v>
      </c>
      <c r="G237">
        <v>3.8361433690000002</v>
      </c>
      <c r="H237">
        <v>3.6691677409999999</v>
      </c>
      <c r="I237">
        <v>3.8582230590000002</v>
      </c>
      <c r="J237">
        <v>4.011930091</v>
      </c>
      <c r="K237">
        <v>4.099599703</v>
      </c>
      <c r="L237">
        <v>4.137536152</v>
      </c>
      <c r="M237">
        <v>4.1835534299999999</v>
      </c>
      <c r="N237">
        <v>4.1875134269999998</v>
      </c>
      <c r="O237">
        <v>4.4522385680000003</v>
      </c>
      <c r="P237">
        <v>4.845755756</v>
      </c>
      <c r="Q237">
        <v>5.2838182070000004</v>
      </c>
      <c r="R237">
        <v>5.6124853449999996</v>
      </c>
      <c r="S237">
        <v>5.9757172580000004</v>
      </c>
      <c r="T237">
        <v>4.4200886519999996</v>
      </c>
      <c r="U237">
        <v>2.9862600939999999</v>
      </c>
      <c r="V237">
        <v>1.6829634550000001</v>
      </c>
      <c r="W237">
        <v>5.6803334310000002</v>
      </c>
      <c r="X237">
        <v>6.2582442240000002</v>
      </c>
      <c r="Y237">
        <v>6.1408457859999999</v>
      </c>
      <c r="Z237">
        <v>5.9670057229999998</v>
      </c>
      <c r="AA237">
        <v>5.7604430820000001</v>
      </c>
      <c r="AB237">
        <v>5.5413618619999996</v>
      </c>
      <c r="AC237">
        <v>5.3180199909999999</v>
      </c>
      <c r="AD237">
        <v>5.0888130189999998</v>
      </c>
      <c r="AE237">
        <v>4.8509399159999997</v>
      </c>
      <c r="AF237">
        <v>4.5787581240000002</v>
      </c>
      <c r="AG237">
        <v>4.0466064829999997</v>
      </c>
      <c r="AH237">
        <v>3.5402978470000002</v>
      </c>
      <c r="AI237">
        <v>2.8843140410000001</v>
      </c>
      <c r="AJ237">
        <v>2.2372332340000001</v>
      </c>
      <c r="AK237">
        <v>1.597971966</v>
      </c>
      <c r="AL237">
        <v>0.99553926329999998</v>
      </c>
      <c r="AM237">
        <v>0.3967263184</v>
      </c>
      <c r="AN237">
        <v>0.42082176869999999</v>
      </c>
      <c r="AO237">
        <v>0.44463950190000001</v>
      </c>
      <c r="AP237">
        <v>0.46811555160000001</v>
      </c>
      <c r="AQ237">
        <v>0.49125589450000001</v>
      </c>
      <c r="AR237">
        <v>0.51395091420000005</v>
      </c>
      <c r="AS237">
        <v>0.53324801119999998</v>
      </c>
      <c r="AT237">
        <v>0.55292236780000004</v>
      </c>
      <c r="AU237">
        <v>0.57273807580000002</v>
      </c>
      <c r="AV237">
        <v>0.59264338220000001</v>
      </c>
      <c r="AW237">
        <v>0.61198257889999996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5.2639186139999996</v>
      </c>
      <c r="F238">
        <v>5.0302647289999998</v>
      </c>
      <c r="G238">
        <v>4.811616237</v>
      </c>
      <c r="H238">
        <v>4.253984258</v>
      </c>
      <c r="I238">
        <v>4.1345648199999996</v>
      </c>
      <c r="J238">
        <v>4.0522851989999999</v>
      </c>
      <c r="K238">
        <v>3.9030437529999999</v>
      </c>
      <c r="L238">
        <v>3.713032777</v>
      </c>
      <c r="M238">
        <v>3.5388937029999998</v>
      </c>
      <c r="N238">
        <v>3.339069903</v>
      </c>
      <c r="O238">
        <v>2.8095155030000001</v>
      </c>
      <c r="P238">
        <v>2.3633528890000002</v>
      </c>
      <c r="Q238">
        <v>1.9181784319999999</v>
      </c>
      <c r="R238">
        <v>1.423466197</v>
      </c>
      <c r="S238">
        <v>0.93767214970000001</v>
      </c>
      <c r="T238">
        <v>0.74353745130000004</v>
      </c>
      <c r="U238">
        <v>0.56415652679999995</v>
      </c>
      <c r="V238">
        <v>0.40074763159999999</v>
      </c>
      <c r="W238">
        <v>0.34781063979999999</v>
      </c>
      <c r="X238">
        <v>6.01302222E-2</v>
      </c>
      <c r="Y238">
        <v>4.7233496999999999E-2</v>
      </c>
      <c r="Z238">
        <v>3.3766857099999999E-2</v>
      </c>
      <c r="AA238">
        <v>2.0161056399999999E-2</v>
      </c>
      <c r="AB238">
        <v>1.99937954E-2</v>
      </c>
      <c r="AC238">
        <v>1.9797348900000001E-2</v>
      </c>
      <c r="AD238">
        <v>1.65623383E-2</v>
      </c>
      <c r="AE238">
        <v>1.32945644E-2</v>
      </c>
      <c r="AF238">
        <v>1.00139961E-2</v>
      </c>
      <c r="AG238">
        <v>9.3550462100000006E-3</v>
      </c>
      <c r="AH238">
        <v>8.6841808900000005E-3</v>
      </c>
      <c r="AI238">
        <v>8.6300734699999906E-3</v>
      </c>
      <c r="AJ238">
        <v>8.5833773499999905E-3</v>
      </c>
      <c r="AK238">
        <v>8.5469610299999995E-3</v>
      </c>
      <c r="AL238">
        <v>8.5193780800000007E-3</v>
      </c>
      <c r="AM238">
        <v>8.4965058399999998E-3</v>
      </c>
      <c r="AN238">
        <v>8.4854455600000007E-3</v>
      </c>
      <c r="AO238">
        <v>8.4801337900000003E-3</v>
      </c>
      <c r="AP238">
        <v>8.4785074500000005E-3</v>
      </c>
      <c r="AQ238">
        <v>8.4801342199999994E-3</v>
      </c>
      <c r="AR238">
        <v>8.4827719100000008E-3</v>
      </c>
      <c r="AS238">
        <v>8.4966470300000003E-3</v>
      </c>
      <c r="AT238">
        <v>8.5177996099999997E-3</v>
      </c>
      <c r="AU238">
        <v>8.5420271700000008E-3</v>
      </c>
      <c r="AV238">
        <v>8.5683158200000002E-3</v>
      </c>
      <c r="AW238">
        <v>8.5873011999999995E-3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0.36837600240000001</v>
      </c>
      <c r="F239">
        <v>0.77672087629999997</v>
      </c>
      <c r="G239">
        <v>1.1673337370000001</v>
      </c>
      <c r="H239">
        <v>1.419685509</v>
      </c>
      <c r="I239">
        <v>1.763210358</v>
      </c>
      <c r="J239">
        <v>2.0900927999999999</v>
      </c>
      <c r="K239">
        <v>2.3401329280000001</v>
      </c>
      <c r="L239">
        <v>2.5004767430000001</v>
      </c>
      <c r="M239">
        <v>2.5886633469999998</v>
      </c>
      <c r="N239">
        <v>2.556830658</v>
      </c>
      <c r="O239">
        <v>2.747948601</v>
      </c>
      <c r="P239">
        <v>3.0201320370000002</v>
      </c>
      <c r="Q239">
        <v>3.3226621430000001</v>
      </c>
      <c r="R239">
        <v>3.5585626160000001</v>
      </c>
      <c r="S239">
        <v>3.8181180939999999</v>
      </c>
      <c r="T239">
        <v>3.9317293769999999</v>
      </c>
      <c r="U239">
        <v>4.0133561679999996</v>
      </c>
      <c r="V239">
        <v>4.067108288</v>
      </c>
      <c r="W239">
        <v>4.3221345219999998</v>
      </c>
      <c r="X239">
        <v>4.9182375489999997</v>
      </c>
      <c r="Y239">
        <v>5.318667874</v>
      </c>
      <c r="Z239">
        <v>5.6754723800000004</v>
      </c>
      <c r="AA239">
        <v>5.9988051499999999</v>
      </c>
      <c r="AB239">
        <v>6.2846041660000003</v>
      </c>
      <c r="AC239">
        <v>6.5556344769999999</v>
      </c>
      <c r="AD239">
        <v>7.4195342960000001</v>
      </c>
      <c r="AE239">
        <v>8.2890836189999995</v>
      </c>
      <c r="AF239">
        <v>9.1575005950000001</v>
      </c>
      <c r="AG239">
        <v>9.3064008900000008</v>
      </c>
      <c r="AH239">
        <v>9.3384043450000007</v>
      </c>
      <c r="AI239">
        <v>9.991210294</v>
      </c>
      <c r="AJ239">
        <v>10.64647903</v>
      </c>
      <c r="AK239">
        <v>11.309808009999999</v>
      </c>
      <c r="AL239">
        <v>11.948543150000001</v>
      </c>
      <c r="AM239">
        <v>12.591786770000001</v>
      </c>
      <c r="AN239">
        <v>13.36575474</v>
      </c>
      <c r="AO239">
        <v>14.149726039999999</v>
      </c>
      <c r="AP239">
        <v>14.941671599999999</v>
      </c>
      <c r="AQ239">
        <v>15.741823719999999</v>
      </c>
      <c r="AR239">
        <v>16.546727749999999</v>
      </c>
      <c r="AS239">
        <v>17.369164940000001</v>
      </c>
      <c r="AT239">
        <v>18.2123572</v>
      </c>
      <c r="AU239">
        <v>19.06899276</v>
      </c>
      <c r="AV239">
        <v>19.937603759999998</v>
      </c>
      <c r="AW239">
        <v>20.796120819999999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8.2884600500000002E-2</v>
      </c>
      <c r="F240">
        <v>0.11199456739999999</v>
      </c>
      <c r="G240">
        <v>0.15144284860000001</v>
      </c>
      <c r="H240">
        <v>0.18924206090000001</v>
      </c>
      <c r="I240">
        <v>0.25991424060000001</v>
      </c>
      <c r="J240">
        <v>0.35782829109999997</v>
      </c>
      <c r="K240">
        <v>0.48307671549999998</v>
      </c>
      <c r="L240">
        <v>0.64295825630000003</v>
      </c>
      <c r="M240">
        <v>0.85603057520000003</v>
      </c>
      <c r="N240">
        <v>1.126808383</v>
      </c>
      <c r="O240">
        <v>1.2110350409999999</v>
      </c>
      <c r="P240">
        <v>1.3309876759999999</v>
      </c>
      <c r="Q240">
        <v>1.464314246</v>
      </c>
      <c r="R240">
        <v>1.568276794</v>
      </c>
      <c r="S240">
        <v>1.682664224</v>
      </c>
      <c r="T240">
        <v>1.7327332989999999</v>
      </c>
      <c r="U240">
        <v>1.7687066440000001</v>
      </c>
      <c r="V240">
        <v>1.7923954799999999</v>
      </c>
      <c r="W240">
        <v>1.9787093019999999</v>
      </c>
      <c r="X240">
        <v>2.3948879920000001</v>
      </c>
      <c r="Y240">
        <v>2.8665851459999998</v>
      </c>
      <c r="Z240">
        <v>3.317921235</v>
      </c>
      <c r="AA240">
        <v>3.749067605</v>
      </c>
      <c r="AB240">
        <v>4.1484317219999998</v>
      </c>
      <c r="AC240">
        <v>4.5345677909999997</v>
      </c>
      <c r="AD240">
        <v>5.0329907299999999</v>
      </c>
      <c r="AE240">
        <v>5.5342385590000003</v>
      </c>
      <c r="AF240">
        <v>6.033952749</v>
      </c>
      <c r="AG240">
        <v>6.0632784050000001</v>
      </c>
      <c r="AH240">
        <v>6.0252798470000002</v>
      </c>
      <c r="AI240">
        <v>6.2976998829999999</v>
      </c>
      <c r="AJ240">
        <v>6.5728516480000003</v>
      </c>
      <c r="AK240">
        <v>6.8538209959999996</v>
      </c>
      <c r="AL240">
        <v>7.1278634360000002</v>
      </c>
      <c r="AM240">
        <v>7.4049189269999998</v>
      </c>
      <c r="AN240">
        <v>7.761946719</v>
      </c>
      <c r="AO240">
        <v>8.1246649099999999</v>
      </c>
      <c r="AP240">
        <v>8.4917525719999905</v>
      </c>
      <c r="AQ240">
        <v>8.8632379179999994</v>
      </c>
      <c r="AR240">
        <v>9.2371057049999994</v>
      </c>
      <c r="AS240">
        <v>9.5399301810000008</v>
      </c>
      <c r="AT240">
        <v>9.8530334029999995</v>
      </c>
      <c r="AU240">
        <v>10.1721594</v>
      </c>
      <c r="AV240">
        <v>10.49638839</v>
      </c>
      <c r="AW240">
        <v>10.814147569999999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4.6466607959999999</v>
      </c>
      <c r="F241">
        <v>4.5695768660000002</v>
      </c>
      <c r="G241">
        <v>4.4976270669999998</v>
      </c>
      <c r="H241">
        <v>4.0912177529999996</v>
      </c>
      <c r="I241">
        <v>4.0908235260000003</v>
      </c>
      <c r="J241">
        <v>4.0182133310000001</v>
      </c>
      <c r="K241">
        <v>3.8777698620000001</v>
      </c>
      <c r="L241">
        <v>3.6957262480000002</v>
      </c>
      <c r="M241">
        <v>3.5287513399999999</v>
      </c>
      <c r="N241">
        <v>3.3357014660000002</v>
      </c>
      <c r="O241">
        <v>3.5898260569999998</v>
      </c>
      <c r="P241">
        <v>3.9506451739999999</v>
      </c>
      <c r="Q241">
        <v>4.3521443639999999</v>
      </c>
      <c r="R241">
        <v>4.6672865889999997</v>
      </c>
      <c r="S241">
        <v>5.0142930149999998</v>
      </c>
      <c r="T241">
        <v>5.1601249869999997</v>
      </c>
      <c r="U241">
        <v>5.2638173410000002</v>
      </c>
      <c r="V241">
        <v>5.3308393900000004</v>
      </c>
      <c r="W241">
        <v>5.2884203899999997</v>
      </c>
      <c r="X241">
        <v>5.7040491790000001</v>
      </c>
      <c r="Y241">
        <v>5.7953482789999997</v>
      </c>
      <c r="Z241">
        <v>5.834891034</v>
      </c>
      <c r="AA241">
        <v>5.8408893610000003</v>
      </c>
      <c r="AB241">
        <v>5.8211308810000002</v>
      </c>
      <c r="AC241">
        <v>5.792381701</v>
      </c>
      <c r="AD241">
        <v>5.8930627510000004</v>
      </c>
      <c r="AE241">
        <v>5.9915241659999996</v>
      </c>
      <c r="AF241">
        <v>6.0824698210000001</v>
      </c>
      <c r="AG241">
        <v>5.7213209630000001</v>
      </c>
      <c r="AH241">
        <v>5.3474111889999998</v>
      </c>
      <c r="AI241">
        <v>5.2833971310000001</v>
      </c>
      <c r="AJ241">
        <v>5.224147629</v>
      </c>
      <c r="AK241">
        <v>5.1713209789999999</v>
      </c>
      <c r="AL241">
        <v>5.1308288190000004</v>
      </c>
      <c r="AM241">
        <v>5.0932163600000004</v>
      </c>
      <c r="AN241">
        <v>5.1177038220000002</v>
      </c>
      <c r="AO241">
        <v>5.1456357920000002</v>
      </c>
      <c r="AP241">
        <v>5.1758160809999998</v>
      </c>
      <c r="AQ241">
        <v>5.2080197999999998</v>
      </c>
      <c r="AR241">
        <v>5.240897618</v>
      </c>
      <c r="AS241">
        <v>5.2426519760000003</v>
      </c>
      <c r="AT241">
        <v>5.2488421770000002</v>
      </c>
      <c r="AU241">
        <v>5.2568641730000003</v>
      </c>
      <c r="AV241">
        <v>5.2660871460000003</v>
      </c>
      <c r="AW241">
        <v>5.2707581259999996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1.4697057</v>
      </c>
      <c r="F242">
        <v>1.7188210770000001</v>
      </c>
      <c r="G242">
        <v>2.011914263</v>
      </c>
      <c r="H242">
        <v>2.176470653</v>
      </c>
      <c r="I242">
        <v>2.588122238</v>
      </c>
      <c r="J242">
        <v>2.8931870059999998</v>
      </c>
      <c r="K242">
        <v>3.1722231779999999</v>
      </c>
      <c r="L242">
        <v>3.4296156710000001</v>
      </c>
      <c r="M242">
        <v>3.7094397899999998</v>
      </c>
      <c r="N242">
        <v>3.9667985350000001</v>
      </c>
      <c r="O242">
        <v>3.6509484419999998</v>
      </c>
      <c r="P242">
        <v>3.442235406</v>
      </c>
      <c r="Q242">
        <v>3.249197616</v>
      </c>
      <c r="R242">
        <v>2.981269261</v>
      </c>
      <c r="S242">
        <v>2.731714916</v>
      </c>
      <c r="T242">
        <v>3.3612517390000001</v>
      </c>
      <c r="U242">
        <v>3.8460895490000002</v>
      </c>
      <c r="V242">
        <v>4.198142281</v>
      </c>
      <c r="W242">
        <v>3.3444704390000002</v>
      </c>
      <c r="X242">
        <v>3.5413078370000002</v>
      </c>
      <c r="Y242">
        <v>3.4368188489999998</v>
      </c>
      <c r="Z242">
        <v>3.3026511730000001</v>
      </c>
      <c r="AA242">
        <v>3.1528480810000001</v>
      </c>
      <c r="AB242">
        <v>3.003471158</v>
      </c>
      <c r="AC242">
        <v>2.8543242979999999</v>
      </c>
      <c r="AD242">
        <v>2.8332594809999998</v>
      </c>
      <c r="AE242">
        <v>2.7963817639999999</v>
      </c>
      <c r="AF242">
        <v>2.9251236660000002</v>
      </c>
      <c r="AG242">
        <v>2.748483894</v>
      </c>
      <c r="AH242">
        <v>2.5602368740000001</v>
      </c>
      <c r="AI242">
        <v>2.5891385269999998</v>
      </c>
      <c r="AJ242">
        <v>2.6104217909999998</v>
      </c>
      <c r="AK242">
        <v>2.6252112269999999</v>
      </c>
      <c r="AL242">
        <v>2.6555938819999998</v>
      </c>
      <c r="AM242">
        <v>2.6805330989999998</v>
      </c>
      <c r="AN242">
        <v>2.6802829479999999</v>
      </c>
      <c r="AO242">
        <v>2.6814401430000001</v>
      </c>
      <c r="AP242">
        <v>2.683358261</v>
      </c>
      <c r="AQ242">
        <v>2.685903777</v>
      </c>
      <c r="AR242">
        <v>2.6883682059999998</v>
      </c>
      <c r="AS242">
        <v>2.691359126</v>
      </c>
      <c r="AT242">
        <v>2.696192184</v>
      </c>
      <c r="AU242">
        <v>2.7015300940000002</v>
      </c>
      <c r="AV242">
        <v>2.7070461130000001</v>
      </c>
      <c r="AW242">
        <v>2.709779003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118.4711975</v>
      </c>
      <c r="F243">
        <v>123.1292361</v>
      </c>
      <c r="G243">
        <v>128.09122099999999</v>
      </c>
      <c r="H243">
        <v>123.1610606</v>
      </c>
      <c r="I243">
        <v>130.18095299999999</v>
      </c>
      <c r="J243">
        <v>132.83640070000001</v>
      </c>
      <c r="K243">
        <v>132.99785180000001</v>
      </c>
      <c r="L243">
        <v>131.3385519</v>
      </c>
      <c r="M243">
        <v>129.78200960000001</v>
      </c>
      <c r="N243">
        <v>126.81522339999999</v>
      </c>
      <c r="O243">
        <v>120.68716569999999</v>
      </c>
      <c r="P243">
        <v>118.0341284</v>
      </c>
      <c r="Q243">
        <v>116.0100509</v>
      </c>
      <c r="R243">
        <v>111.33601729999999</v>
      </c>
      <c r="S243">
        <v>107.290949</v>
      </c>
      <c r="T243">
        <v>104.420125</v>
      </c>
      <c r="U243">
        <v>101.1628959</v>
      </c>
      <c r="V243">
        <v>97.655558200000002</v>
      </c>
      <c r="W243">
        <v>106.34876420000001</v>
      </c>
      <c r="X243">
        <v>113.7755408</v>
      </c>
      <c r="Y243">
        <v>114.4686231</v>
      </c>
      <c r="Z243">
        <v>114.126475</v>
      </c>
      <c r="AA243">
        <v>113.1318065</v>
      </c>
      <c r="AB243">
        <v>111.7402912</v>
      </c>
      <c r="AC243">
        <v>110.19461320000001</v>
      </c>
      <c r="AD243">
        <v>110.4032538</v>
      </c>
      <c r="AE243">
        <v>110.4760778</v>
      </c>
      <c r="AF243">
        <v>108.71441729999999</v>
      </c>
      <c r="AG243">
        <v>100.7956136</v>
      </c>
      <c r="AH243">
        <v>92.821129130000003</v>
      </c>
      <c r="AI243">
        <v>92.530837809999994</v>
      </c>
      <c r="AJ243">
        <v>92.311003360000001</v>
      </c>
      <c r="AK243">
        <v>92.193386950000004</v>
      </c>
      <c r="AL243">
        <v>92.189537250000001</v>
      </c>
      <c r="AM243">
        <v>92.230250799999894</v>
      </c>
      <c r="AN243">
        <v>88.845689429999894</v>
      </c>
      <c r="AO243">
        <v>85.560254200000003</v>
      </c>
      <c r="AP243">
        <v>82.347277860000005</v>
      </c>
      <c r="AQ243">
        <v>79.198535559999996</v>
      </c>
      <c r="AR243">
        <v>76.090292039999994</v>
      </c>
      <c r="AS243">
        <v>72.799600100000006</v>
      </c>
      <c r="AT243">
        <v>69.605600609999996</v>
      </c>
      <c r="AU243">
        <v>66.467302509999996</v>
      </c>
      <c r="AV243">
        <v>63.37401697</v>
      </c>
      <c r="AW243">
        <v>60.258101590000003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1.3210217209999999</v>
      </c>
      <c r="F244">
        <v>1.2988896089999999</v>
      </c>
      <c r="G244">
        <v>1.278359464</v>
      </c>
      <c r="H244">
        <v>1.162889625</v>
      </c>
      <c r="I244">
        <v>1.162928545</v>
      </c>
      <c r="J244">
        <v>1.0980301180000001</v>
      </c>
      <c r="K244">
        <v>1.017447234</v>
      </c>
      <c r="L244">
        <v>0.93009630590000003</v>
      </c>
      <c r="M244">
        <v>0.85100736519999998</v>
      </c>
      <c r="N244">
        <v>0.77019649680000002</v>
      </c>
      <c r="O244">
        <v>0.672477985</v>
      </c>
      <c r="P244">
        <v>0.59440820439999997</v>
      </c>
      <c r="Q244">
        <v>0.51746652839999996</v>
      </c>
      <c r="R244">
        <v>0.42763078640000002</v>
      </c>
      <c r="S244">
        <v>0.34022356869999998</v>
      </c>
      <c r="T244">
        <v>0.53892274490000003</v>
      </c>
      <c r="U244">
        <v>0.71445149809999997</v>
      </c>
      <c r="V244">
        <v>0.86715946659999998</v>
      </c>
      <c r="W244">
        <v>0.35336731780000002</v>
      </c>
      <c r="X244">
        <v>0.17944001139999999</v>
      </c>
      <c r="Y244">
        <v>0.1700684174</v>
      </c>
      <c r="Z244">
        <v>0.14080569909999999</v>
      </c>
      <c r="AA244">
        <v>9.2703276200000004E-2</v>
      </c>
      <c r="AB244">
        <v>8.2983837399999996E-2</v>
      </c>
      <c r="AC244">
        <v>7.3197360399999994E-2</v>
      </c>
      <c r="AD244">
        <v>7.3873649799999996E-2</v>
      </c>
      <c r="AE244">
        <v>7.4482247700000004E-2</v>
      </c>
      <c r="AF244">
        <v>7.3869867500000005E-2</v>
      </c>
      <c r="AG244">
        <v>6.9009584600000007E-2</v>
      </c>
      <c r="AH244">
        <v>6.4046494699999998E-2</v>
      </c>
      <c r="AI244">
        <v>5.2039212899999999E-2</v>
      </c>
      <c r="AJ244">
        <v>4.0049386200000002E-2</v>
      </c>
      <c r="AK244">
        <v>2.80587606E-2</v>
      </c>
      <c r="AL244">
        <v>2.1410025999999999E-2</v>
      </c>
      <c r="AM244">
        <v>1.35831844E-2</v>
      </c>
      <c r="AN244">
        <v>1.2461783000000001E-2</v>
      </c>
      <c r="AO244">
        <v>1.13947801E-2</v>
      </c>
      <c r="AP244">
        <v>1.0377414099999999E-2</v>
      </c>
      <c r="AQ244" s="39">
        <v>9.4078564199999905E-3</v>
      </c>
      <c r="AR244" s="39">
        <v>8.4827719100000008E-3</v>
      </c>
      <c r="AS244" s="39">
        <v>8.4966470300000003E-3</v>
      </c>
      <c r="AT244" s="39">
        <v>8.5177996099999997E-3</v>
      </c>
      <c r="AU244" s="39">
        <v>8.5420271700000008E-3</v>
      </c>
      <c r="AV244" s="39">
        <v>8.5683158200000002E-3</v>
      </c>
      <c r="AW244" s="39">
        <v>8.5873011999999995E-3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3.5861365699999999</v>
      </c>
      <c r="F245">
        <v>3.7071804890000002</v>
      </c>
      <c r="G245">
        <v>3.8361433690000002</v>
      </c>
      <c r="H245">
        <v>3.6691677409999999</v>
      </c>
      <c r="I245">
        <v>3.8582230590000002</v>
      </c>
      <c r="J245">
        <v>4.011930091</v>
      </c>
      <c r="K245">
        <v>4.099599703</v>
      </c>
      <c r="L245">
        <v>4.137536152</v>
      </c>
      <c r="M245">
        <v>4.1835534299999999</v>
      </c>
      <c r="N245">
        <v>4.1875134269999998</v>
      </c>
      <c r="O245">
        <v>4.4522385680000003</v>
      </c>
      <c r="P245">
        <v>4.845755756</v>
      </c>
      <c r="Q245">
        <v>5.2838182070000004</v>
      </c>
      <c r="R245">
        <v>5.6124853449999996</v>
      </c>
      <c r="S245">
        <v>5.9757172580000004</v>
      </c>
      <c r="T245">
        <v>4.4200886519999996</v>
      </c>
      <c r="U245">
        <v>2.9862600939999999</v>
      </c>
      <c r="V245">
        <v>1.6829634550000001</v>
      </c>
      <c r="W245">
        <v>5.6803334310000002</v>
      </c>
      <c r="X245">
        <v>6.2582442240000002</v>
      </c>
      <c r="Y245">
        <v>6.1408457859999999</v>
      </c>
      <c r="Z245">
        <v>5.9670057229999998</v>
      </c>
      <c r="AA245">
        <v>5.7604430820000001</v>
      </c>
      <c r="AB245">
        <v>5.5413618619999996</v>
      </c>
      <c r="AC245">
        <v>5.3180199909999999</v>
      </c>
      <c r="AD245">
        <v>5.0888130189999998</v>
      </c>
      <c r="AE245">
        <v>4.8509399159999997</v>
      </c>
      <c r="AF245">
        <v>4.5787581240000002</v>
      </c>
      <c r="AG245">
        <v>4.0466064829999997</v>
      </c>
      <c r="AH245">
        <v>3.5402978470000002</v>
      </c>
      <c r="AI245">
        <v>2.8843140410000001</v>
      </c>
      <c r="AJ245">
        <v>2.2372332340000001</v>
      </c>
      <c r="AK245">
        <v>1.597971966</v>
      </c>
      <c r="AL245">
        <v>0.99553926329999998</v>
      </c>
      <c r="AM245">
        <v>0.3967263184</v>
      </c>
      <c r="AN245">
        <v>0.42082176869999999</v>
      </c>
      <c r="AO245">
        <v>0.44463950190000001</v>
      </c>
      <c r="AP245">
        <v>0.46811555160000001</v>
      </c>
      <c r="AQ245">
        <v>0.49125589450000001</v>
      </c>
      <c r="AR245">
        <v>0.51395091420000005</v>
      </c>
      <c r="AS245">
        <v>0.53324801119999998</v>
      </c>
      <c r="AT245">
        <v>0.55292236780000004</v>
      </c>
      <c r="AU245">
        <v>0.57273807580000002</v>
      </c>
      <c r="AV245">
        <v>0.59264338220000001</v>
      </c>
      <c r="AW245">
        <v>0.61198257889999996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5.2639186139999996</v>
      </c>
      <c r="F246">
        <v>5.0302647289999998</v>
      </c>
      <c r="G246">
        <v>4.811616237</v>
      </c>
      <c r="H246">
        <v>4.253984258</v>
      </c>
      <c r="I246">
        <v>4.1345648199999996</v>
      </c>
      <c r="J246">
        <v>4.0522851989999999</v>
      </c>
      <c r="K246">
        <v>3.9030437529999999</v>
      </c>
      <c r="L246">
        <v>3.713032777</v>
      </c>
      <c r="M246">
        <v>3.5388937029999998</v>
      </c>
      <c r="N246">
        <v>3.339069903</v>
      </c>
      <c r="O246">
        <v>2.8095155030000001</v>
      </c>
      <c r="P246">
        <v>2.3633528890000002</v>
      </c>
      <c r="Q246">
        <v>1.9181784319999999</v>
      </c>
      <c r="R246">
        <v>1.423466197</v>
      </c>
      <c r="S246">
        <v>0.93767214970000001</v>
      </c>
      <c r="T246">
        <v>0.74353745130000004</v>
      </c>
      <c r="U246">
        <v>0.56415652679999995</v>
      </c>
      <c r="V246">
        <v>0.40074763159999999</v>
      </c>
      <c r="W246">
        <v>0.34781063979999999</v>
      </c>
      <c r="X246">
        <v>6.01302222E-2</v>
      </c>
      <c r="Y246">
        <v>4.7233496999999999E-2</v>
      </c>
      <c r="Z246">
        <v>3.3766857099999999E-2</v>
      </c>
      <c r="AA246">
        <v>2.0161056399999999E-2</v>
      </c>
      <c r="AB246">
        <v>1.99937954E-2</v>
      </c>
      <c r="AC246">
        <v>1.9797348900000001E-2</v>
      </c>
      <c r="AD246">
        <v>1.65623383E-2</v>
      </c>
      <c r="AE246">
        <v>1.32945644E-2</v>
      </c>
      <c r="AF246">
        <v>1.00139961E-2</v>
      </c>
      <c r="AG246">
        <v>9.3550462100000006E-3</v>
      </c>
      <c r="AH246">
        <v>8.6841808900000005E-3</v>
      </c>
      <c r="AI246">
        <v>8.6300734699999906E-3</v>
      </c>
      <c r="AJ246">
        <v>8.5833773499999905E-3</v>
      </c>
      <c r="AK246">
        <v>8.5469610299999995E-3</v>
      </c>
      <c r="AL246">
        <v>8.5193780800000007E-3</v>
      </c>
      <c r="AM246">
        <v>8.4965058399999998E-3</v>
      </c>
      <c r="AN246">
        <v>8.4854455600000007E-3</v>
      </c>
      <c r="AO246">
        <v>8.4801337900000003E-3</v>
      </c>
      <c r="AP246">
        <v>8.4785074500000005E-3</v>
      </c>
      <c r="AQ246">
        <v>8.4801342199999994E-3</v>
      </c>
      <c r="AR246">
        <v>8.4827719100000008E-3</v>
      </c>
      <c r="AS246">
        <v>8.4966470300000003E-3</v>
      </c>
      <c r="AT246">
        <v>8.5177996099999997E-3</v>
      </c>
      <c r="AU246">
        <v>8.5420271700000008E-3</v>
      </c>
      <c r="AV246">
        <v>8.5683158200000002E-3</v>
      </c>
      <c r="AW246">
        <v>8.5873011999999995E-3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0.36837600240000001</v>
      </c>
      <c r="F247">
        <v>0.77672087629999997</v>
      </c>
      <c r="G247">
        <v>1.1673337370000001</v>
      </c>
      <c r="H247">
        <v>1.419685509</v>
      </c>
      <c r="I247">
        <v>1.763210358</v>
      </c>
      <c r="J247">
        <v>2.0900927999999999</v>
      </c>
      <c r="K247">
        <v>2.3401329280000001</v>
      </c>
      <c r="L247">
        <v>2.5004767430000001</v>
      </c>
      <c r="M247">
        <v>2.5886633469999998</v>
      </c>
      <c r="N247">
        <v>2.556830658</v>
      </c>
      <c r="O247">
        <v>2.747948601</v>
      </c>
      <c r="P247">
        <v>3.0201320370000002</v>
      </c>
      <c r="Q247">
        <v>3.3226621430000001</v>
      </c>
      <c r="R247">
        <v>3.5585626160000001</v>
      </c>
      <c r="S247">
        <v>3.8181180939999999</v>
      </c>
      <c r="T247">
        <v>3.9317293769999999</v>
      </c>
      <c r="U247">
        <v>4.0133561679999996</v>
      </c>
      <c r="V247">
        <v>4.067108288</v>
      </c>
      <c r="W247">
        <v>4.3221345219999998</v>
      </c>
      <c r="X247">
        <v>4.9182375489999997</v>
      </c>
      <c r="Y247">
        <v>5.318667874</v>
      </c>
      <c r="Z247">
        <v>5.6754723800000004</v>
      </c>
      <c r="AA247">
        <v>5.9988051499999999</v>
      </c>
      <c r="AB247">
        <v>6.2846041660000003</v>
      </c>
      <c r="AC247">
        <v>6.5556344769999999</v>
      </c>
      <c r="AD247">
        <v>7.4195342960000001</v>
      </c>
      <c r="AE247">
        <v>8.2890836189999995</v>
      </c>
      <c r="AF247">
        <v>9.1575005950000001</v>
      </c>
      <c r="AG247">
        <v>9.3064008900000008</v>
      </c>
      <c r="AH247">
        <v>9.3384043450000007</v>
      </c>
      <c r="AI247">
        <v>9.991210294</v>
      </c>
      <c r="AJ247">
        <v>10.64647903</v>
      </c>
      <c r="AK247">
        <v>11.309808009999999</v>
      </c>
      <c r="AL247">
        <v>11.948543150000001</v>
      </c>
      <c r="AM247">
        <v>12.591786770000001</v>
      </c>
      <c r="AN247">
        <v>13.36575474</v>
      </c>
      <c r="AO247">
        <v>14.149726039999999</v>
      </c>
      <c r="AP247">
        <v>14.941671599999999</v>
      </c>
      <c r="AQ247">
        <v>15.741823719999999</v>
      </c>
      <c r="AR247">
        <v>16.546727749999999</v>
      </c>
      <c r="AS247">
        <v>17.369164940000001</v>
      </c>
      <c r="AT247">
        <v>18.2123572</v>
      </c>
      <c r="AU247">
        <v>19.06899276</v>
      </c>
      <c r="AV247">
        <v>19.937603759999998</v>
      </c>
      <c r="AW247">
        <v>20.796120819999999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8.2884600500000002E-2</v>
      </c>
      <c r="F248">
        <v>0.11199456739999999</v>
      </c>
      <c r="G248">
        <v>0.15144284860000001</v>
      </c>
      <c r="H248">
        <v>0.18924206090000001</v>
      </c>
      <c r="I248">
        <v>0.25991424060000001</v>
      </c>
      <c r="J248">
        <v>0.35782829109999997</v>
      </c>
      <c r="K248">
        <v>0.48307671549999998</v>
      </c>
      <c r="L248">
        <v>0.64295825630000003</v>
      </c>
      <c r="M248">
        <v>0.85603057520000003</v>
      </c>
      <c r="N248">
        <v>1.126808383</v>
      </c>
      <c r="O248">
        <v>1.2110350409999999</v>
      </c>
      <c r="P248">
        <v>1.3309876759999999</v>
      </c>
      <c r="Q248">
        <v>1.464314246</v>
      </c>
      <c r="R248">
        <v>1.568276794</v>
      </c>
      <c r="S248">
        <v>1.682664224</v>
      </c>
      <c r="T248">
        <v>1.7327332989999999</v>
      </c>
      <c r="U248">
        <v>1.7687066440000001</v>
      </c>
      <c r="V248">
        <v>1.7923954799999999</v>
      </c>
      <c r="W248">
        <v>1.9787093019999999</v>
      </c>
      <c r="X248">
        <v>2.3948879920000001</v>
      </c>
      <c r="Y248">
        <v>2.8665851459999998</v>
      </c>
      <c r="Z248">
        <v>3.317921235</v>
      </c>
      <c r="AA248">
        <v>3.749067605</v>
      </c>
      <c r="AB248">
        <v>4.1484317219999998</v>
      </c>
      <c r="AC248">
        <v>4.5345677909999997</v>
      </c>
      <c r="AD248">
        <v>5.0329907299999999</v>
      </c>
      <c r="AE248">
        <v>5.5342385590000003</v>
      </c>
      <c r="AF248">
        <v>6.033952749</v>
      </c>
      <c r="AG248">
        <v>6.0632784050000001</v>
      </c>
      <c r="AH248">
        <v>6.0252798470000002</v>
      </c>
      <c r="AI248">
        <v>6.2976998829999999</v>
      </c>
      <c r="AJ248">
        <v>6.5728516480000003</v>
      </c>
      <c r="AK248">
        <v>6.8538209959999996</v>
      </c>
      <c r="AL248">
        <v>7.1278634360000002</v>
      </c>
      <c r="AM248">
        <v>7.4049189269999998</v>
      </c>
      <c r="AN248">
        <v>7.761946719</v>
      </c>
      <c r="AO248">
        <v>8.1246649099999999</v>
      </c>
      <c r="AP248">
        <v>8.4917525719999905</v>
      </c>
      <c r="AQ248">
        <v>8.8632379179999994</v>
      </c>
      <c r="AR248">
        <v>9.2371057049999994</v>
      </c>
      <c r="AS248">
        <v>9.5399301810000008</v>
      </c>
      <c r="AT248">
        <v>9.8530334029999995</v>
      </c>
      <c r="AU248">
        <v>10.1721594</v>
      </c>
      <c r="AV248">
        <v>10.49638839</v>
      </c>
      <c r="AW248">
        <v>10.814147569999999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4.6466607959999999</v>
      </c>
      <c r="F249">
        <v>4.5695768660000002</v>
      </c>
      <c r="G249">
        <v>4.4976270669999998</v>
      </c>
      <c r="H249">
        <v>4.0912177529999996</v>
      </c>
      <c r="I249">
        <v>4.0908235260000003</v>
      </c>
      <c r="J249">
        <v>4.0182133310000001</v>
      </c>
      <c r="K249">
        <v>3.8777698620000001</v>
      </c>
      <c r="L249">
        <v>3.6957262480000002</v>
      </c>
      <c r="M249">
        <v>3.5287513399999999</v>
      </c>
      <c r="N249">
        <v>3.3357014660000002</v>
      </c>
      <c r="O249">
        <v>3.5898260569999998</v>
      </c>
      <c r="P249">
        <v>3.9506451739999999</v>
      </c>
      <c r="Q249">
        <v>4.3521443639999999</v>
      </c>
      <c r="R249">
        <v>4.6672865889999997</v>
      </c>
      <c r="S249">
        <v>5.0142930149999998</v>
      </c>
      <c r="T249">
        <v>5.1601249869999997</v>
      </c>
      <c r="U249">
        <v>5.2638173410000002</v>
      </c>
      <c r="V249">
        <v>5.3308393900000004</v>
      </c>
      <c r="W249">
        <v>5.2884203899999997</v>
      </c>
      <c r="X249">
        <v>5.7040491790000001</v>
      </c>
      <c r="Y249">
        <v>5.7953482789999997</v>
      </c>
      <c r="Z249">
        <v>5.834891034</v>
      </c>
      <c r="AA249">
        <v>5.8408893610000003</v>
      </c>
      <c r="AB249">
        <v>5.8211308810000002</v>
      </c>
      <c r="AC249">
        <v>5.792381701</v>
      </c>
      <c r="AD249">
        <v>5.8930627510000004</v>
      </c>
      <c r="AE249">
        <v>5.9915241659999996</v>
      </c>
      <c r="AF249">
        <v>6.0824698210000001</v>
      </c>
      <c r="AG249">
        <v>5.7213209630000001</v>
      </c>
      <c r="AH249">
        <v>5.3474111889999998</v>
      </c>
      <c r="AI249">
        <v>5.2833971310000001</v>
      </c>
      <c r="AJ249">
        <v>5.224147629</v>
      </c>
      <c r="AK249">
        <v>5.1713209789999999</v>
      </c>
      <c r="AL249">
        <v>5.1308288190000004</v>
      </c>
      <c r="AM249">
        <v>5.0932163600000004</v>
      </c>
      <c r="AN249">
        <v>5.1177038220000002</v>
      </c>
      <c r="AO249">
        <v>5.1456357920000002</v>
      </c>
      <c r="AP249">
        <v>5.1758160809999998</v>
      </c>
      <c r="AQ249">
        <v>5.2080197999999998</v>
      </c>
      <c r="AR249">
        <v>5.240897618</v>
      </c>
      <c r="AS249">
        <v>5.2426519760000003</v>
      </c>
      <c r="AT249">
        <v>5.2488421770000002</v>
      </c>
      <c r="AU249">
        <v>5.2568641730000003</v>
      </c>
      <c r="AV249">
        <v>5.2660871460000003</v>
      </c>
      <c r="AW249">
        <v>5.2707581259999996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1.4697057</v>
      </c>
      <c r="F250">
        <v>1.7188210770000001</v>
      </c>
      <c r="G250">
        <v>2.011914263</v>
      </c>
      <c r="H250">
        <v>2.176470653</v>
      </c>
      <c r="I250">
        <v>2.588122238</v>
      </c>
      <c r="J250">
        <v>2.8931870059999998</v>
      </c>
      <c r="K250">
        <v>3.1722231779999999</v>
      </c>
      <c r="L250">
        <v>3.4296156710000001</v>
      </c>
      <c r="M250">
        <v>3.7094397899999998</v>
      </c>
      <c r="N250">
        <v>3.9667985350000001</v>
      </c>
      <c r="O250">
        <v>3.6509484419999998</v>
      </c>
      <c r="P250">
        <v>3.442235406</v>
      </c>
      <c r="Q250">
        <v>3.249197616</v>
      </c>
      <c r="R250">
        <v>2.981269261</v>
      </c>
      <c r="S250">
        <v>2.731714916</v>
      </c>
      <c r="T250">
        <v>3.3612517390000001</v>
      </c>
      <c r="U250">
        <v>3.8460895490000002</v>
      </c>
      <c r="V250">
        <v>4.198142281</v>
      </c>
      <c r="W250">
        <v>3.3444704390000002</v>
      </c>
      <c r="X250">
        <v>3.5413078370000002</v>
      </c>
      <c r="Y250">
        <v>3.4368188489999998</v>
      </c>
      <c r="Z250">
        <v>3.3026511730000001</v>
      </c>
      <c r="AA250">
        <v>3.1528480810000001</v>
      </c>
      <c r="AB250">
        <v>3.003471158</v>
      </c>
      <c r="AC250">
        <v>2.8543242979999999</v>
      </c>
      <c r="AD250">
        <v>2.8332594809999998</v>
      </c>
      <c r="AE250">
        <v>2.7963817639999999</v>
      </c>
      <c r="AF250">
        <v>2.9251236660000002</v>
      </c>
      <c r="AG250">
        <v>2.748483894</v>
      </c>
      <c r="AH250">
        <v>2.5602368740000001</v>
      </c>
      <c r="AI250">
        <v>2.5891385269999998</v>
      </c>
      <c r="AJ250">
        <v>2.6104217909999998</v>
      </c>
      <c r="AK250">
        <v>2.6252112269999999</v>
      </c>
      <c r="AL250">
        <v>2.6555938819999998</v>
      </c>
      <c r="AM250">
        <v>2.6805330989999998</v>
      </c>
      <c r="AN250">
        <v>2.6802829479999999</v>
      </c>
      <c r="AO250">
        <v>2.6814401430000001</v>
      </c>
      <c r="AP250">
        <v>2.683358261</v>
      </c>
      <c r="AQ250">
        <v>2.685903777</v>
      </c>
      <c r="AR250">
        <v>2.6883682059999998</v>
      </c>
      <c r="AS250">
        <v>2.691359126</v>
      </c>
      <c r="AT250">
        <v>2.696192184</v>
      </c>
      <c r="AU250">
        <v>2.7015300940000002</v>
      </c>
      <c r="AV250">
        <v>2.7070461130000001</v>
      </c>
      <c r="AW250">
        <v>2.709779003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35.359228389999998</v>
      </c>
      <c r="F251">
        <v>34.739577009999998</v>
      </c>
      <c r="G251">
        <v>33.259088599999998</v>
      </c>
      <c r="H251">
        <v>31.08534749</v>
      </c>
      <c r="I251">
        <v>30.858092070000001</v>
      </c>
      <c r="J251">
        <v>30.120094269999999</v>
      </c>
      <c r="K251">
        <v>28.441217009999999</v>
      </c>
      <c r="L251">
        <v>27.083144650000001</v>
      </c>
      <c r="M251">
        <v>26.142126619999999</v>
      </c>
      <c r="N251">
        <v>25.390204600000001</v>
      </c>
      <c r="O251">
        <v>25.30984334</v>
      </c>
      <c r="P251">
        <v>25.206314519999999</v>
      </c>
      <c r="Q251">
        <v>24.39734722</v>
      </c>
      <c r="R251">
        <v>23.514950290000002</v>
      </c>
      <c r="S251">
        <v>22.734804740000001</v>
      </c>
      <c r="T251">
        <v>22.248815969999999</v>
      </c>
      <c r="U251">
        <v>22.013858809999999</v>
      </c>
      <c r="V251">
        <v>21.87086365</v>
      </c>
      <c r="W251">
        <v>18.18496519</v>
      </c>
      <c r="X251">
        <v>16.422584570000001</v>
      </c>
      <c r="Y251">
        <v>14.880349730000001</v>
      </c>
      <c r="Z251">
        <v>13.58669246</v>
      </c>
      <c r="AA251">
        <v>12.451115379999999</v>
      </c>
      <c r="AB251">
        <v>11.47364277</v>
      </c>
      <c r="AC251">
        <v>10.55199747</v>
      </c>
      <c r="AD251">
        <v>9.7862164269999994</v>
      </c>
      <c r="AE251">
        <v>9.0334898599999995</v>
      </c>
      <c r="AF251">
        <v>8.3012140399999996</v>
      </c>
      <c r="AG251">
        <v>7.692354323</v>
      </c>
      <c r="AH251">
        <v>7.1319768259999998</v>
      </c>
      <c r="AI251">
        <v>6.5409218769999997</v>
      </c>
      <c r="AJ251">
        <v>5.9525001179999997</v>
      </c>
      <c r="AK251">
        <v>5.3706746770000002</v>
      </c>
      <c r="AL251">
        <v>4.8555738140000004</v>
      </c>
      <c r="AM251">
        <v>4.3441641320000004</v>
      </c>
      <c r="AN251">
        <v>3.9497538990000001</v>
      </c>
      <c r="AO251">
        <v>3.5632690070000002</v>
      </c>
      <c r="AP251">
        <v>3.1819502719999999</v>
      </c>
      <c r="AQ251">
        <v>2.8047316649999998</v>
      </c>
      <c r="AR251">
        <v>2.4301727409999998</v>
      </c>
      <c r="AS251">
        <v>1.9476882769999999</v>
      </c>
      <c r="AT251">
        <v>1.4758529389999999</v>
      </c>
      <c r="AU251">
        <v>1.0140082619999999</v>
      </c>
      <c r="AV251">
        <v>0.56193972550000004</v>
      </c>
      <c r="AW251">
        <v>0.11927608319999999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1.608608627</v>
      </c>
      <c r="F252">
        <v>2.5959592109999998</v>
      </c>
      <c r="G252">
        <v>3.4525771170000001</v>
      </c>
      <c r="H252">
        <v>4.1159047989999999</v>
      </c>
      <c r="I252">
        <v>4.9395175690000004</v>
      </c>
      <c r="J252">
        <v>5.6006932330000003</v>
      </c>
      <c r="K252">
        <v>5.9557570469999996</v>
      </c>
      <c r="L252">
        <v>6.2128341310000001</v>
      </c>
      <c r="M252">
        <v>6.3925345739999999</v>
      </c>
      <c r="N252">
        <v>6.4227475160000003</v>
      </c>
      <c r="O252">
        <v>6.5199963829999996</v>
      </c>
      <c r="P252">
        <v>6.6116798330000002</v>
      </c>
      <c r="Q252">
        <v>6.5152727759999998</v>
      </c>
      <c r="R252">
        <v>6.3924324969999997</v>
      </c>
      <c r="S252">
        <v>6.2905917139999996</v>
      </c>
      <c r="T252">
        <v>6.3927469290000003</v>
      </c>
      <c r="U252">
        <v>6.5573583160000002</v>
      </c>
      <c r="V252">
        <v>6.7434211590000004</v>
      </c>
      <c r="W252">
        <v>6.1210003889999998</v>
      </c>
      <c r="X252">
        <v>5.7182522269999998</v>
      </c>
      <c r="Y252">
        <v>5.4364641650000003</v>
      </c>
      <c r="Z252">
        <v>5.2221983569999999</v>
      </c>
      <c r="AA252">
        <v>5.0497276229999999</v>
      </c>
      <c r="AB252">
        <v>4.9165590420000003</v>
      </c>
      <c r="AC252">
        <v>4.793621634</v>
      </c>
      <c r="AD252">
        <v>4.654841437</v>
      </c>
      <c r="AE252">
        <v>4.5146903939999996</v>
      </c>
      <c r="AF252">
        <v>4.3794926609999996</v>
      </c>
      <c r="AG252">
        <v>4.2801496859999997</v>
      </c>
      <c r="AH252">
        <v>4.2042823189999998</v>
      </c>
      <c r="AI252">
        <v>4.1376611250000002</v>
      </c>
      <c r="AJ252">
        <v>4.0687215029999999</v>
      </c>
      <c r="AK252">
        <v>3.999645798</v>
      </c>
      <c r="AL252">
        <v>3.9333908559999999</v>
      </c>
      <c r="AM252">
        <v>3.8654420350000001</v>
      </c>
      <c r="AN252">
        <v>3.8073752089999999</v>
      </c>
      <c r="AO252">
        <v>3.7538024600000002</v>
      </c>
      <c r="AP252">
        <v>3.7027798930000002</v>
      </c>
      <c r="AQ252">
        <v>3.653697609</v>
      </c>
      <c r="AR252">
        <v>3.605087905</v>
      </c>
      <c r="AS252">
        <v>3.5690893789999998</v>
      </c>
      <c r="AT252">
        <v>3.5343533090000001</v>
      </c>
      <c r="AU252">
        <v>3.5003193380000002</v>
      </c>
      <c r="AV252">
        <v>3.467390956</v>
      </c>
      <c r="AW252">
        <v>3.4339206849999999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0.2010760784</v>
      </c>
      <c r="F253">
        <v>0.1915518859</v>
      </c>
      <c r="G253">
        <v>0.17781833059999999</v>
      </c>
      <c r="H253">
        <v>0.1611484712</v>
      </c>
      <c r="I253">
        <v>0.1551114338</v>
      </c>
      <c r="J253">
        <v>0.1465986748</v>
      </c>
      <c r="K253">
        <v>0.13402684179999999</v>
      </c>
      <c r="L253">
        <v>0.1235612093</v>
      </c>
      <c r="M253">
        <v>0.1154600069</v>
      </c>
      <c r="N253">
        <v>0.1085503308</v>
      </c>
      <c r="O253">
        <v>0.16359468299999999</v>
      </c>
      <c r="P253">
        <v>0.2187265414</v>
      </c>
      <c r="Q253">
        <v>0.26634426890000001</v>
      </c>
      <c r="R253">
        <v>0.30998524620000001</v>
      </c>
      <c r="S253">
        <v>0.35180780299999997</v>
      </c>
      <c r="T253">
        <v>0.3239318632</v>
      </c>
      <c r="U253">
        <v>0.30055445800000002</v>
      </c>
      <c r="V253">
        <v>0.27895485749999999</v>
      </c>
      <c r="W253">
        <v>0.88291951010000003</v>
      </c>
      <c r="X253">
        <v>0.99923332710000001</v>
      </c>
      <c r="Y253">
        <v>1.2524000870000001</v>
      </c>
      <c r="Z253">
        <v>1.4944509829999999</v>
      </c>
      <c r="AA253">
        <v>1.727777847</v>
      </c>
      <c r="AB253">
        <v>1.9180581699999999</v>
      </c>
      <c r="AC253">
        <v>2.1003878060000001</v>
      </c>
      <c r="AD253">
        <v>2.4332216660000001</v>
      </c>
      <c r="AE253">
        <v>2.751030605</v>
      </c>
      <c r="AF253">
        <v>3.0573408369999999</v>
      </c>
      <c r="AG253">
        <v>3.3358242549999999</v>
      </c>
      <c r="AH253">
        <v>3.6269243000000002</v>
      </c>
      <c r="AI253">
        <v>3.9820011439999998</v>
      </c>
      <c r="AJ253">
        <v>4.3289847259999998</v>
      </c>
      <c r="AK253">
        <v>4.6695421279999998</v>
      </c>
      <c r="AL253">
        <v>4.9508482660000004</v>
      </c>
      <c r="AM253">
        <v>5.2246982050000002</v>
      </c>
      <c r="AN253">
        <v>5.4613313249999997</v>
      </c>
      <c r="AO253">
        <v>5.700826234</v>
      </c>
      <c r="AP253">
        <v>5.9411117879999997</v>
      </c>
      <c r="AQ253">
        <v>6.1817330290000001</v>
      </c>
      <c r="AR253">
        <v>6.4205116420000001</v>
      </c>
      <c r="AS253">
        <v>6.718859836</v>
      </c>
      <c r="AT253">
        <v>7.0165220780000004</v>
      </c>
      <c r="AU253">
        <v>7.3126659409999997</v>
      </c>
      <c r="AV253">
        <v>7.6083461860000003</v>
      </c>
      <c r="AW253">
        <v>7.9000746990000001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0.74398149010000003</v>
      </c>
      <c r="F254">
        <v>0.72318574859999996</v>
      </c>
      <c r="G254">
        <v>0.68501748740000001</v>
      </c>
      <c r="H254">
        <v>0.6334509948</v>
      </c>
      <c r="I254">
        <v>0.6221460499</v>
      </c>
      <c r="J254">
        <v>0.61299969030000001</v>
      </c>
      <c r="K254">
        <v>0.58531012429999996</v>
      </c>
      <c r="L254">
        <v>0.56463552750000001</v>
      </c>
      <c r="M254">
        <v>0.5531996267</v>
      </c>
      <c r="N254">
        <v>0.54646401410000001</v>
      </c>
      <c r="O254">
        <v>0.7729153795</v>
      </c>
      <c r="P254">
        <v>0.97992167129999996</v>
      </c>
      <c r="Q254">
        <v>1.1350633210000001</v>
      </c>
      <c r="R254">
        <v>1.2573357999999999</v>
      </c>
      <c r="S254">
        <v>1.3572691349999999</v>
      </c>
      <c r="T254">
        <v>1.1664458950000001</v>
      </c>
      <c r="U254">
        <v>0.99603625929999995</v>
      </c>
      <c r="V254">
        <v>0.83446532419999997</v>
      </c>
      <c r="W254">
        <v>0.99955931539999998</v>
      </c>
      <c r="X254">
        <v>0.97288700910000003</v>
      </c>
      <c r="Y254">
        <v>0.95599787660000002</v>
      </c>
      <c r="Z254">
        <v>0.94807455760000003</v>
      </c>
      <c r="AA254">
        <v>0.94546314330000003</v>
      </c>
      <c r="AB254">
        <v>0.93984612150000002</v>
      </c>
      <c r="AC254">
        <v>0.93511291620000003</v>
      </c>
      <c r="AD254">
        <v>0.91147897040000003</v>
      </c>
      <c r="AE254">
        <v>0.88747785229999998</v>
      </c>
      <c r="AF254">
        <v>0.86665845610000003</v>
      </c>
      <c r="AG254">
        <v>0.84890543559999998</v>
      </c>
      <c r="AH254">
        <v>0.8358024745</v>
      </c>
      <c r="AI254">
        <v>0.83317572429999998</v>
      </c>
      <c r="AJ254">
        <v>0.82990728800000002</v>
      </c>
      <c r="AK254">
        <v>0.82642601090000001</v>
      </c>
      <c r="AL254">
        <v>0.82327186600000002</v>
      </c>
      <c r="AM254">
        <v>0.81958353969999997</v>
      </c>
      <c r="AN254">
        <v>0.80807306909999999</v>
      </c>
      <c r="AO254">
        <v>0.79752956159999999</v>
      </c>
      <c r="AP254">
        <v>0.78754196779999996</v>
      </c>
      <c r="AQ254">
        <v>0.77798166810000002</v>
      </c>
      <c r="AR254">
        <v>0.76853670169999999</v>
      </c>
      <c r="AS254">
        <v>0.76555181859999999</v>
      </c>
      <c r="AT254">
        <v>0.76278369729999995</v>
      </c>
      <c r="AU254">
        <v>0.76011519080000001</v>
      </c>
      <c r="AV254">
        <v>0.75763681049999998</v>
      </c>
      <c r="AW254">
        <v>0.754990367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0.2010760784</v>
      </c>
      <c r="F255">
        <v>0.20318595119999999</v>
      </c>
      <c r="G255">
        <v>0.20007416680000001</v>
      </c>
      <c r="H255">
        <v>0.19233039439999999</v>
      </c>
      <c r="I255">
        <v>0.19636893690000001</v>
      </c>
      <c r="J255">
        <v>0.19686398190000001</v>
      </c>
      <c r="K255">
        <v>0.1909128886</v>
      </c>
      <c r="L255">
        <v>0.1866950738</v>
      </c>
      <c r="M255">
        <v>0.1850501886</v>
      </c>
      <c r="N255">
        <v>0.1845424782</v>
      </c>
      <c r="O255">
        <v>0.21494650470000001</v>
      </c>
      <c r="P255">
        <v>0.24528449760000001</v>
      </c>
      <c r="Q255">
        <v>0.26797670959999997</v>
      </c>
      <c r="R255">
        <v>0.28808430600000001</v>
      </c>
      <c r="S255">
        <v>0.30767159519999998</v>
      </c>
      <c r="T255">
        <v>0.29325720560000001</v>
      </c>
      <c r="U255">
        <v>0.28247866599999999</v>
      </c>
      <c r="V255">
        <v>0.27308339669999998</v>
      </c>
      <c r="W255">
        <v>0.41057580580000003</v>
      </c>
      <c r="X255">
        <v>0.42291224830000002</v>
      </c>
      <c r="Y255">
        <v>0.43490766870000003</v>
      </c>
      <c r="Z255">
        <v>0.4494087665</v>
      </c>
      <c r="AA255">
        <v>0.46526066220000001</v>
      </c>
      <c r="AB255">
        <v>0.48419380909999998</v>
      </c>
      <c r="AC255">
        <v>0.50255457869999998</v>
      </c>
      <c r="AD255">
        <v>0.53284655039999995</v>
      </c>
      <c r="AE255">
        <v>0.56135167630000005</v>
      </c>
      <c r="AF255">
        <v>0.58881899770000001</v>
      </c>
      <c r="AG255">
        <v>0.62130508129999995</v>
      </c>
      <c r="AH255">
        <v>0.65645034059999996</v>
      </c>
      <c r="AI255">
        <v>0.66683506989999997</v>
      </c>
      <c r="AJ255">
        <v>0.67655078830000004</v>
      </c>
      <c r="AK255">
        <v>0.68592738200000003</v>
      </c>
      <c r="AL255">
        <v>0.69559595760000004</v>
      </c>
      <c r="AM255">
        <v>0.70465278139999998</v>
      </c>
      <c r="AN255">
        <v>0.71371999080000004</v>
      </c>
      <c r="AO255">
        <v>0.72340609519999999</v>
      </c>
      <c r="AP255">
        <v>0.73339142530000001</v>
      </c>
      <c r="AQ255">
        <v>0.74358783799999995</v>
      </c>
      <c r="AR255">
        <v>0.75371564690000004</v>
      </c>
      <c r="AS255">
        <v>0.76381123009999996</v>
      </c>
      <c r="AT255">
        <v>0.774028096</v>
      </c>
      <c r="AU255">
        <v>0.78425713900000005</v>
      </c>
      <c r="AV255">
        <v>0.79459905990000002</v>
      </c>
      <c r="AW255">
        <v>0.80468248549999999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0.40215215679999999</v>
      </c>
      <c r="F256">
        <v>0.52063139420000004</v>
      </c>
      <c r="G256">
        <v>0.65680185980000005</v>
      </c>
      <c r="H256">
        <v>0.80890581930000005</v>
      </c>
      <c r="I256">
        <v>1.0581068039999999</v>
      </c>
      <c r="J256">
        <v>1.359031941</v>
      </c>
      <c r="K256">
        <v>1.688516576</v>
      </c>
      <c r="L256">
        <v>2.1154833860000002</v>
      </c>
      <c r="M256">
        <v>2.6864141899999998</v>
      </c>
      <c r="N256">
        <v>3.4323097169999999</v>
      </c>
      <c r="O256">
        <v>3.2096233609999998</v>
      </c>
      <c r="P256">
        <v>2.9830290000000002</v>
      </c>
      <c r="Q256">
        <v>2.67821664</v>
      </c>
      <c r="R256">
        <v>2.3774342609999999</v>
      </c>
      <c r="S256">
        <v>2.0990520830000001</v>
      </c>
      <c r="T256">
        <v>2.1432353709999998</v>
      </c>
      <c r="U256">
        <v>2.2079568470000002</v>
      </c>
      <c r="V256">
        <v>2.2796625060000002</v>
      </c>
      <c r="W256">
        <v>3.7210272689999999</v>
      </c>
      <c r="X256">
        <v>3.8137483740000002</v>
      </c>
      <c r="Y256">
        <v>3.9102204220000001</v>
      </c>
      <c r="Z256">
        <v>4.0301748399999999</v>
      </c>
      <c r="AA256">
        <v>4.162930641</v>
      </c>
      <c r="AB256">
        <v>4.3129964110000003</v>
      </c>
      <c r="AC256">
        <v>4.4588798169999997</v>
      </c>
      <c r="AD256">
        <v>4.5890230140000003</v>
      </c>
      <c r="AE256">
        <v>4.7083920199999998</v>
      </c>
      <c r="AF256">
        <v>4.8233667090000001</v>
      </c>
      <c r="AG256">
        <v>4.9712387529999997</v>
      </c>
      <c r="AH256">
        <v>5.1421758439999996</v>
      </c>
      <c r="AI256">
        <v>5.2757595300000002</v>
      </c>
      <c r="AJ256">
        <v>5.4033311279999996</v>
      </c>
      <c r="AK256">
        <v>5.5274474409999996</v>
      </c>
      <c r="AL256">
        <v>5.6516249360000002</v>
      </c>
      <c r="AM256">
        <v>5.7701660090000004</v>
      </c>
      <c r="AN256">
        <v>5.8279574910000003</v>
      </c>
      <c r="AO256">
        <v>5.890984671</v>
      </c>
      <c r="AP256">
        <v>5.9566008349999997</v>
      </c>
      <c r="AQ256">
        <v>6.0240649140000002</v>
      </c>
      <c r="AR256">
        <v>6.0910968079999996</v>
      </c>
      <c r="AS256">
        <v>6.1346395119999997</v>
      </c>
      <c r="AT256">
        <v>6.1794703420000001</v>
      </c>
      <c r="AU256">
        <v>6.2246901939999999</v>
      </c>
      <c r="AV256">
        <v>6.2710775910000001</v>
      </c>
      <c r="AW256">
        <v>6.3156894560000003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35.359228389999998</v>
      </c>
      <c r="F257">
        <v>34.739577009999998</v>
      </c>
      <c r="G257">
        <v>33.259088599999998</v>
      </c>
      <c r="H257">
        <v>31.08534749</v>
      </c>
      <c r="I257">
        <v>30.858092070000001</v>
      </c>
      <c r="J257">
        <v>30.120094269999999</v>
      </c>
      <c r="K257">
        <v>28.441217009999999</v>
      </c>
      <c r="L257">
        <v>27.083144650000001</v>
      </c>
      <c r="M257">
        <v>26.142126619999999</v>
      </c>
      <c r="N257">
        <v>25.390204600000001</v>
      </c>
      <c r="O257">
        <v>25.30984334</v>
      </c>
      <c r="P257">
        <v>25.206314519999999</v>
      </c>
      <c r="Q257">
        <v>24.39734722</v>
      </c>
      <c r="R257">
        <v>23.514950290000002</v>
      </c>
      <c r="S257">
        <v>22.734804740000001</v>
      </c>
      <c r="T257">
        <v>22.248815969999999</v>
      </c>
      <c r="U257">
        <v>22.013858809999999</v>
      </c>
      <c r="V257">
        <v>21.87086365</v>
      </c>
      <c r="W257">
        <v>18.18496519</v>
      </c>
      <c r="X257">
        <v>16.422584570000001</v>
      </c>
      <c r="Y257">
        <v>14.880349730000001</v>
      </c>
      <c r="Z257">
        <v>13.58669246</v>
      </c>
      <c r="AA257">
        <v>12.451115379999999</v>
      </c>
      <c r="AB257">
        <v>11.47364277</v>
      </c>
      <c r="AC257">
        <v>10.55199747</v>
      </c>
      <c r="AD257">
        <v>9.7862164269999994</v>
      </c>
      <c r="AE257">
        <v>9.0334898599999995</v>
      </c>
      <c r="AF257">
        <v>8.3012140399999996</v>
      </c>
      <c r="AG257">
        <v>7.692354323</v>
      </c>
      <c r="AH257">
        <v>7.1319768259999998</v>
      </c>
      <c r="AI257">
        <v>6.5409218769999997</v>
      </c>
      <c r="AJ257">
        <v>5.9525001179999997</v>
      </c>
      <c r="AK257">
        <v>5.3706746770000002</v>
      </c>
      <c r="AL257">
        <v>4.8555738140000004</v>
      </c>
      <c r="AM257">
        <v>4.3441641320000004</v>
      </c>
      <c r="AN257">
        <v>3.9497538990000001</v>
      </c>
      <c r="AO257">
        <v>3.5632690070000002</v>
      </c>
      <c r="AP257">
        <v>3.1819502719999999</v>
      </c>
      <c r="AQ257">
        <v>2.8047316649999998</v>
      </c>
      <c r="AR257">
        <v>2.4301727409999998</v>
      </c>
      <c r="AS257">
        <v>1.9476882769999999</v>
      </c>
      <c r="AT257">
        <v>1.4758529389999999</v>
      </c>
      <c r="AU257">
        <v>1.0140082619999999</v>
      </c>
      <c r="AV257">
        <v>0.56193972550000004</v>
      </c>
      <c r="AW257">
        <v>0.11927608319999999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1.608608627</v>
      </c>
      <c r="F258">
        <v>2.5959592109999998</v>
      </c>
      <c r="G258">
        <v>3.4525771170000001</v>
      </c>
      <c r="H258">
        <v>4.1159047989999999</v>
      </c>
      <c r="I258">
        <v>4.9395175690000004</v>
      </c>
      <c r="J258">
        <v>5.6006932330000003</v>
      </c>
      <c r="K258">
        <v>5.9557570469999996</v>
      </c>
      <c r="L258">
        <v>6.2128341310000001</v>
      </c>
      <c r="M258">
        <v>6.3925345739999999</v>
      </c>
      <c r="N258">
        <v>6.4227475160000003</v>
      </c>
      <c r="O258">
        <v>6.5199963829999996</v>
      </c>
      <c r="P258">
        <v>6.6116798330000002</v>
      </c>
      <c r="Q258">
        <v>6.5152727759999998</v>
      </c>
      <c r="R258">
        <v>6.3924324969999997</v>
      </c>
      <c r="S258">
        <v>6.2905917139999996</v>
      </c>
      <c r="T258">
        <v>6.3927469290000003</v>
      </c>
      <c r="U258">
        <v>6.5573583160000002</v>
      </c>
      <c r="V258">
        <v>6.7434211590000004</v>
      </c>
      <c r="W258">
        <v>6.1210003889999998</v>
      </c>
      <c r="X258">
        <v>5.7182522269999998</v>
      </c>
      <c r="Y258">
        <v>5.4364641650000003</v>
      </c>
      <c r="Z258">
        <v>5.2221983569999999</v>
      </c>
      <c r="AA258">
        <v>5.0497276229999999</v>
      </c>
      <c r="AB258">
        <v>4.9165590420000003</v>
      </c>
      <c r="AC258">
        <v>4.793621634</v>
      </c>
      <c r="AD258">
        <v>4.654841437</v>
      </c>
      <c r="AE258">
        <v>4.5146903939999996</v>
      </c>
      <c r="AF258">
        <v>4.3794926609999996</v>
      </c>
      <c r="AG258">
        <v>4.2801496859999997</v>
      </c>
      <c r="AH258">
        <v>4.2042823189999998</v>
      </c>
      <c r="AI258">
        <v>4.1376611250000002</v>
      </c>
      <c r="AJ258">
        <v>4.0687215029999999</v>
      </c>
      <c r="AK258">
        <v>3.999645798</v>
      </c>
      <c r="AL258">
        <v>3.9333908559999999</v>
      </c>
      <c r="AM258">
        <v>3.8654420350000001</v>
      </c>
      <c r="AN258">
        <v>3.8073752089999999</v>
      </c>
      <c r="AO258">
        <v>3.7538024600000002</v>
      </c>
      <c r="AP258">
        <v>3.7027798930000002</v>
      </c>
      <c r="AQ258">
        <v>3.653697609</v>
      </c>
      <c r="AR258">
        <v>3.605087905</v>
      </c>
      <c r="AS258">
        <v>3.5690893789999998</v>
      </c>
      <c r="AT258">
        <v>3.5343533090000001</v>
      </c>
      <c r="AU258">
        <v>3.5003193380000002</v>
      </c>
      <c r="AV258">
        <v>3.467390956</v>
      </c>
      <c r="AW258">
        <v>3.4339206849999999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0.2010760784</v>
      </c>
      <c r="F259">
        <v>0.1915518859</v>
      </c>
      <c r="G259">
        <v>0.17781833059999999</v>
      </c>
      <c r="H259">
        <v>0.1611484712</v>
      </c>
      <c r="I259">
        <v>0.1551114338</v>
      </c>
      <c r="J259">
        <v>0.1465986748</v>
      </c>
      <c r="K259">
        <v>0.13402684179999999</v>
      </c>
      <c r="L259">
        <v>0.1235612093</v>
      </c>
      <c r="M259">
        <v>0.1154600069</v>
      </c>
      <c r="N259">
        <v>0.1085503308</v>
      </c>
      <c r="O259">
        <v>0.16359468299999999</v>
      </c>
      <c r="P259">
        <v>0.2187265414</v>
      </c>
      <c r="Q259">
        <v>0.26634426890000001</v>
      </c>
      <c r="R259">
        <v>0.30998524620000001</v>
      </c>
      <c r="S259">
        <v>0.35180780299999997</v>
      </c>
      <c r="T259">
        <v>0.3239318632</v>
      </c>
      <c r="U259">
        <v>0.30055445800000002</v>
      </c>
      <c r="V259">
        <v>0.27895485749999999</v>
      </c>
      <c r="W259">
        <v>0.88291951010000003</v>
      </c>
      <c r="X259">
        <v>0.99923332710000001</v>
      </c>
      <c r="Y259">
        <v>1.2524000870000001</v>
      </c>
      <c r="Z259">
        <v>1.4944509829999999</v>
      </c>
      <c r="AA259">
        <v>1.727777847</v>
      </c>
      <c r="AB259">
        <v>1.9180581699999999</v>
      </c>
      <c r="AC259">
        <v>2.1003878060000001</v>
      </c>
      <c r="AD259">
        <v>2.4332216660000001</v>
      </c>
      <c r="AE259">
        <v>2.751030605</v>
      </c>
      <c r="AF259">
        <v>3.0573408369999999</v>
      </c>
      <c r="AG259">
        <v>3.3358242549999999</v>
      </c>
      <c r="AH259">
        <v>3.6269243000000002</v>
      </c>
      <c r="AI259">
        <v>3.9820011439999998</v>
      </c>
      <c r="AJ259">
        <v>4.3289847259999998</v>
      </c>
      <c r="AK259">
        <v>4.6695421279999998</v>
      </c>
      <c r="AL259">
        <v>4.9508482660000004</v>
      </c>
      <c r="AM259">
        <v>5.2246982050000002</v>
      </c>
      <c r="AN259">
        <v>5.4613313249999997</v>
      </c>
      <c r="AO259">
        <v>5.700826234</v>
      </c>
      <c r="AP259">
        <v>5.9411117879999997</v>
      </c>
      <c r="AQ259">
        <v>6.1817330290000001</v>
      </c>
      <c r="AR259">
        <v>6.4205116420000001</v>
      </c>
      <c r="AS259">
        <v>6.718859836</v>
      </c>
      <c r="AT259">
        <v>7.0165220780000004</v>
      </c>
      <c r="AU259">
        <v>7.3126659409999997</v>
      </c>
      <c r="AV259">
        <v>7.6083461860000003</v>
      </c>
      <c r="AW259">
        <v>7.9000746990000001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0.74398149010000003</v>
      </c>
      <c r="F260">
        <v>0.72318574859999996</v>
      </c>
      <c r="G260">
        <v>0.68501748740000001</v>
      </c>
      <c r="H260">
        <v>0.6334509948</v>
      </c>
      <c r="I260">
        <v>0.6221460499</v>
      </c>
      <c r="J260">
        <v>0.61299969030000001</v>
      </c>
      <c r="K260">
        <v>0.58531012429999996</v>
      </c>
      <c r="L260">
        <v>0.56463552750000001</v>
      </c>
      <c r="M260">
        <v>0.5531996267</v>
      </c>
      <c r="N260">
        <v>0.54646401410000001</v>
      </c>
      <c r="O260">
        <v>0.7729153795</v>
      </c>
      <c r="P260">
        <v>0.97992167129999996</v>
      </c>
      <c r="Q260">
        <v>1.1350633210000001</v>
      </c>
      <c r="R260">
        <v>1.2573357999999999</v>
      </c>
      <c r="S260">
        <v>1.3572691349999999</v>
      </c>
      <c r="T260">
        <v>1.1664458950000001</v>
      </c>
      <c r="U260">
        <v>0.99603625929999995</v>
      </c>
      <c r="V260">
        <v>0.83446532419999997</v>
      </c>
      <c r="W260">
        <v>0.99955931539999998</v>
      </c>
      <c r="X260">
        <v>0.97288700910000003</v>
      </c>
      <c r="Y260">
        <v>0.95599787660000002</v>
      </c>
      <c r="Z260">
        <v>0.94807455760000003</v>
      </c>
      <c r="AA260">
        <v>0.94546314330000003</v>
      </c>
      <c r="AB260">
        <v>0.93984612150000002</v>
      </c>
      <c r="AC260">
        <v>0.93511291620000003</v>
      </c>
      <c r="AD260">
        <v>0.91147897040000003</v>
      </c>
      <c r="AE260">
        <v>0.88747785229999998</v>
      </c>
      <c r="AF260">
        <v>0.86665845610000003</v>
      </c>
      <c r="AG260">
        <v>0.84890543559999998</v>
      </c>
      <c r="AH260">
        <v>0.8358024745</v>
      </c>
      <c r="AI260">
        <v>0.83317572429999998</v>
      </c>
      <c r="AJ260">
        <v>0.82990728800000002</v>
      </c>
      <c r="AK260">
        <v>0.82642601090000001</v>
      </c>
      <c r="AL260">
        <v>0.82327186600000002</v>
      </c>
      <c r="AM260">
        <v>0.81958353969999997</v>
      </c>
      <c r="AN260">
        <v>0.80807306909999999</v>
      </c>
      <c r="AO260">
        <v>0.79752956159999999</v>
      </c>
      <c r="AP260">
        <v>0.78754196779999996</v>
      </c>
      <c r="AQ260">
        <v>0.77798166810000002</v>
      </c>
      <c r="AR260">
        <v>0.76853670169999999</v>
      </c>
      <c r="AS260">
        <v>0.76555181859999999</v>
      </c>
      <c r="AT260">
        <v>0.76278369729999995</v>
      </c>
      <c r="AU260">
        <v>0.76011519080000001</v>
      </c>
      <c r="AV260">
        <v>0.75763681049999998</v>
      </c>
      <c r="AW260">
        <v>0.754990367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0.2010760784</v>
      </c>
      <c r="F261">
        <v>0.20318595119999999</v>
      </c>
      <c r="G261">
        <v>0.20007416680000001</v>
      </c>
      <c r="H261">
        <v>0.19233039439999999</v>
      </c>
      <c r="I261">
        <v>0.19636893690000001</v>
      </c>
      <c r="J261">
        <v>0.19686398190000001</v>
      </c>
      <c r="K261">
        <v>0.1909128886</v>
      </c>
      <c r="L261">
        <v>0.1866950738</v>
      </c>
      <c r="M261">
        <v>0.1850501886</v>
      </c>
      <c r="N261">
        <v>0.1845424782</v>
      </c>
      <c r="O261">
        <v>0.21494650470000001</v>
      </c>
      <c r="P261">
        <v>0.24528449760000001</v>
      </c>
      <c r="Q261">
        <v>0.26797670959999997</v>
      </c>
      <c r="R261">
        <v>0.28808430600000001</v>
      </c>
      <c r="S261">
        <v>0.30767159519999998</v>
      </c>
      <c r="T261">
        <v>0.29325720560000001</v>
      </c>
      <c r="U261">
        <v>0.28247866599999999</v>
      </c>
      <c r="V261">
        <v>0.27308339669999998</v>
      </c>
      <c r="W261">
        <v>0.41057580580000003</v>
      </c>
      <c r="X261">
        <v>0.42291224830000002</v>
      </c>
      <c r="Y261">
        <v>0.43490766870000003</v>
      </c>
      <c r="Z261">
        <v>0.4494087665</v>
      </c>
      <c r="AA261">
        <v>0.46526066220000001</v>
      </c>
      <c r="AB261">
        <v>0.48419380909999998</v>
      </c>
      <c r="AC261">
        <v>0.50255457869999998</v>
      </c>
      <c r="AD261">
        <v>0.53284655039999995</v>
      </c>
      <c r="AE261">
        <v>0.56135167630000005</v>
      </c>
      <c r="AF261">
        <v>0.58881899770000001</v>
      </c>
      <c r="AG261">
        <v>0.62130508129999995</v>
      </c>
      <c r="AH261">
        <v>0.65645034059999996</v>
      </c>
      <c r="AI261">
        <v>0.66683506989999997</v>
      </c>
      <c r="AJ261">
        <v>0.67655078830000004</v>
      </c>
      <c r="AK261">
        <v>0.68592738200000003</v>
      </c>
      <c r="AL261">
        <v>0.69559595760000004</v>
      </c>
      <c r="AM261">
        <v>0.70465278139999998</v>
      </c>
      <c r="AN261">
        <v>0.71371999080000004</v>
      </c>
      <c r="AO261">
        <v>0.72340609519999999</v>
      </c>
      <c r="AP261">
        <v>0.73339142530000001</v>
      </c>
      <c r="AQ261">
        <v>0.74358783799999995</v>
      </c>
      <c r="AR261">
        <v>0.75371564690000004</v>
      </c>
      <c r="AS261">
        <v>0.76381123009999996</v>
      </c>
      <c r="AT261">
        <v>0.774028096</v>
      </c>
      <c r="AU261">
        <v>0.78425713900000005</v>
      </c>
      <c r="AV261">
        <v>0.79459905990000002</v>
      </c>
      <c r="AW261">
        <v>0.80468248549999999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0.40215215679999999</v>
      </c>
      <c r="F262">
        <v>0.52063139420000004</v>
      </c>
      <c r="G262">
        <v>0.65680185980000005</v>
      </c>
      <c r="H262">
        <v>0.80890581930000005</v>
      </c>
      <c r="I262">
        <v>1.0581068039999999</v>
      </c>
      <c r="J262">
        <v>1.359031941</v>
      </c>
      <c r="K262">
        <v>1.688516576</v>
      </c>
      <c r="L262">
        <v>2.1154833860000002</v>
      </c>
      <c r="M262">
        <v>2.6864141899999998</v>
      </c>
      <c r="N262">
        <v>3.4323097169999999</v>
      </c>
      <c r="O262">
        <v>3.2096233609999998</v>
      </c>
      <c r="P262">
        <v>2.9830290000000002</v>
      </c>
      <c r="Q262">
        <v>2.67821664</v>
      </c>
      <c r="R262">
        <v>2.3774342609999999</v>
      </c>
      <c r="S262">
        <v>2.0990520830000001</v>
      </c>
      <c r="T262">
        <v>2.1432353709999998</v>
      </c>
      <c r="U262">
        <v>2.2079568470000002</v>
      </c>
      <c r="V262">
        <v>2.2796625060000002</v>
      </c>
      <c r="W262">
        <v>3.7210272689999999</v>
      </c>
      <c r="X262">
        <v>3.8137483740000002</v>
      </c>
      <c r="Y262">
        <v>3.9102204220000001</v>
      </c>
      <c r="Z262">
        <v>4.0301748399999999</v>
      </c>
      <c r="AA262">
        <v>4.162930641</v>
      </c>
      <c r="AB262">
        <v>4.3129964110000003</v>
      </c>
      <c r="AC262">
        <v>4.4588798169999997</v>
      </c>
      <c r="AD262">
        <v>4.5890230140000003</v>
      </c>
      <c r="AE262">
        <v>4.7083920199999998</v>
      </c>
      <c r="AF262">
        <v>4.8233667090000001</v>
      </c>
      <c r="AG262">
        <v>4.9712387529999997</v>
      </c>
      <c r="AH262">
        <v>5.1421758439999996</v>
      </c>
      <c r="AI262">
        <v>5.2757595300000002</v>
      </c>
      <c r="AJ262">
        <v>5.4033311279999996</v>
      </c>
      <c r="AK262">
        <v>5.5274474409999996</v>
      </c>
      <c r="AL262">
        <v>5.6516249360000002</v>
      </c>
      <c r="AM262">
        <v>5.7701660090000004</v>
      </c>
      <c r="AN262">
        <v>5.8279574910000003</v>
      </c>
      <c r="AO262">
        <v>5.890984671</v>
      </c>
      <c r="AP262">
        <v>5.9566008349999997</v>
      </c>
      <c r="AQ262">
        <v>6.0240649140000002</v>
      </c>
      <c r="AR262">
        <v>6.0910968079999996</v>
      </c>
      <c r="AS262">
        <v>6.1346395119999997</v>
      </c>
      <c r="AT262">
        <v>6.1794703420000001</v>
      </c>
      <c r="AU262">
        <v>6.2246901939999999</v>
      </c>
      <c r="AV262">
        <v>6.2710775910000001</v>
      </c>
      <c r="AW262">
        <v>6.3156894560000003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1.229110154</v>
      </c>
      <c r="F263">
        <v>1.2318784780000001</v>
      </c>
      <c r="G263">
        <v>1.1441923009999999</v>
      </c>
      <c r="H263">
        <v>0.9234319258</v>
      </c>
      <c r="I263">
        <v>1.0165394169999999</v>
      </c>
      <c r="J263">
        <v>1.042209503</v>
      </c>
      <c r="K263">
        <v>0.98253385609999999</v>
      </c>
      <c r="L263">
        <v>0.97451658029999999</v>
      </c>
      <c r="M263">
        <v>0.97797297159999996</v>
      </c>
      <c r="N263">
        <v>0.98493914419999995</v>
      </c>
      <c r="O263">
        <v>0.94429889199999995</v>
      </c>
      <c r="P263">
        <v>0.97066687709999999</v>
      </c>
      <c r="Q263">
        <v>0.95519764979999999</v>
      </c>
      <c r="R263">
        <v>0.90533548620000004</v>
      </c>
      <c r="S263">
        <v>0.89110976500000005</v>
      </c>
      <c r="T263">
        <v>0.88389720319999998</v>
      </c>
      <c r="U263">
        <v>0.88347675390000002</v>
      </c>
      <c r="V263">
        <v>0.88771673529999995</v>
      </c>
      <c r="W263">
        <v>0.8915413418</v>
      </c>
      <c r="X263">
        <v>0.88630534029999997</v>
      </c>
      <c r="Y263">
        <v>0.88307210719999996</v>
      </c>
      <c r="Z263">
        <v>0.88127474650000004</v>
      </c>
      <c r="AA263">
        <v>0.88055783060000004</v>
      </c>
      <c r="AB263">
        <v>0.88070768109999997</v>
      </c>
      <c r="AC263">
        <v>0.88186394420000003</v>
      </c>
      <c r="AD263">
        <v>0.88802532779999999</v>
      </c>
      <c r="AE263">
        <v>0.89540323769999997</v>
      </c>
      <c r="AF263">
        <v>0.90461036090000002</v>
      </c>
      <c r="AG263">
        <v>0.91454498149999996</v>
      </c>
      <c r="AH263">
        <v>0.92482780840000001</v>
      </c>
      <c r="AI263">
        <v>0.93644588480000002</v>
      </c>
      <c r="AJ263">
        <v>0.94824055070000002</v>
      </c>
      <c r="AK263">
        <v>0.96080416859999995</v>
      </c>
      <c r="AL263">
        <v>0.97403708700000002</v>
      </c>
      <c r="AM263" s="39">
        <v>0.98790225700000001</v>
      </c>
      <c r="AN263" s="39">
        <v>1.0020913199999999</v>
      </c>
      <c r="AO263" s="39">
        <v>1.0165226540000001</v>
      </c>
      <c r="AP263" s="39">
        <v>1.0312938389999999</v>
      </c>
      <c r="AQ263" s="39">
        <v>1.046412498</v>
      </c>
      <c r="AR263" s="39">
        <v>1.061552695</v>
      </c>
      <c r="AS263" s="39">
        <v>1.076520025</v>
      </c>
      <c r="AT263" s="39">
        <v>1.092261838</v>
      </c>
      <c r="AU263" s="39">
        <v>1.1082844709999999</v>
      </c>
      <c r="AV263">
        <v>1.1245923630000001</v>
      </c>
      <c r="AW263">
        <v>1.1409348180000001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1.7665950779999999</v>
      </c>
      <c r="F264">
        <v>1.7866509669999999</v>
      </c>
      <c r="G264">
        <v>1.80774013</v>
      </c>
      <c r="H264">
        <v>1.691689491</v>
      </c>
      <c r="I264">
        <v>1.769062366</v>
      </c>
      <c r="J264">
        <v>1.803968188</v>
      </c>
      <c r="K264">
        <v>1.786138891</v>
      </c>
      <c r="L264">
        <v>1.7924055759999999</v>
      </c>
      <c r="M264">
        <v>1.801753352</v>
      </c>
      <c r="N264">
        <v>1.864795859</v>
      </c>
      <c r="O264">
        <v>1.881986181</v>
      </c>
      <c r="P264">
        <v>1.9078867209999999</v>
      </c>
      <c r="Q264">
        <v>1.8958286040000001</v>
      </c>
      <c r="R264">
        <v>1.922005161</v>
      </c>
      <c r="S264">
        <v>1.909779407</v>
      </c>
      <c r="T264">
        <v>1.894795496</v>
      </c>
      <c r="U264">
        <v>1.8936251799999999</v>
      </c>
      <c r="V264">
        <v>1.9020263770000001</v>
      </c>
      <c r="W264">
        <v>1.910635686</v>
      </c>
      <c r="X264">
        <v>1.913844866</v>
      </c>
      <c r="Y264">
        <v>1.9207356</v>
      </c>
      <c r="Z264">
        <v>1.930509144</v>
      </c>
      <c r="AA264">
        <v>1.942486691</v>
      </c>
      <c r="AB264">
        <v>1.9561224820000001</v>
      </c>
      <c r="AC264">
        <v>1.970710014</v>
      </c>
      <c r="AD264">
        <v>1.988890102</v>
      </c>
      <c r="AE264">
        <v>2.0107743290000002</v>
      </c>
      <c r="AF264">
        <v>2.0358902169999999</v>
      </c>
      <c r="AG264">
        <v>2.0631555690000001</v>
      </c>
      <c r="AH264">
        <v>2.0922421299999998</v>
      </c>
      <c r="AI264">
        <v>2.1237312909999999</v>
      </c>
      <c r="AJ264">
        <v>2.1571541870000002</v>
      </c>
      <c r="AK264">
        <v>2.1924009170000001</v>
      </c>
      <c r="AL264">
        <v>2.229376491</v>
      </c>
      <c r="AM264">
        <v>2.2678256960000001</v>
      </c>
      <c r="AN264">
        <v>2.3051798689999998</v>
      </c>
      <c r="AO264">
        <v>2.3421216889999998</v>
      </c>
      <c r="AP264">
        <v>2.3795160169999998</v>
      </c>
      <c r="AQ264">
        <v>2.4177438750000002</v>
      </c>
      <c r="AR264">
        <v>2.4570724749999999</v>
      </c>
      <c r="AS264">
        <v>2.4940758860000001</v>
      </c>
      <c r="AT264">
        <v>2.5306519760000001</v>
      </c>
      <c r="AU264">
        <v>2.567335602</v>
      </c>
      <c r="AV264">
        <v>2.6042803609999998</v>
      </c>
      <c r="AW264">
        <v>2.6413902089999999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1.619998329</v>
      </c>
      <c r="F266">
        <v>1.638381825</v>
      </c>
      <c r="G266">
        <v>1.661342439</v>
      </c>
      <c r="H266">
        <v>1.5404396680000001</v>
      </c>
      <c r="I266">
        <v>1.6187347990000001</v>
      </c>
      <c r="J266">
        <v>1.6670129970000001</v>
      </c>
      <c r="K266">
        <v>1.6592692090000001</v>
      </c>
      <c r="L266">
        <v>1.664400179</v>
      </c>
      <c r="M266">
        <v>1.6686580339999999</v>
      </c>
      <c r="N266">
        <v>1.7011518990000001</v>
      </c>
      <c r="O266">
        <v>1.7400965770000001</v>
      </c>
      <c r="P266">
        <v>1.819741593</v>
      </c>
      <c r="Q266">
        <v>1.8707410739999999</v>
      </c>
      <c r="R266">
        <v>1.9417378249999999</v>
      </c>
      <c r="S266">
        <v>1.9701649269999999</v>
      </c>
      <c r="T266">
        <v>1.957275645</v>
      </c>
      <c r="U266">
        <v>1.9471978889999999</v>
      </c>
      <c r="V266">
        <v>1.9439523729999999</v>
      </c>
      <c r="W266">
        <v>1.876630606</v>
      </c>
      <c r="X266">
        <v>1.8165084410000001</v>
      </c>
      <c r="Y266">
        <v>1.7784170290000001</v>
      </c>
      <c r="Z266">
        <v>1.756511393</v>
      </c>
      <c r="AA266">
        <v>1.7448264259999999</v>
      </c>
      <c r="AB266">
        <v>1.7409070790000001</v>
      </c>
      <c r="AC266">
        <v>1.7411194480000001</v>
      </c>
      <c r="AD266">
        <v>1.7514065910000001</v>
      </c>
      <c r="AE266">
        <v>1.7676620139999999</v>
      </c>
      <c r="AF266">
        <v>1.787881555</v>
      </c>
      <c r="AG266">
        <v>1.810366549</v>
      </c>
      <c r="AH266">
        <v>1.834610284</v>
      </c>
      <c r="AI266">
        <v>1.8609339949999999</v>
      </c>
      <c r="AJ266">
        <v>1.8889608609999999</v>
      </c>
      <c r="AK266">
        <v>1.91858566</v>
      </c>
      <c r="AL266">
        <v>1.949776921</v>
      </c>
      <c r="AM266">
        <v>1.9819958360000001</v>
      </c>
      <c r="AN266">
        <v>2.0137111540000001</v>
      </c>
      <c r="AO266">
        <v>2.0456366840000002</v>
      </c>
      <c r="AP266">
        <v>2.078154117</v>
      </c>
      <c r="AQ266">
        <v>2.111408816</v>
      </c>
      <c r="AR266">
        <v>2.145526416</v>
      </c>
      <c r="AS266">
        <v>2.1779285449999999</v>
      </c>
      <c r="AT266">
        <v>2.2101361210000001</v>
      </c>
      <c r="AU266" s="39">
        <v>2.2425177669999998</v>
      </c>
      <c r="AV266">
        <v>2.2751582629999998</v>
      </c>
      <c r="AW266">
        <v>2.3079458000000002</v>
      </c>
    </row>
    <row r="267" spans="2:49" x14ac:dyDescent="0.25">
      <c r="B267" t="s">
        <v>366</v>
      </c>
      <c r="C267">
        <v>0.99151022292981705</v>
      </c>
      <c r="D267">
        <v>0.99151022292981705</v>
      </c>
      <c r="E267">
        <v>0.99190343530000002</v>
      </c>
      <c r="F267">
        <v>0.98792112759999995</v>
      </c>
      <c r="G267">
        <v>0.98397019750000003</v>
      </c>
      <c r="H267">
        <v>0.98000859200000001</v>
      </c>
      <c r="I267">
        <v>0.9760977005</v>
      </c>
      <c r="J267">
        <v>0.97220615519999998</v>
      </c>
      <c r="K267">
        <v>0.96832511290000001</v>
      </c>
      <c r="L267">
        <v>0.96447082210000001</v>
      </c>
      <c r="M267">
        <v>0.9606209403</v>
      </c>
      <c r="N267">
        <v>0.95681006179999994</v>
      </c>
      <c r="O267">
        <v>0.95613530469999997</v>
      </c>
      <c r="P267">
        <v>0.95543010900000003</v>
      </c>
      <c r="Q267">
        <v>0.95467496129999996</v>
      </c>
      <c r="R267">
        <v>0.95387824639999996</v>
      </c>
      <c r="S267">
        <v>0.9530071121</v>
      </c>
      <c r="T267">
        <v>0.95011378219999998</v>
      </c>
      <c r="U267">
        <v>0.94726229709999998</v>
      </c>
      <c r="V267">
        <v>0.94444704400000001</v>
      </c>
      <c r="W267">
        <v>0.93728955879999998</v>
      </c>
      <c r="X267">
        <v>0.93351796919999996</v>
      </c>
      <c r="Y267">
        <v>0.93080479019999995</v>
      </c>
      <c r="Z267">
        <v>0.92785535259999996</v>
      </c>
      <c r="AA267">
        <v>0.92463282790000001</v>
      </c>
      <c r="AB267">
        <v>0.9211628436</v>
      </c>
      <c r="AC267">
        <v>0.91733679229999998</v>
      </c>
      <c r="AD267">
        <v>0.90023025010000002</v>
      </c>
      <c r="AE267">
        <v>0.88140606639999997</v>
      </c>
      <c r="AF267">
        <v>0.86058794270000005</v>
      </c>
      <c r="AG267">
        <v>0.83768801520000002</v>
      </c>
      <c r="AH267">
        <v>0.81203988490000001</v>
      </c>
      <c r="AI267">
        <v>0.78090916379999997</v>
      </c>
      <c r="AJ267">
        <v>0.74559652320000003</v>
      </c>
      <c r="AK267">
        <v>0.70517405529999999</v>
      </c>
      <c r="AL267">
        <v>0.65981755529999997</v>
      </c>
      <c r="AM267">
        <v>0.60674132049999996</v>
      </c>
      <c r="AN267">
        <v>0.58108031019999995</v>
      </c>
      <c r="AO267">
        <v>0.55173148459999999</v>
      </c>
      <c r="AP267">
        <v>0.51782605380000002</v>
      </c>
      <c r="AQ267">
        <v>0.47820470430000001</v>
      </c>
      <c r="AR267">
        <v>0.43133466590000002</v>
      </c>
      <c r="AS267">
        <v>0.42505371400000003</v>
      </c>
      <c r="AT267">
        <v>0.41791007299999999</v>
      </c>
      <c r="AU267">
        <v>0.40976392699999997</v>
      </c>
      <c r="AV267">
        <v>0.40041163870000002</v>
      </c>
      <c r="AW267">
        <v>0.38965326919999999</v>
      </c>
    </row>
    <row r="268" spans="2:49" x14ac:dyDescent="0.25">
      <c r="B268" t="s">
        <v>367</v>
      </c>
      <c r="C268">
        <v>8.4897770701825997E-3</v>
      </c>
      <c r="D268">
        <v>8.4897770701825997E-3</v>
      </c>
      <c r="E268">
        <v>8.0965646500000005E-3</v>
      </c>
      <c r="F268">
        <v>1.2078872399999999E-2</v>
      </c>
      <c r="G268">
        <v>1.6029802499999999E-2</v>
      </c>
      <c r="H268">
        <v>1.9991407999999999E-2</v>
      </c>
      <c r="I268">
        <v>2.3902299500000002E-2</v>
      </c>
      <c r="J268">
        <v>2.7793844799999998E-2</v>
      </c>
      <c r="K268">
        <v>3.16748871E-2</v>
      </c>
      <c r="L268">
        <v>3.55291779E-2</v>
      </c>
      <c r="M268">
        <v>3.9379059700000003E-2</v>
      </c>
      <c r="N268">
        <v>4.31899382E-2</v>
      </c>
      <c r="O268">
        <v>4.3864695299999999E-2</v>
      </c>
      <c r="P268">
        <v>4.4569891E-2</v>
      </c>
      <c r="Q268">
        <v>4.53250387E-2</v>
      </c>
      <c r="R268">
        <v>4.6121753600000003E-2</v>
      </c>
      <c r="S268">
        <v>4.6992887900000002E-2</v>
      </c>
      <c r="T268">
        <v>4.98862178E-2</v>
      </c>
      <c r="U268">
        <v>5.2737702900000002E-2</v>
      </c>
      <c r="V268">
        <v>5.5552956000000001E-2</v>
      </c>
      <c r="W268">
        <v>6.2710441199999994E-2</v>
      </c>
      <c r="X268">
        <v>6.6482030799999994E-2</v>
      </c>
      <c r="Y268">
        <v>6.9195209800000004E-2</v>
      </c>
      <c r="Z268">
        <v>7.2144647399999998E-2</v>
      </c>
      <c r="AA268">
        <v>7.5367172100000004E-2</v>
      </c>
      <c r="AB268">
        <v>7.8837156399999997E-2</v>
      </c>
      <c r="AC268">
        <v>8.2663207700000005E-2</v>
      </c>
      <c r="AD268">
        <v>9.9769749899999996E-2</v>
      </c>
      <c r="AE268">
        <v>0.11859393360000001</v>
      </c>
      <c r="AF268">
        <v>0.1394120573</v>
      </c>
      <c r="AG268">
        <v>0.1623119848</v>
      </c>
      <c r="AH268">
        <v>0.18796011509999999</v>
      </c>
      <c r="AI268">
        <v>0.2190908362</v>
      </c>
      <c r="AJ268">
        <v>0.25440347679999997</v>
      </c>
      <c r="AK268">
        <v>0.29482594470000001</v>
      </c>
      <c r="AL268">
        <v>0.34018244469999998</v>
      </c>
      <c r="AM268">
        <v>0.39325867949999999</v>
      </c>
      <c r="AN268">
        <v>0.41891968979999999</v>
      </c>
      <c r="AO268">
        <v>0.44826851540000001</v>
      </c>
      <c r="AP268">
        <v>0.48217394619999998</v>
      </c>
      <c r="AQ268">
        <v>0.52179529570000005</v>
      </c>
      <c r="AR268">
        <v>0.56866533409999998</v>
      </c>
      <c r="AS268">
        <v>0.57494628599999997</v>
      </c>
      <c r="AT268">
        <v>0.58208992699999995</v>
      </c>
      <c r="AU268">
        <v>0.59023607300000003</v>
      </c>
      <c r="AV268">
        <v>0.59958836130000004</v>
      </c>
      <c r="AW268">
        <v>0.61034673080000001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0.79638418170000003</v>
      </c>
      <c r="G269">
        <v>0.79381289450000003</v>
      </c>
      <c r="H269">
        <v>0.79124990930000005</v>
      </c>
      <c r="I269">
        <v>0.78869519919999997</v>
      </c>
      <c r="J269">
        <v>0.78614873750000003</v>
      </c>
      <c r="K269">
        <v>0.7836104975</v>
      </c>
      <c r="L269">
        <v>0.78108045280000005</v>
      </c>
      <c r="M269">
        <v>0.77855857679999996</v>
      </c>
      <c r="N269">
        <v>0.7760448432</v>
      </c>
      <c r="O269">
        <v>0.76081534390000005</v>
      </c>
      <c r="P269">
        <v>0.74503571680000003</v>
      </c>
      <c r="Q269">
        <v>0.72867560580000001</v>
      </c>
      <c r="R269">
        <v>0.71170237920000001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0.67263995399999998</v>
      </c>
      <c r="X269">
        <v>0.66409480170000001</v>
      </c>
      <c r="Y269">
        <v>0.65512635779999995</v>
      </c>
      <c r="Z269">
        <v>0.64638429379999995</v>
      </c>
      <c r="AA269">
        <v>0.63786014530000001</v>
      </c>
      <c r="AB269">
        <v>0.6293987848</v>
      </c>
      <c r="AC269">
        <v>0.62114143570000002</v>
      </c>
      <c r="AD269">
        <v>0.60190844489999995</v>
      </c>
      <c r="AE269">
        <v>0.58312393809999996</v>
      </c>
      <c r="AF269">
        <v>0.56477240920000005</v>
      </c>
      <c r="AG269">
        <v>0.54832211340000003</v>
      </c>
      <c r="AH269">
        <v>0.53224115780000003</v>
      </c>
      <c r="AI269">
        <v>0.52351370009999998</v>
      </c>
      <c r="AJ269">
        <v>0.51499765900000005</v>
      </c>
      <c r="AK269">
        <v>0.50668544419999995</v>
      </c>
      <c r="AL269">
        <v>0.49889154870000002</v>
      </c>
      <c r="AM269">
        <v>0.49127847450000001</v>
      </c>
      <c r="AN269">
        <v>0.47268430919999999</v>
      </c>
      <c r="AO269">
        <v>0.4544022143</v>
      </c>
      <c r="AP269">
        <v>0.43642439869999999</v>
      </c>
      <c r="AQ269">
        <v>0.41874332869999997</v>
      </c>
      <c r="AR269">
        <v>0.40135171720000001</v>
      </c>
      <c r="AS269">
        <v>0.38480951260000001</v>
      </c>
      <c r="AT269">
        <v>0.36843088210000002</v>
      </c>
      <c r="AU269">
        <v>0.35221341119999999</v>
      </c>
      <c r="AV269">
        <v>0.33615473309999999</v>
      </c>
      <c r="AW269">
        <v>0.3202525269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9.6835705400000003E-3</v>
      </c>
      <c r="G270">
        <v>9.1450986900000007E-3</v>
      </c>
      <c r="H270">
        <v>8.6365695100000008E-3</v>
      </c>
      <c r="I270">
        <v>8.1563179799999906E-3</v>
      </c>
      <c r="J270">
        <v>7.7027716699999997E-3</v>
      </c>
      <c r="K270">
        <v>7.2744456000000002E-3</v>
      </c>
      <c r="L270">
        <v>6.8699373499999999E-3</v>
      </c>
      <c r="M270">
        <v>6.4879224899999999E-3</v>
      </c>
      <c r="N270">
        <v>6.1271502300000004E-3</v>
      </c>
      <c r="O270">
        <v>5.5291148799999999E-3</v>
      </c>
      <c r="P270">
        <v>4.9094769899999998E-3</v>
      </c>
      <c r="Q270">
        <v>4.2670445299999998E-3</v>
      </c>
      <c r="R270">
        <v>3.6005361100000001E-3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3.7051516399999999E-3</v>
      </c>
      <c r="X270">
        <v>2.2602297900000002E-3</v>
      </c>
      <c r="Y270">
        <v>1.7182461200000001E-3</v>
      </c>
      <c r="Z270">
        <v>1.1899431099999999E-3</v>
      </c>
      <c r="AA270">
        <v>6.74809234E-4</v>
      </c>
      <c r="AB270">
        <v>5.9819738399999995E-4</v>
      </c>
      <c r="AC270">
        <v>5.2343271699999995E-4</v>
      </c>
      <c r="AD270">
        <v>5.1095591800000002E-4</v>
      </c>
      <c r="AE270">
        <v>4.9877005900000003E-4</v>
      </c>
      <c r="AF270">
        <v>4.8686508100000001E-4</v>
      </c>
      <c r="AG270">
        <v>4.7618876299999999E-4</v>
      </c>
      <c r="AH270">
        <v>4.65752149E-4</v>
      </c>
      <c r="AI270" s="39">
        <v>3.73581352E-4</v>
      </c>
      <c r="AJ270" s="39">
        <v>2.8364332800000003E-4</v>
      </c>
      <c r="AK270" s="39">
        <v>1.9585791800000001E-4</v>
      </c>
      <c r="AL270" s="39">
        <v>2.08324792E-4</v>
      </c>
      <c r="AM270" s="39">
        <v>2.2050242899999999E-4</v>
      </c>
      <c r="AN270" s="39">
        <v>2.1180547200000001E-4</v>
      </c>
      <c r="AO270" s="39">
        <v>2.03254479E-4</v>
      </c>
      <c r="AP270" s="39">
        <v>1.94845805E-4</v>
      </c>
      <c r="AQ270" s="39">
        <v>1.8657592500000001E-4</v>
      </c>
      <c r="AR270" s="39">
        <v>1.78441433E-4</v>
      </c>
      <c r="AS270" s="39">
        <v>1.7755481E-4</v>
      </c>
      <c r="AT270" s="39">
        <v>1.76676954E-4</v>
      </c>
      <c r="AU270" s="39">
        <v>1.7580773600000001E-4</v>
      </c>
      <c r="AV270" s="39">
        <v>1.74947028E-4</v>
      </c>
      <c r="AW270" s="39">
        <v>1.7409470800000001E-4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4.08762326E-2</v>
      </c>
      <c r="G271">
        <v>4.0803516300000002E-2</v>
      </c>
      <c r="H271">
        <v>4.0730929399999997E-2</v>
      </c>
      <c r="I271">
        <v>4.0658471699999997E-2</v>
      </c>
      <c r="J271">
        <v>4.0586142800000002E-2</v>
      </c>
      <c r="K271">
        <v>4.0513942599999998E-2</v>
      </c>
      <c r="L271">
        <v>4.0441870900000003E-2</v>
      </c>
      <c r="M271">
        <v>4.0369927299999997E-2</v>
      </c>
      <c r="N271">
        <v>4.0298111800000001E-2</v>
      </c>
      <c r="O271">
        <v>4.42463061E-2</v>
      </c>
      <c r="P271">
        <v>4.8337119099999999E-2</v>
      </c>
      <c r="Q271">
        <v>5.25784205E-2</v>
      </c>
      <c r="R271">
        <v>5.6978670000000002E-2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5.7958147699999997E-2</v>
      </c>
      <c r="X271">
        <v>5.8909256799999997E-2</v>
      </c>
      <c r="Y271">
        <v>5.66391438E-2</v>
      </c>
      <c r="Z271">
        <v>5.4426332700000003E-2</v>
      </c>
      <c r="AA271">
        <v>5.2268680900000003E-2</v>
      </c>
      <c r="AB271">
        <v>5.0196504000000003E-2</v>
      </c>
      <c r="AC271">
        <v>4.8174289299999999E-2</v>
      </c>
      <c r="AD271">
        <v>4.5049255199999999E-2</v>
      </c>
      <c r="AE271">
        <v>4.1997092E-2</v>
      </c>
      <c r="AF271">
        <v>3.9015280499999999E-2</v>
      </c>
      <c r="AG271">
        <v>3.6346307500000001E-2</v>
      </c>
      <c r="AH271">
        <v>3.3737257999999999E-2</v>
      </c>
      <c r="AI271">
        <v>2.7298170300000001E-2</v>
      </c>
      <c r="AJ271">
        <v>2.1015064999999999E-2</v>
      </c>
      <c r="AK271">
        <v>1.4882342099999999E-2</v>
      </c>
      <c r="AL271">
        <v>9.1889673799999995E-3</v>
      </c>
      <c r="AM271">
        <v>3.62768116E-3</v>
      </c>
      <c r="AN271">
        <v>3.8553466799999998E-3</v>
      </c>
      <c r="AO271">
        <v>4.0791912400000001E-3</v>
      </c>
      <c r="AP271">
        <v>4.2993102199999998E-3</v>
      </c>
      <c r="AQ271">
        <v>4.5157958800000004E-3</v>
      </c>
      <c r="AR271">
        <v>4.7287374200000003E-3</v>
      </c>
      <c r="AS271">
        <v>4.8924664499999998E-3</v>
      </c>
      <c r="AT271">
        <v>5.0545764799999997E-3</v>
      </c>
      <c r="AU271">
        <v>5.2150914E-3</v>
      </c>
      <c r="AV271">
        <v>5.3740346499999998E-3</v>
      </c>
      <c r="AW271">
        <v>5.5314292000000001E-3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3.7501973199999997E-2</v>
      </c>
      <c r="G272">
        <v>3.44212302E-2</v>
      </c>
      <c r="H272">
        <v>3.1593566500000003E-2</v>
      </c>
      <c r="I272">
        <v>2.89981921E-2</v>
      </c>
      <c r="J272">
        <v>2.6616024700000001E-2</v>
      </c>
      <c r="K272">
        <v>2.4429549500000002E-2</v>
      </c>
      <c r="L272">
        <v>2.2422690700000001E-2</v>
      </c>
      <c r="M272">
        <v>2.0580693000000001E-2</v>
      </c>
      <c r="N272">
        <v>1.88900132E-2</v>
      </c>
      <c r="O272">
        <v>1.6445307100000001E-2</v>
      </c>
      <c r="P272">
        <v>1.3912292099999999E-2</v>
      </c>
      <c r="Q272">
        <v>1.12860953E-2</v>
      </c>
      <c r="R272">
        <v>8.5614784100000001E-3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3.3942736700000001E-3</v>
      </c>
      <c r="X272">
        <v>1.3370926400000001E-3</v>
      </c>
      <c r="Y272">
        <v>1.02666791E-3</v>
      </c>
      <c r="Z272">
        <v>7.2407887099999995E-4</v>
      </c>
      <c r="AA272">
        <v>4.29032539E-4</v>
      </c>
      <c r="AB272">
        <v>4.2379723399999999E-4</v>
      </c>
      <c r="AC272">
        <v>4.1868815799999998E-4</v>
      </c>
      <c r="AD272">
        <v>3.4479082200000001E-4</v>
      </c>
      <c r="AE272">
        <v>2.7261665900000002E-4</v>
      </c>
      <c r="AF272">
        <v>2.0210609100000001E-4</v>
      </c>
      <c r="AG272">
        <v>1.998115E-4</v>
      </c>
      <c r="AH272">
        <v>1.9756842699999999E-4</v>
      </c>
      <c r="AI272">
        <v>1.9514610799999999E-4</v>
      </c>
      <c r="AJ272">
        <v>1.9278246900000001E-4</v>
      </c>
      <c r="AK272">
        <v>1.90475402E-4</v>
      </c>
      <c r="AL272">
        <v>1.88239918E-4</v>
      </c>
      <c r="AM272">
        <v>1.8605629800000001E-4</v>
      </c>
      <c r="AN272">
        <v>1.8448177199999999E-4</v>
      </c>
      <c r="AO272">
        <v>1.8293367100000001E-4</v>
      </c>
      <c r="AP272">
        <v>1.8141133599999999E-4</v>
      </c>
      <c r="AQ272">
        <v>1.7991412900000001E-4</v>
      </c>
      <c r="AR272">
        <v>1.78441433E-4</v>
      </c>
      <c r="AS272">
        <v>1.7755481E-4</v>
      </c>
      <c r="AT272" s="39">
        <v>1.76676954E-4</v>
      </c>
      <c r="AU272" s="39">
        <v>1.7580773600000001E-4</v>
      </c>
      <c r="AV272" s="39">
        <v>1.74947028E-4</v>
      </c>
      <c r="AW272" s="39">
        <v>1.7409470800000001E-4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1.7081659799999999E-2</v>
      </c>
      <c r="G273">
        <v>2.5176000800000001E-2</v>
      </c>
      <c r="H273">
        <v>3.2493267499999999E-2</v>
      </c>
      <c r="I273">
        <v>3.8964704699999998E-2</v>
      </c>
      <c r="J273">
        <v>4.44904359E-2</v>
      </c>
      <c r="K273">
        <v>4.8930383399999999E-2</v>
      </c>
      <c r="L273">
        <v>5.2092196299999997E-2</v>
      </c>
      <c r="M273">
        <v>5.37152194E-2</v>
      </c>
      <c r="N273">
        <v>5.3449221200000001E-2</v>
      </c>
      <c r="O273">
        <v>5.9116927600000001E-2</v>
      </c>
      <c r="P273">
        <v>6.4989365699999996E-2</v>
      </c>
      <c r="Q273">
        <v>7.1077832800000004E-2</v>
      </c>
      <c r="R273">
        <v>7.7394472699999994E-2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9.4578709400000002E-2</v>
      </c>
      <c r="X273">
        <v>0.1002272168</v>
      </c>
      <c r="Y273">
        <v>0.1058685342</v>
      </c>
      <c r="Z273">
        <v>0.1113674544</v>
      </c>
      <c r="AA273">
        <v>0.1167293018</v>
      </c>
      <c r="AB273">
        <v>0.121714207</v>
      </c>
      <c r="AC273">
        <v>0.12657892139999999</v>
      </c>
      <c r="AD273">
        <v>0.14072423549999999</v>
      </c>
      <c r="AE273">
        <v>0.15453970249999999</v>
      </c>
      <c r="AF273">
        <v>0.1680367267</v>
      </c>
      <c r="AG273">
        <v>0.1804881287</v>
      </c>
      <c r="AH273">
        <v>0.1926599732</v>
      </c>
      <c r="AI273">
        <v>0.20455367099999999</v>
      </c>
      <c r="AJ273">
        <v>0.21615925229999999</v>
      </c>
      <c r="AK273">
        <v>0.22748706090000001</v>
      </c>
      <c r="AL273">
        <v>0.2379384169</v>
      </c>
      <c r="AM273">
        <v>0.24814729739999999</v>
      </c>
      <c r="AN273">
        <v>0.2610910622</v>
      </c>
      <c r="AO273">
        <v>0.2738175887</v>
      </c>
      <c r="AP273">
        <v>0.28633230040000002</v>
      </c>
      <c r="AQ273">
        <v>0.29864044159999997</v>
      </c>
      <c r="AR273">
        <v>0.31074708499999998</v>
      </c>
      <c r="AS273">
        <v>0.32349417860000002</v>
      </c>
      <c r="AT273">
        <v>0.3361152254</v>
      </c>
      <c r="AU273">
        <v>0.34861208570000002</v>
      </c>
      <c r="AV273">
        <v>0.36098658340000001</v>
      </c>
      <c r="AW273">
        <v>0.37324050710000001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2.4629865800000002E-3</v>
      </c>
      <c r="G274">
        <v>3.26618272E-3</v>
      </c>
      <c r="H274">
        <v>4.3313063900000002E-3</v>
      </c>
      <c r="I274">
        <v>5.7437738999999996E-3</v>
      </c>
      <c r="J274">
        <v>7.6168563700000002E-3</v>
      </c>
      <c r="K274">
        <v>1.0100763299999999E-2</v>
      </c>
      <c r="L274">
        <v>1.3394688700000001E-2</v>
      </c>
      <c r="M274">
        <v>1.7762784899999998E-2</v>
      </c>
      <c r="N274">
        <v>2.35553459E-2</v>
      </c>
      <c r="O274">
        <v>2.60531331E-2</v>
      </c>
      <c r="P274">
        <v>2.8641146700000002E-2</v>
      </c>
      <c r="Q274">
        <v>3.1324365399999998E-2</v>
      </c>
      <c r="R274">
        <v>3.4108141000000002E-2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4.3298923500000003E-2</v>
      </c>
      <c r="X274">
        <v>4.8804669500000002E-2</v>
      </c>
      <c r="Y274">
        <v>5.7059619999999998E-2</v>
      </c>
      <c r="Z274">
        <v>6.5106200399999994E-2</v>
      </c>
      <c r="AA274">
        <v>7.2952201800000005E-2</v>
      </c>
      <c r="AB274">
        <v>8.0342860700000004E-2</v>
      </c>
      <c r="AC274">
        <v>8.7555323899999996E-2</v>
      </c>
      <c r="AD274">
        <v>9.5459329999999995E-2</v>
      </c>
      <c r="AE274">
        <v>0.1031790268</v>
      </c>
      <c r="AF274">
        <v>0.1107207866</v>
      </c>
      <c r="AG274">
        <v>0.1175910845</v>
      </c>
      <c r="AH274">
        <v>0.1243071311</v>
      </c>
      <c r="AI274">
        <v>0.12893509319999999</v>
      </c>
      <c r="AJ274">
        <v>0.13345094599999999</v>
      </c>
      <c r="AK274">
        <v>0.13785871459999999</v>
      </c>
      <c r="AL274">
        <v>0.1419413665</v>
      </c>
      <c r="AM274">
        <v>0.1459292992</v>
      </c>
      <c r="AN274">
        <v>0.15162442779999999</v>
      </c>
      <c r="AO274">
        <v>0.15722397369999999</v>
      </c>
      <c r="AP274">
        <v>0.16273032309999999</v>
      </c>
      <c r="AQ274">
        <v>0.16814578359999999</v>
      </c>
      <c r="AR274">
        <v>0.17347258709999999</v>
      </c>
      <c r="AS274">
        <v>0.17767761939999999</v>
      </c>
      <c r="AT274">
        <v>0.18184107120000001</v>
      </c>
      <c r="AU274">
        <v>0.18596355610000001</v>
      </c>
      <c r="AV274">
        <v>0.19004567589999999</v>
      </c>
      <c r="AW274">
        <v>0.19408802050000001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8.9289128999999995E-2</v>
      </c>
      <c r="G275">
        <v>8.5866417400000006E-2</v>
      </c>
      <c r="H275">
        <v>8.2574908299999999E-2</v>
      </c>
      <c r="I275">
        <v>7.9409572299999995E-2</v>
      </c>
      <c r="J275">
        <v>7.6365572699999995E-2</v>
      </c>
      <c r="K275">
        <v>7.34382586E-2</v>
      </c>
      <c r="L275">
        <v>7.0623156899999998E-2</v>
      </c>
      <c r="M275">
        <v>6.7915966199999997E-2</v>
      </c>
      <c r="N275">
        <v>6.5312549999999997E-2</v>
      </c>
      <c r="O275">
        <v>7.2238232799999996E-2</v>
      </c>
      <c r="P275">
        <v>7.9414088699999996E-2</v>
      </c>
      <c r="Q275">
        <v>8.6853922200000003E-2</v>
      </c>
      <c r="R275">
        <v>9.4572572800000004E-2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0.10697590360000001</v>
      </c>
      <c r="X275">
        <v>0.1068836817</v>
      </c>
      <c r="Y275">
        <v>0.105665761</v>
      </c>
      <c r="Z275">
        <v>0.10447858290000001</v>
      </c>
      <c r="AA275">
        <v>0.10332099779999999</v>
      </c>
      <c r="AB275">
        <v>0.1021183978</v>
      </c>
      <c r="AC275">
        <v>0.10094479369999999</v>
      </c>
      <c r="AD275">
        <v>0.1008564004</v>
      </c>
      <c r="AE275">
        <v>0.1007700683</v>
      </c>
      <c r="AF275">
        <v>0.10068572620000001</v>
      </c>
      <c r="AG275">
        <v>0.10008070970000001</v>
      </c>
      <c r="AH275">
        <v>9.9489276900000007E-2</v>
      </c>
      <c r="AI275">
        <v>9.7538915500000004E-2</v>
      </c>
      <c r="AJ275">
        <v>9.5635800300000004E-2</v>
      </c>
      <c r="AK275">
        <v>9.3778235000000001E-2</v>
      </c>
      <c r="AL275">
        <v>9.2106687100000001E-2</v>
      </c>
      <c r="AM275">
        <v>9.0473919700000002E-2</v>
      </c>
      <c r="AN275">
        <v>9.0195801699999995E-2</v>
      </c>
      <c r="AO275">
        <v>8.9922351400000003E-2</v>
      </c>
      <c r="AP275">
        <v>8.96534524E-2</v>
      </c>
      <c r="AQ275">
        <v>8.9388991799999998E-2</v>
      </c>
      <c r="AR275">
        <v>8.9128860700000007E-2</v>
      </c>
      <c r="AS275">
        <v>8.8476668300000005E-2</v>
      </c>
      <c r="AT275">
        <v>8.7830925000000004E-2</v>
      </c>
      <c r="AU275">
        <v>8.7191535599999995E-2</v>
      </c>
      <c r="AV275">
        <v>8.6558406700000007E-2</v>
      </c>
      <c r="AW275">
        <v>8.59314469E-2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6.72026663E-3</v>
      </c>
      <c r="G276">
        <v>7.50865942E-3</v>
      </c>
      <c r="H276">
        <v>8.38954305E-3</v>
      </c>
      <c r="I276">
        <v>9.3737681600000004E-3</v>
      </c>
      <c r="J276">
        <v>1.04734583E-2</v>
      </c>
      <c r="K276">
        <v>1.17021594E-2</v>
      </c>
      <c r="L276">
        <v>1.30750064E-2</v>
      </c>
      <c r="M276">
        <v>1.4608909999999999E-2</v>
      </c>
      <c r="N276">
        <v>1.63227645E-2</v>
      </c>
      <c r="O276">
        <v>1.55556345E-2</v>
      </c>
      <c r="P276">
        <v>1.4760793899999999E-2</v>
      </c>
      <c r="Q276">
        <v>1.3936713599999999E-2</v>
      </c>
      <c r="R276">
        <v>1.30817498E-2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1.74489364E-2</v>
      </c>
      <c r="X276">
        <v>1.7483051199999999E-2</v>
      </c>
      <c r="Y276">
        <v>1.6895669200000001E-2</v>
      </c>
      <c r="Z276">
        <v>1.63231138E-2</v>
      </c>
      <c r="AA276">
        <v>1.5764830600000002E-2</v>
      </c>
      <c r="AB276">
        <v>1.5207251E-2</v>
      </c>
      <c r="AC276">
        <v>1.46631152E-2</v>
      </c>
      <c r="AD276">
        <v>1.51465873E-2</v>
      </c>
      <c r="AE276">
        <v>1.5618785499999999E-2</v>
      </c>
      <c r="AF276">
        <v>1.6080099699999999E-2</v>
      </c>
      <c r="AG276">
        <v>1.6495656099999999E-2</v>
      </c>
      <c r="AH276">
        <v>1.69018825E-2</v>
      </c>
      <c r="AI276">
        <v>1.75917225E-2</v>
      </c>
      <c r="AJ276">
        <v>1.82648516E-2</v>
      </c>
      <c r="AK276">
        <v>1.8921869800000001E-2</v>
      </c>
      <c r="AL276">
        <v>1.9536448800000002E-2</v>
      </c>
      <c r="AM276">
        <v>2.0136769299999999E-2</v>
      </c>
      <c r="AN276">
        <v>2.0152765100000001E-2</v>
      </c>
      <c r="AO276">
        <v>2.0168492499999999E-2</v>
      </c>
      <c r="AP276">
        <v>2.01839581E-2</v>
      </c>
      <c r="AQ276">
        <v>2.0199168399999998E-2</v>
      </c>
      <c r="AR276">
        <v>2.0214129800000001E-2</v>
      </c>
      <c r="AS276">
        <v>2.02944449E-2</v>
      </c>
      <c r="AT276">
        <v>2.0373966E-2</v>
      </c>
      <c r="AU276">
        <v>2.0452704499999998E-2</v>
      </c>
      <c r="AV276">
        <v>2.0530672100000001E-2</v>
      </c>
      <c r="AW276">
        <v>2.0607879999999999E-2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0.92285345029999999</v>
      </c>
      <c r="F277">
        <v>0.89643246320000003</v>
      </c>
      <c r="G277">
        <v>0.87095466119999998</v>
      </c>
      <c r="H277">
        <v>0.84587919349999996</v>
      </c>
      <c r="I277">
        <v>0.82195248330000004</v>
      </c>
      <c r="J277">
        <v>0.79878900799999997</v>
      </c>
      <c r="K277">
        <v>0.77637063380000004</v>
      </c>
      <c r="L277">
        <v>0.75467533949999999</v>
      </c>
      <c r="M277">
        <v>0.73351659250000001</v>
      </c>
      <c r="N277">
        <v>0.71315382599999999</v>
      </c>
      <c r="O277">
        <v>0.71058007850000005</v>
      </c>
      <c r="P277">
        <v>0.70834752980000004</v>
      </c>
      <c r="Q277">
        <v>0.70632665090000002</v>
      </c>
      <c r="R277">
        <v>0.70458865800000003</v>
      </c>
      <c r="S277">
        <v>0.70249688389999998</v>
      </c>
      <c r="T277">
        <v>0.69969974260000001</v>
      </c>
      <c r="U277">
        <v>0.69679946189999997</v>
      </c>
      <c r="V277">
        <v>0.69394764949999999</v>
      </c>
      <c r="W277">
        <v>0.62056380099999997</v>
      </c>
      <c r="X277">
        <v>0.60174119280000005</v>
      </c>
      <c r="Y277">
        <v>0.57836782990000002</v>
      </c>
      <c r="Z277">
        <v>0.55485779270000002</v>
      </c>
      <c r="AA277">
        <v>0.53122274280000004</v>
      </c>
      <c r="AB277">
        <v>0.50874981730000002</v>
      </c>
      <c r="AC277">
        <v>0.48620413969999998</v>
      </c>
      <c r="AD277">
        <v>0.4638210082</v>
      </c>
      <c r="AE277">
        <v>0.44167799679999997</v>
      </c>
      <c r="AF277">
        <v>0.4197009283</v>
      </c>
      <c r="AG277">
        <v>0.3991750194</v>
      </c>
      <c r="AH277">
        <v>0.3784918001</v>
      </c>
      <c r="AI277">
        <v>0.3565354147</v>
      </c>
      <c r="AJ277">
        <v>0.33474754750000002</v>
      </c>
      <c r="AK277">
        <v>0.31310884449999998</v>
      </c>
      <c r="AL277">
        <v>0.2940038492</v>
      </c>
      <c r="AM277">
        <v>0.27504975380000002</v>
      </c>
      <c r="AN277">
        <v>0.26071487630000001</v>
      </c>
      <c r="AO277">
        <v>0.24635799890000001</v>
      </c>
      <c r="AP277">
        <v>0.2320195316</v>
      </c>
      <c r="AQ277">
        <v>0.21771262199999999</v>
      </c>
      <c r="AR277">
        <v>0.2034706275</v>
      </c>
      <c r="AS277">
        <v>0.18528542919999999</v>
      </c>
      <c r="AT277">
        <v>0.16706361040000001</v>
      </c>
      <c r="AU277">
        <v>0.14883007670000001</v>
      </c>
      <c r="AV277">
        <v>0.1305770845</v>
      </c>
      <c r="AW277">
        <v>0.1123435391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4.12548394E-2</v>
      </c>
      <c r="F278">
        <v>6.5737208800000002E-2</v>
      </c>
      <c r="G278">
        <v>8.8483361400000002E-2</v>
      </c>
      <c r="H278">
        <v>0.10965273189999999</v>
      </c>
      <c r="I278">
        <v>0.12844921200000001</v>
      </c>
      <c r="J278">
        <v>0.14478936149999999</v>
      </c>
      <c r="K278">
        <v>0.1582374976</v>
      </c>
      <c r="L278">
        <v>0.1682336243</v>
      </c>
      <c r="M278">
        <v>0.17416321330000001</v>
      </c>
      <c r="N278">
        <v>0.17490411729999999</v>
      </c>
      <c r="O278">
        <v>0.17677154170000001</v>
      </c>
      <c r="P278">
        <v>0.17842917520000001</v>
      </c>
      <c r="Q278">
        <v>0.17995541239999999</v>
      </c>
      <c r="R278">
        <v>0.1813059836</v>
      </c>
      <c r="S278">
        <v>0.1828714994</v>
      </c>
      <c r="T278">
        <v>0.18870604760000001</v>
      </c>
      <c r="U278">
        <v>0.19452081730000001</v>
      </c>
      <c r="V278">
        <v>0.20022549170000001</v>
      </c>
      <c r="W278">
        <v>0.19302080629999999</v>
      </c>
      <c r="X278">
        <v>0.19250032019999999</v>
      </c>
      <c r="Y278">
        <v>0.19266404279999999</v>
      </c>
      <c r="Z278">
        <v>0.19283830090000001</v>
      </c>
      <c r="AA278">
        <v>0.19301650649999999</v>
      </c>
      <c r="AB278">
        <v>0.19341873579999999</v>
      </c>
      <c r="AC278">
        <v>0.19380255839999999</v>
      </c>
      <c r="AD278">
        <v>0.19134423480000001</v>
      </c>
      <c r="AE278">
        <v>0.18882133440000001</v>
      </c>
      <c r="AF278">
        <v>0.18626810730000001</v>
      </c>
      <c r="AG278">
        <v>0.18383857009999999</v>
      </c>
      <c r="AH278">
        <v>0.18146900060000001</v>
      </c>
      <c r="AI278">
        <v>0.17951837009999999</v>
      </c>
      <c r="AJ278">
        <v>0.17754622149999999</v>
      </c>
      <c r="AK278">
        <v>0.175560876</v>
      </c>
      <c r="AL278">
        <v>0.17359568280000001</v>
      </c>
      <c r="AM278">
        <v>0.17161538060000001</v>
      </c>
      <c r="AN278">
        <v>0.16991774009999999</v>
      </c>
      <c r="AO278">
        <v>0.1682344247</v>
      </c>
      <c r="AP278">
        <v>0.16655569940000001</v>
      </c>
      <c r="AQ278">
        <v>0.16487863720000001</v>
      </c>
      <c r="AR278">
        <v>0.1631964914</v>
      </c>
      <c r="AS278">
        <v>0.1623470152</v>
      </c>
      <c r="AT278">
        <v>0.16150049990000001</v>
      </c>
      <c r="AU278">
        <v>0.16065193890000001</v>
      </c>
      <c r="AV278">
        <v>0.15980284389999999</v>
      </c>
      <c r="AW278">
        <v>0.15894621959999999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5.1568549300000004E-3</v>
      </c>
      <c r="F279">
        <v>4.8506487600000004E-3</v>
      </c>
      <c r="G279">
        <v>4.5571650100000001E-3</v>
      </c>
      <c r="H279">
        <v>4.2931921299999998E-3</v>
      </c>
      <c r="I279">
        <v>4.0335804400000001E-3</v>
      </c>
      <c r="J279">
        <v>3.7898752199999998E-3</v>
      </c>
      <c r="K279">
        <v>3.5609363999999999E-3</v>
      </c>
      <c r="L279">
        <v>3.3458401799999998E-3</v>
      </c>
      <c r="M279">
        <v>3.1456827599999999E-3</v>
      </c>
      <c r="N279">
        <v>2.9560401900000002E-3</v>
      </c>
      <c r="O279">
        <v>4.4354141699999997E-3</v>
      </c>
      <c r="P279">
        <v>5.90276562E-3</v>
      </c>
      <c r="Q279">
        <v>7.3565749899999998E-3</v>
      </c>
      <c r="R279">
        <v>8.7919864599999998E-3</v>
      </c>
      <c r="S279">
        <v>1.0227276400000001E-2</v>
      </c>
      <c r="T279">
        <v>9.56207125E-3</v>
      </c>
      <c r="U279">
        <v>8.9158005399999907E-3</v>
      </c>
      <c r="V279">
        <v>8.2827206199999996E-3</v>
      </c>
      <c r="W279">
        <v>2.7842154000000001E-2</v>
      </c>
      <c r="X279">
        <v>3.3638379000000003E-2</v>
      </c>
      <c r="Y279">
        <v>4.4384080700000002E-2</v>
      </c>
      <c r="Z279">
        <v>5.5185071199999998E-2</v>
      </c>
      <c r="AA279">
        <v>6.6041115299999995E-2</v>
      </c>
      <c r="AB279">
        <v>7.5456916799999996E-2</v>
      </c>
      <c r="AC279">
        <v>8.4917117299999997E-2</v>
      </c>
      <c r="AD279">
        <v>0.1000212239</v>
      </c>
      <c r="AE279">
        <v>0.11505844799999999</v>
      </c>
      <c r="AF279">
        <v>0.13003448919999999</v>
      </c>
      <c r="AG279">
        <v>0.1432784379</v>
      </c>
      <c r="AH279">
        <v>0.15654855649999999</v>
      </c>
      <c r="AI279">
        <v>0.1727648383</v>
      </c>
      <c r="AJ279">
        <v>0.18890329080000001</v>
      </c>
      <c r="AK279">
        <v>0.20496537640000001</v>
      </c>
      <c r="AL279">
        <v>0.2184999957</v>
      </c>
      <c r="AM279">
        <v>0.2319627517</v>
      </c>
      <c r="AN279">
        <v>0.24373144899999999</v>
      </c>
      <c r="AO279">
        <v>0.25549432389999999</v>
      </c>
      <c r="AP279">
        <v>0.26723868490000002</v>
      </c>
      <c r="AQ279">
        <v>0.27896006369999998</v>
      </c>
      <c r="AR279">
        <v>0.29064616459999998</v>
      </c>
      <c r="AS279">
        <v>0.30562048870000003</v>
      </c>
      <c r="AT279">
        <v>0.3206164534</v>
      </c>
      <c r="AU279">
        <v>0.33562479550000002</v>
      </c>
      <c r="AV279">
        <v>0.35064847700000001</v>
      </c>
      <c r="AW279">
        <v>0.36567152330000002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1.5264290599999999E-2</v>
      </c>
      <c r="F280">
        <v>1.4650526800000001E-2</v>
      </c>
      <c r="G280">
        <v>1.4044615999999999E-2</v>
      </c>
      <c r="H280">
        <v>1.35007267E-2</v>
      </c>
      <c r="I280">
        <v>1.2942829899999999E-2</v>
      </c>
      <c r="J280">
        <v>1.2408667199999999E-2</v>
      </c>
      <c r="K280">
        <v>1.189669E-2</v>
      </c>
      <c r="L280">
        <v>1.1405880700000001E-2</v>
      </c>
      <c r="M280">
        <v>1.0942089300000001E-2</v>
      </c>
      <c r="N280">
        <v>1.0491978000000001E-2</v>
      </c>
      <c r="O280">
        <v>1.53652922E-2</v>
      </c>
      <c r="P280">
        <v>2.0198144500000001E-2</v>
      </c>
      <c r="Q280">
        <v>2.4985883300000001E-2</v>
      </c>
      <c r="R280">
        <v>2.97123444E-2</v>
      </c>
      <c r="S280">
        <v>3.44393531E-2</v>
      </c>
      <c r="T280">
        <v>3.0109866400000001E-2</v>
      </c>
      <c r="U280">
        <v>2.5886372599999999E-2</v>
      </c>
      <c r="V280">
        <v>2.1748070899999999E-2</v>
      </c>
      <c r="W280">
        <v>2.8286470800000001E-2</v>
      </c>
      <c r="X280">
        <v>2.9496366699999998E-2</v>
      </c>
      <c r="Y280">
        <v>3.0596101800000001E-2</v>
      </c>
      <c r="Z280">
        <v>3.1702810599999999E-2</v>
      </c>
      <c r="AA280">
        <v>3.2815575700000002E-2</v>
      </c>
      <c r="AB280">
        <v>3.3651795300000002E-2</v>
      </c>
      <c r="AC280">
        <v>3.4489081099999999E-2</v>
      </c>
      <c r="AD280">
        <v>3.4271407199999999E-2</v>
      </c>
      <c r="AE280">
        <v>3.4041716999999999E-2</v>
      </c>
      <c r="AF280">
        <v>3.3805979299999997E-2</v>
      </c>
      <c r="AG280">
        <v>3.3500190700000002E-2</v>
      </c>
      <c r="AH280">
        <v>3.3205143800000003E-2</v>
      </c>
      <c r="AI280">
        <v>3.33533757E-2</v>
      </c>
      <c r="AJ280">
        <v>3.3495997700000002E-2</v>
      </c>
      <c r="AK280">
        <v>3.3634370900000002E-2</v>
      </c>
      <c r="AL280">
        <v>3.3773176199999998E-2</v>
      </c>
      <c r="AM280">
        <v>3.39073217E-2</v>
      </c>
      <c r="AN280">
        <v>3.3690173400000002E-2</v>
      </c>
      <c r="AO280">
        <v>3.3475643700000002E-2</v>
      </c>
      <c r="AP280">
        <v>3.3261813000000001E-2</v>
      </c>
      <c r="AQ280">
        <v>3.30480987E-2</v>
      </c>
      <c r="AR280">
        <v>3.2833141099999998E-2</v>
      </c>
      <c r="AS280">
        <v>3.2957534400000002E-2</v>
      </c>
      <c r="AT280">
        <v>3.3082816500000001E-2</v>
      </c>
      <c r="AU280">
        <v>3.3207974000000001E-2</v>
      </c>
      <c r="AV280">
        <v>3.33333159E-2</v>
      </c>
      <c r="AW280">
        <v>3.3457371700000002E-2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5.1568549300000004E-3</v>
      </c>
      <c r="F281">
        <v>5.1452570000000003E-3</v>
      </c>
      <c r="G281">
        <v>5.1275421799999998E-3</v>
      </c>
      <c r="H281">
        <v>5.12391666E-3</v>
      </c>
      <c r="I281">
        <v>5.10645723E-3</v>
      </c>
      <c r="J281">
        <v>5.0893361000000003E-3</v>
      </c>
      <c r="K281">
        <v>5.0723321200000001E-3</v>
      </c>
      <c r="L281">
        <v>5.0554043799999997E-3</v>
      </c>
      <c r="M281">
        <v>5.0416521200000002E-3</v>
      </c>
      <c r="N281">
        <v>5.0254566600000002E-3</v>
      </c>
      <c r="O281">
        <v>5.8276757800000004E-3</v>
      </c>
      <c r="P281">
        <v>6.61948426E-3</v>
      </c>
      <c r="Q281">
        <v>7.4016639E-3</v>
      </c>
      <c r="R281">
        <v>8.1708189300000005E-3</v>
      </c>
      <c r="S281">
        <v>8.9442088299999997E-3</v>
      </c>
      <c r="T281">
        <v>8.6565929800000007E-3</v>
      </c>
      <c r="U281">
        <v>8.3795910400000003E-3</v>
      </c>
      <c r="V281">
        <v>8.1083853599999995E-3</v>
      </c>
      <c r="W281">
        <v>1.2947176600000001E-2</v>
      </c>
      <c r="X281">
        <v>1.4236997600000001E-2</v>
      </c>
      <c r="Y281">
        <v>1.5412788E-2</v>
      </c>
      <c r="Z281">
        <v>1.6595161099999998E-2</v>
      </c>
      <c r="AA281">
        <v>1.7783729000000002E-2</v>
      </c>
      <c r="AB281">
        <v>1.9048312800000002E-2</v>
      </c>
      <c r="AC281">
        <v>2.0317907900000001E-2</v>
      </c>
      <c r="AD281">
        <v>2.1903456200000001E-2</v>
      </c>
      <c r="AE281">
        <v>2.3477838599999998E-2</v>
      </c>
      <c r="AF281">
        <v>2.50435858E-2</v>
      </c>
      <c r="AG281">
        <v>2.6685944699999999E-2</v>
      </c>
      <c r="AH281">
        <v>2.8334297800000002E-2</v>
      </c>
      <c r="AI281">
        <v>2.8931597199999999E-2</v>
      </c>
      <c r="AJ281">
        <v>2.9522550500000001E-2</v>
      </c>
      <c r="AK281">
        <v>3.0108169099999998E-2</v>
      </c>
      <c r="AL281">
        <v>3.0699327799999999E-2</v>
      </c>
      <c r="AM281">
        <v>3.12847157E-2</v>
      </c>
      <c r="AN281">
        <v>3.1852308000000003E-2</v>
      </c>
      <c r="AO281">
        <v>3.2420941000000002E-2</v>
      </c>
      <c r="AP281">
        <v>3.2988869300000001E-2</v>
      </c>
      <c r="AQ281">
        <v>3.3555527199999997E-2</v>
      </c>
      <c r="AR281">
        <v>3.4119486800000001E-2</v>
      </c>
      <c r="AS281">
        <v>3.4743448599999997E-2</v>
      </c>
      <c r="AT281">
        <v>3.5368825200000002E-2</v>
      </c>
      <c r="AU281">
        <v>3.5994552999999999E-2</v>
      </c>
      <c r="AV281">
        <v>3.6620961200000003E-2</v>
      </c>
      <c r="AW281">
        <v>3.72464162E-2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1.0313709900000001E-2</v>
      </c>
      <c r="F282">
        <v>1.3183895399999999E-2</v>
      </c>
      <c r="G282">
        <v>1.68326541E-2</v>
      </c>
      <c r="H282">
        <v>2.1550239200000001E-2</v>
      </c>
      <c r="I282">
        <v>2.7515437100000002E-2</v>
      </c>
      <c r="J282">
        <v>3.5133751999999997E-2</v>
      </c>
      <c r="K282">
        <v>4.4861910099999999E-2</v>
      </c>
      <c r="L282">
        <v>5.7283911E-2</v>
      </c>
      <c r="M282">
        <v>7.3190770000000002E-2</v>
      </c>
      <c r="N282">
        <v>9.3468581800000006E-2</v>
      </c>
      <c r="O282">
        <v>8.7019997599999996E-2</v>
      </c>
      <c r="P282">
        <v>8.0502900599999996E-2</v>
      </c>
      <c r="Q282">
        <v>7.3973814499999999E-2</v>
      </c>
      <c r="R282">
        <v>6.7430208699999994E-2</v>
      </c>
      <c r="S282">
        <v>6.10207782E-2</v>
      </c>
      <c r="T282">
        <v>6.32656791E-2</v>
      </c>
      <c r="U282">
        <v>6.5497956600000004E-2</v>
      </c>
      <c r="V282">
        <v>6.7687681900000005E-2</v>
      </c>
      <c r="W282">
        <v>0.1173395912</v>
      </c>
      <c r="X282">
        <v>0.1283867437</v>
      </c>
      <c r="Y282">
        <v>0.1385751569</v>
      </c>
      <c r="Z282">
        <v>0.1488208634</v>
      </c>
      <c r="AA282">
        <v>0.15912033070000001</v>
      </c>
      <c r="AB282">
        <v>0.16967442190000001</v>
      </c>
      <c r="AC282">
        <v>0.18026919559999999</v>
      </c>
      <c r="AD282">
        <v>0.18863866979999999</v>
      </c>
      <c r="AE282">
        <v>0.19692266510000001</v>
      </c>
      <c r="AF282">
        <v>0.2051469101</v>
      </c>
      <c r="AG282">
        <v>0.2135218371</v>
      </c>
      <c r="AH282">
        <v>0.22195120130000001</v>
      </c>
      <c r="AI282">
        <v>0.22889640389999999</v>
      </c>
      <c r="AJ282">
        <v>0.2357843919</v>
      </c>
      <c r="AK282">
        <v>0.24262236300000001</v>
      </c>
      <c r="AL282">
        <v>0.2494279683</v>
      </c>
      <c r="AM282">
        <v>0.25618007640000001</v>
      </c>
      <c r="AN282">
        <v>0.2600934533</v>
      </c>
      <c r="AO282">
        <v>0.26401666779999999</v>
      </c>
      <c r="AP282">
        <v>0.26793540179999997</v>
      </c>
      <c r="AQ282">
        <v>0.27184505120000002</v>
      </c>
      <c r="AR282">
        <v>0.27573408859999998</v>
      </c>
      <c r="AS282">
        <v>0.27904608390000002</v>
      </c>
      <c r="AT282">
        <v>0.2823677946</v>
      </c>
      <c r="AU282">
        <v>0.28569066189999998</v>
      </c>
      <c r="AV282">
        <v>0.28901731759999999</v>
      </c>
      <c r="AW282">
        <v>0.2923349301</v>
      </c>
    </row>
    <row r="283" spans="2:49" x14ac:dyDescent="0.25">
      <c r="B283" t="s">
        <v>382</v>
      </c>
      <c r="C283">
        <v>0.99132434052165697</v>
      </c>
      <c r="D283">
        <v>0.99132434052165697</v>
      </c>
      <c r="E283">
        <v>0.99172610110000003</v>
      </c>
      <c r="F283">
        <v>0.98765502360000001</v>
      </c>
      <c r="G283">
        <v>0.98360065809999997</v>
      </c>
      <c r="H283">
        <v>0.97956293589999999</v>
      </c>
      <c r="I283">
        <v>0.97554178869999997</v>
      </c>
      <c r="J283">
        <v>0.97153714849999995</v>
      </c>
      <c r="K283">
        <v>0.96754894749999998</v>
      </c>
      <c r="L283">
        <v>0.96357711820000003</v>
      </c>
      <c r="M283">
        <v>0.95962159349999998</v>
      </c>
      <c r="N283">
        <v>0.95568230639999996</v>
      </c>
      <c r="O283">
        <v>0.95496918220000004</v>
      </c>
      <c r="P283">
        <v>0.95421073860000005</v>
      </c>
      <c r="Q283">
        <v>0.95340251369999995</v>
      </c>
      <c r="R283">
        <v>0.95253944010000002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0.93535717060000001</v>
      </c>
      <c r="X283">
        <v>0.93139531789999996</v>
      </c>
      <c r="Y283">
        <v>0.92849889259999996</v>
      </c>
      <c r="Z283">
        <v>0.92534044729999998</v>
      </c>
      <c r="AA283">
        <v>0.92188274280000004</v>
      </c>
      <c r="AB283">
        <v>0.91814930309999998</v>
      </c>
      <c r="AC283">
        <v>0.91402602079999995</v>
      </c>
      <c r="AD283">
        <v>0.89605416130000004</v>
      </c>
      <c r="AE283">
        <v>0.87621455110000002</v>
      </c>
      <c r="AF283">
        <v>0.85420006820000005</v>
      </c>
      <c r="AG283">
        <v>0.8299185939</v>
      </c>
      <c r="AH283">
        <v>0.80265413799999996</v>
      </c>
      <c r="AI283">
        <v>0.76945956380000002</v>
      </c>
      <c r="AJ283">
        <v>0.73166685740000004</v>
      </c>
      <c r="AK283">
        <v>0.68824951919999999</v>
      </c>
      <c r="AL283">
        <v>0.63933244879999995</v>
      </c>
      <c r="AM283">
        <v>0.58190196049999998</v>
      </c>
      <c r="AN283">
        <v>0.55350867670000004</v>
      </c>
      <c r="AO283">
        <v>0.52100035079999996</v>
      </c>
      <c r="AP283">
        <v>0.4834125011</v>
      </c>
      <c r="AQ283">
        <v>0.4394536966</v>
      </c>
      <c r="AR283">
        <v>0.38735418700000002</v>
      </c>
      <c r="AS283">
        <v>0.3791369913</v>
      </c>
      <c r="AT283">
        <v>0.36996444169999998</v>
      </c>
      <c r="AU283">
        <v>0.3596596473</v>
      </c>
      <c r="AV283">
        <v>0.34799917409999997</v>
      </c>
      <c r="AW283">
        <v>0.33469665990000003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0.89194960639999998</v>
      </c>
      <c r="G284">
        <v>0.8652159291</v>
      </c>
      <c r="H284">
        <v>0.83928351850000005</v>
      </c>
      <c r="I284">
        <v>0.81412835890000002</v>
      </c>
      <c r="J284">
        <v>0.78972715429999996</v>
      </c>
      <c r="K284">
        <v>0.76605730719999998</v>
      </c>
      <c r="L284">
        <v>0.74309689700000003</v>
      </c>
      <c r="M284">
        <v>0.72082466040000004</v>
      </c>
      <c r="N284">
        <v>0.69921997140000003</v>
      </c>
      <c r="O284">
        <v>0.69624978999999998</v>
      </c>
      <c r="P284">
        <v>0.69328496819999996</v>
      </c>
      <c r="Q284">
        <v>0.69032549160000001</v>
      </c>
      <c r="R284">
        <v>0.68737134560000002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0.59669713120000001</v>
      </c>
      <c r="X284">
        <v>0.57580087219999998</v>
      </c>
      <c r="Y284">
        <v>0.55000668139999997</v>
      </c>
      <c r="Z284">
        <v>0.5239822918</v>
      </c>
      <c r="AA284">
        <v>0.49772460769999999</v>
      </c>
      <c r="AB284">
        <v>0.47263154029999999</v>
      </c>
      <c r="AC284">
        <v>0.44729826839999998</v>
      </c>
      <c r="AD284">
        <v>0.42222452929999998</v>
      </c>
      <c r="AE284">
        <v>0.39710586809999998</v>
      </c>
      <c r="AF284">
        <v>0.37194216409999997</v>
      </c>
      <c r="AG284">
        <v>0.3485171171</v>
      </c>
      <c r="AH284">
        <v>0.32504399630000003</v>
      </c>
      <c r="AI284">
        <v>0.3000194819</v>
      </c>
      <c r="AJ284">
        <v>0.27498585190000002</v>
      </c>
      <c r="AK284">
        <v>0.2499431013</v>
      </c>
      <c r="AL284">
        <v>0.22753208729999999</v>
      </c>
      <c r="AM284">
        <v>0.2051024571</v>
      </c>
      <c r="AN284">
        <v>0.18771564069999999</v>
      </c>
      <c r="AO284">
        <v>0.17029071570000001</v>
      </c>
      <c r="AP284">
        <v>0.15282755649999999</v>
      </c>
      <c r="AQ284">
        <v>0.1353260372</v>
      </c>
      <c r="AR284">
        <v>0.1177860312</v>
      </c>
      <c r="AS284">
        <v>9.5698703299999896E-2</v>
      </c>
      <c r="AT284">
        <v>7.3494875500000001E-2</v>
      </c>
      <c r="AU284">
        <v>5.1173623799999998E-2</v>
      </c>
      <c r="AV284">
        <v>2.8734014200000001E-2</v>
      </c>
      <c r="AW284">
        <v>6.1751027599999996E-3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413005490.60000002</v>
      </c>
      <c r="G285">
        <v>421928331.5</v>
      </c>
      <c r="H285">
        <v>439377156.10000002</v>
      </c>
      <c r="I285">
        <v>453285308</v>
      </c>
      <c r="J285">
        <v>469493383.60000002</v>
      </c>
      <c r="K285">
        <v>489928495.10000002</v>
      </c>
      <c r="L285">
        <v>515159171.69999999</v>
      </c>
      <c r="M285">
        <v>544589121.29999995</v>
      </c>
      <c r="N285">
        <v>571465563.20000005</v>
      </c>
      <c r="O285">
        <v>575584948.60000002</v>
      </c>
      <c r="P285">
        <v>574061277.60000002</v>
      </c>
      <c r="Q285">
        <v>572325181.10000002</v>
      </c>
      <c r="R285">
        <v>574168410.5</v>
      </c>
      <c r="S285">
        <v>581953589.39999998</v>
      </c>
      <c r="T285">
        <v>586710621.89999998</v>
      </c>
      <c r="U285">
        <v>588079514.79999995</v>
      </c>
      <c r="V285">
        <v>588564589</v>
      </c>
      <c r="W285">
        <v>572087986.60000002</v>
      </c>
      <c r="X285">
        <v>558221712.20000005</v>
      </c>
      <c r="Y285">
        <v>554464176.89999998</v>
      </c>
      <c r="Z285">
        <v>548180531.10000002</v>
      </c>
      <c r="AA285">
        <v>540889812.79999995</v>
      </c>
      <c r="AB285">
        <v>533200455.19999999</v>
      </c>
      <c r="AC285">
        <v>525344463.69999999</v>
      </c>
      <c r="AD285">
        <v>520927854.69999999</v>
      </c>
      <c r="AE285">
        <v>516426977.5</v>
      </c>
      <c r="AF285">
        <v>511931125.80000001</v>
      </c>
      <c r="AG285">
        <v>507457725.69999999</v>
      </c>
      <c r="AH285">
        <v>502991748.89999998</v>
      </c>
      <c r="AI285">
        <v>497907262.69999999</v>
      </c>
      <c r="AJ285">
        <v>493213241.30000001</v>
      </c>
      <c r="AK285">
        <v>488747959</v>
      </c>
      <c r="AL285">
        <v>484430994.19999999</v>
      </c>
      <c r="AM285">
        <v>480210965.69999999</v>
      </c>
      <c r="AN285">
        <v>475928674.5</v>
      </c>
      <c r="AO285">
        <v>471709242.10000002</v>
      </c>
      <c r="AP285">
        <v>467568343.69999999</v>
      </c>
      <c r="AQ285">
        <v>463504772.80000001</v>
      </c>
      <c r="AR285">
        <v>458425655.30000001</v>
      </c>
      <c r="AS285">
        <v>453447695.69999999</v>
      </c>
      <c r="AT285">
        <v>448738579.80000001</v>
      </c>
      <c r="AU285">
        <v>444223362.39999998</v>
      </c>
      <c r="AV285">
        <v>439850387.39999998</v>
      </c>
      <c r="AW285">
        <v>435220991.80000001</v>
      </c>
    </row>
    <row r="286" spans="2:49" x14ac:dyDescent="0.25">
      <c r="B286" t="s">
        <v>505</v>
      </c>
      <c r="C286">
        <v>13020.598862561899</v>
      </c>
      <c r="D286">
        <v>13229.6487889324</v>
      </c>
      <c r="E286">
        <v>13442.05508</v>
      </c>
      <c r="F286">
        <v>13810.843570000001</v>
      </c>
      <c r="G286">
        <v>14176.85216</v>
      </c>
      <c r="H286">
        <v>14270.194229999999</v>
      </c>
      <c r="I286">
        <v>13871.186040000001</v>
      </c>
      <c r="J286">
        <v>13840.571319999999</v>
      </c>
      <c r="K286">
        <v>13960.69247</v>
      </c>
      <c r="L286">
        <v>13975.19658</v>
      </c>
      <c r="M286">
        <v>14241.88507</v>
      </c>
      <c r="N286">
        <v>14610.15569</v>
      </c>
      <c r="O286">
        <v>14902.24458</v>
      </c>
      <c r="P286">
        <v>15154.492109999999</v>
      </c>
      <c r="Q286">
        <v>15512.060740000001</v>
      </c>
      <c r="R286">
        <v>15999.86414</v>
      </c>
      <c r="S286">
        <v>15720.15926</v>
      </c>
      <c r="T286">
        <v>15487.59151</v>
      </c>
      <c r="U286">
        <v>15483.19981</v>
      </c>
      <c r="V286">
        <v>15507.99742</v>
      </c>
      <c r="W286">
        <v>15517.429899999999</v>
      </c>
      <c r="X286">
        <v>15500.340330000001</v>
      </c>
      <c r="Y286">
        <v>15474.46602</v>
      </c>
      <c r="Z286">
        <v>15434.65022</v>
      </c>
      <c r="AA286">
        <v>15391.64755</v>
      </c>
      <c r="AB286">
        <v>15334.21825</v>
      </c>
      <c r="AC286">
        <v>15256.102370000001</v>
      </c>
      <c r="AD286">
        <v>14897.28836</v>
      </c>
      <c r="AE286">
        <v>14544.832249999999</v>
      </c>
      <c r="AF286">
        <v>14183.02059</v>
      </c>
      <c r="AG286">
        <v>13814.7747</v>
      </c>
      <c r="AH286">
        <v>13442.441129999999</v>
      </c>
      <c r="AI286">
        <v>13079.370720000001</v>
      </c>
      <c r="AJ286">
        <v>12731.821620000001</v>
      </c>
      <c r="AK286">
        <v>12392.21147</v>
      </c>
      <c r="AL286">
        <v>12061.597400000001</v>
      </c>
      <c r="AM286">
        <v>11740.93482</v>
      </c>
      <c r="AN286">
        <v>11430.87664</v>
      </c>
      <c r="AO286">
        <v>11128.094859999999</v>
      </c>
      <c r="AP286">
        <v>10834.264160000001</v>
      </c>
      <c r="AQ286">
        <v>10550.4365</v>
      </c>
      <c r="AR286">
        <v>10275.36758</v>
      </c>
      <c r="AS286">
        <v>9999.7541120000005</v>
      </c>
      <c r="AT286">
        <v>9727.5793659999999</v>
      </c>
      <c r="AU286">
        <v>9464.4103770000002</v>
      </c>
      <c r="AV286">
        <v>9210.2683510000006</v>
      </c>
      <c r="AW286">
        <v>8961.0434509999995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172226.20920000001</v>
      </c>
      <c r="G287">
        <v>178930.12890000001</v>
      </c>
      <c r="H287">
        <v>188591.927</v>
      </c>
      <c r="I287">
        <v>196191.27110000001</v>
      </c>
      <c r="J287">
        <v>204716.31820000001</v>
      </c>
      <c r="K287">
        <v>218879.17499999999</v>
      </c>
      <c r="L287">
        <v>234844.4246</v>
      </c>
      <c r="M287">
        <v>251720.2126</v>
      </c>
      <c r="N287">
        <v>273771.91279999999</v>
      </c>
      <c r="O287">
        <v>274746.50589999999</v>
      </c>
      <c r="P287">
        <v>269770.47749999998</v>
      </c>
      <c r="Q287">
        <v>266064.56520000001</v>
      </c>
      <c r="R287">
        <v>267329.75</v>
      </c>
      <c r="S287">
        <v>275145.22649999999</v>
      </c>
      <c r="T287">
        <v>282303.0527</v>
      </c>
      <c r="U287">
        <v>284377.18719999999</v>
      </c>
      <c r="V287">
        <v>285239.22659999999</v>
      </c>
      <c r="W287">
        <v>267475.93810000003</v>
      </c>
      <c r="X287">
        <v>254738.1827</v>
      </c>
      <c r="Y287">
        <v>260867.1238</v>
      </c>
      <c r="Z287">
        <v>262640.36489999999</v>
      </c>
      <c r="AA287">
        <v>262456.47379999998</v>
      </c>
      <c r="AB287">
        <v>261342.38279999999</v>
      </c>
      <c r="AC287">
        <v>259722.08660000001</v>
      </c>
      <c r="AD287">
        <v>259847.37100000001</v>
      </c>
      <c r="AE287">
        <v>259709.6281</v>
      </c>
      <c r="AF287">
        <v>259548.60029999999</v>
      </c>
      <c r="AG287">
        <v>259375.6556</v>
      </c>
      <c r="AH287">
        <v>259170.94339999999</v>
      </c>
      <c r="AI287">
        <v>257729.67420000001</v>
      </c>
      <c r="AJ287">
        <v>256751.0778</v>
      </c>
      <c r="AK287">
        <v>256012.16889999999</v>
      </c>
      <c r="AL287">
        <v>255371.17800000001</v>
      </c>
      <c r="AM287">
        <v>254763.0092</v>
      </c>
      <c r="AN287">
        <v>254336.69140000001</v>
      </c>
      <c r="AO287">
        <v>253823.37609999999</v>
      </c>
      <c r="AP287">
        <v>253286.31570000001</v>
      </c>
      <c r="AQ287">
        <v>252751.0036</v>
      </c>
      <c r="AR287">
        <v>250534.266</v>
      </c>
      <c r="AS287">
        <v>249046.5785</v>
      </c>
      <c r="AT287">
        <v>247782.41759999999</v>
      </c>
      <c r="AU287">
        <v>246647.17199999999</v>
      </c>
      <c r="AV287">
        <v>245603.71890000001</v>
      </c>
      <c r="AW287">
        <v>245380.32639999999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548195.48899999994</v>
      </c>
      <c r="G288">
        <v>551000.00159999996</v>
      </c>
      <c r="H288">
        <v>565009.81740000006</v>
      </c>
      <c r="I288">
        <v>574370.74750000006</v>
      </c>
      <c r="J288">
        <v>586213.77549999999</v>
      </c>
      <c r="K288">
        <v>599885.7426</v>
      </c>
      <c r="L288">
        <v>618950.74879999994</v>
      </c>
      <c r="M288">
        <v>642937.55940000003</v>
      </c>
      <c r="N288">
        <v>667775.39249999996</v>
      </c>
      <c r="O288">
        <v>671415.62670000002</v>
      </c>
      <c r="P288">
        <v>670918.63439999998</v>
      </c>
      <c r="Q288">
        <v>669152.07579999999</v>
      </c>
      <c r="R288">
        <v>669078.22530000005</v>
      </c>
      <c r="S288">
        <v>673045.37159999995</v>
      </c>
      <c r="T288">
        <v>674848.44559999998</v>
      </c>
      <c r="U288">
        <v>675356.46349999995</v>
      </c>
      <c r="V288">
        <v>675440.74710000004</v>
      </c>
      <c r="W288">
        <v>663899.60569999996</v>
      </c>
      <c r="X288">
        <v>652520.69570000004</v>
      </c>
      <c r="Y288">
        <v>646779.77520000003</v>
      </c>
      <c r="Z288">
        <v>640395.94160000002</v>
      </c>
      <c r="AA288">
        <v>633835.04249999998</v>
      </c>
      <c r="AB288">
        <v>627238.90020000003</v>
      </c>
      <c r="AC288">
        <v>620638.72219999996</v>
      </c>
      <c r="AD288">
        <v>616062.15850000002</v>
      </c>
      <c r="AE288">
        <v>611511.69299999997</v>
      </c>
      <c r="AF288">
        <v>606945.50930000003</v>
      </c>
      <c r="AG288">
        <v>602382.50800000003</v>
      </c>
      <c r="AH288">
        <v>597814.25749999995</v>
      </c>
      <c r="AI288">
        <v>593158.83149999997</v>
      </c>
      <c r="AJ288">
        <v>588727.5551</v>
      </c>
      <c r="AK288">
        <v>584436.57579999999</v>
      </c>
      <c r="AL288">
        <v>580267.57400000002</v>
      </c>
      <c r="AM288">
        <v>576189.44149999996</v>
      </c>
      <c r="AN288">
        <v>571835.83649999998</v>
      </c>
      <c r="AO288">
        <v>567609.76240000001</v>
      </c>
      <c r="AP288">
        <v>563489.71129999997</v>
      </c>
      <c r="AQ288">
        <v>559455.59920000006</v>
      </c>
      <c r="AR288">
        <v>555003.56980000006</v>
      </c>
      <c r="AS288">
        <v>550120.38450000004</v>
      </c>
      <c r="AT288">
        <v>545461.92070000002</v>
      </c>
      <c r="AU288">
        <v>540980.52859999996</v>
      </c>
      <c r="AV288">
        <v>536622.08369999996</v>
      </c>
      <c r="AW288">
        <v>531183.8885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85388.794389999995</v>
      </c>
      <c r="F289">
        <v>90970.029089999996</v>
      </c>
      <c r="G289">
        <v>93654.810240000006</v>
      </c>
      <c r="H289">
        <v>99750.703169999906</v>
      </c>
      <c r="I289">
        <v>103725.1596</v>
      </c>
      <c r="J289">
        <v>111324.9436</v>
      </c>
      <c r="K289">
        <v>116914.9872</v>
      </c>
      <c r="L289">
        <v>123310.15119999999</v>
      </c>
      <c r="M289">
        <v>132137.2574</v>
      </c>
      <c r="N289">
        <v>137123.86780000001</v>
      </c>
      <c r="O289">
        <v>133527.04550000001</v>
      </c>
      <c r="P289">
        <v>132896.74359999999</v>
      </c>
      <c r="Q289">
        <v>137274.8279</v>
      </c>
      <c r="R289">
        <v>135497.70980000001</v>
      </c>
      <c r="S289">
        <v>134081.11929999999</v>
      </c>
      <c r="T289">
        <v>132889.6047</v>
      </c>
      <c r="U289">
        <v>132924.5289</v>
      </c>
      <c r="V289">
        <v>133319.32500000001</v>
      </c>
      <c r="W289">
        <v>144982.76199999999</v>
      </c>
      <c r="X289">
        <v>154818.7629</v>
      </c>
      <c r="Y289">
        <v>155580.02119999999</v>
      </c>
      <c r="Z289">
        <v>157623.15169999999</v>
      </c>
      <c r="AA289">
        <v>160268.2261</v>
      </c>
      <c r="AB289">
        <v>163208.861</v>
      </c>
      <c r="AC289">
        <v>166341.89670000001</v>
      </c>
      <c r="AD289">
        <v>168617.7304</v>
      </c>
      <c r="AE289">
        <v>171044.86170000001</v>
      </c>
      <c r="AF289">
        <v>173511.78030000001</v>
      </c>
      <c r="AG289">
        <v>175981.9209</v>
      </c>
      <c r="AH289">
        <v>178456.0937</v>
      </c>
      <c r="AI289">
        <v>181225.96369999999</v>
      </c>
      <c r="AJ289">
        <v>183983.15030000001</v>
      </c>
      <c r="AK289">
        <v>186759.67869999999</v>
      </c>
      <c r="AL289">
        <v>189593.55360000001</v>
      </c>
      <c r="AM289">
        <v>192500.73989999999</v>
      </c>
      <c r="AN289">
        <v>195350.1059</v>
      </c>
      <c r="AO289">
        <v>198286.9172</v>
      </c>
      <c r="AP289">
        <v>201292.0399</v>
      </c>
      <c r="AQ289">
        <v>204362.97649999999</v>
      </c>
      <c r="AR289">
        <v>207820.1012</v>
      </c>
      <c r="AS289">
        <v>211115.17329999999</v>
      </c>
      <c r="AT289">
        <v>214410.033</v>
      </c>
      <c r="AU289">
        <v>217745.56200000001</v>
      </c>
      <c r="AV289">
        <v>221129.2248</v>
      </c>
      <c r="AW289">
        <v>224444.56409999999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48417.591390000001</v>
      </c>
      <c r="G290">
        <v>48084.38265</v>
      </c>
      <c r="H290">
        <v>49180.72277</v>
      </c>
      <c r="I290">
        <v>49908.430780000002</v>
      </c>
      <c r="J290">
        <v>51031.734779999999</v>
      </c>
      <c r="K290">
        <v>51439.916149999997</v>
      </c>
      <c r="L290">
        <v>52505.45119</v>
      </c>
      <c r="M290">
        <v>54348.783810000001</v>
      </c>
      <c r="N290">
        <v>55494.785499999998</v>
      </c>
      <c r="O290">
        <v>55686.875119999997</v>
      </c>
      <c r="P290">
        <v>56257.951509999999</v>
      </c>
      <c r="Q290">
        <v>56707.156029999998</v>
      </c>
      <c r="R290">
        <v>56374.479529999997</v>
      </c>
      <c r="S290">
        <v>55724.592550000001</v>
      </c>
      <c r="T290">
        <v>55062.313800000004</v>
      </c>
      <c r="U290">
        <v>54902.416810000002</v>
      </c>
      <c r="V290">
        <v>54863.207419999999</v>
      </c>
      <c r="W290">
        <v>57975.347229999999</v>
      </c>
      <c r="X290">
        <v>60252.035190000002</v>
      </c>
      <c r="Y290">
        <v>59863.075449999997</v>
      </c>
      <c r="Z290">
        <v>60062.449480000003</v>
      </c>
      <c r="AA290">
        <v>60535.593209999999</v>
      </c>
      <c r="AB290">
        <v>61143.068399999996</v>
      </c>
      <c r="AC290">
        <v>61824.432910000003</v>
      </c>
      <c r="AD290">
        <v>62090.165439999997</v>
      </c>
      <c r="AE290">
        <v>62396.850870000002</v>
      </c>
      <c r="AF290">
        <v>62699.249759999999</v>
      </c>
      <c r="AG290">
        <v>62998.95246</v>
      </c>
      <c r="AH290">
        <v>63296.978139999999</v>
      </c>
      <c r="AI290">
        <v>63784.907399999996</v>
      </c>
      <c r="AJ290">
        <v>64234.64286</v>
      </c>
      <c r="AK290">
        <v>64667.304129999997</v>
      </c>
      <c r="AL290">
        <v>65102.515919999998</v>
      </c>
      <c r="AM290">
        <v>65544.933860000005</v>
      </c>
      <c r="AN290">
        <v>65916.554619999995</v>
      </c>
      <c r="AO290">
        <v>66321.351869999999</v>
      </c>
      <c r="AP290">
        <v>66745.348450000005</v>
      </c>
      <c r="AQ290">
        <v>67180.627049999996</v>
      </c>
      <c r="AR290">
        <v>67790.855880000003</v>
      </c>
      <c r="AS290">
        <v>68187.995620000002</v>
      </c>
      <c r="AT290">
        <v>68588.532990000007</v>
      </c>
      <c r="AU290">
        <v>68997.367389999999</v>
      </c>
      <c r="AV290">
        <v>69409.122709999996</v>
      </c>
      <c r="AW290">
        <v>69418.800220000005</v>
      </c>
    </row>
    <row r="291" spans="2:49" x14ac:dyDescent="0.25">
      <c r="B291" t="s">
        <v>510</v>
      </c>
      <c r="C291">
        <v>562444.78102118801</v>
      </c>
      <c r="D291">
        <v>571475.01390840299</v>
      </c>
      <c r="E291">
        <v>580650.23010000004</v>
      </c>
      <c r="F291">
        <v>596613.05530000001</v>
      </c>
      <c r="G291">
        <v>599081.14879999997</v>
      </c>
      <c r="H291">
        <v>614187.07429999998</v>
      </c>
      <c r="I291">
        <v>624275.58559999999</v>
      </c>
      <c r="J291">
        <v>637241.76280000003</v>
      </c>
      <c r="K291">
        <v>651316.39</v>
      </c>
      <c r="L291">
        <v>671443.81350000005</v>
      </c>
      <c r="M291">
        <v>697273.16980000003</v>
      </c>
      <c r="N291">
        <v>723249.00560000003</v>
      </c>
      <c r="O291">
        <v>727081.11620000005</v>
      </c>
      <c r="P291">
        <v>727152.10930000001</v>
      </c>
      <c r="Q291">
        <v>725831.88600000006</v>
      </c>
      <c r="R291">
        <v>725424.50490000006</v>
      </c>
      <c r="S291">
        <v>728733.67079999996</v>
      </c>
      <c r="T291">
        <v>732005.83539999998</v>
      </c>
      <c r="U291">
        <v>733032.03460000001</v>
      </c>
      <c r="V291">
        <v>733755.53859999997</v>
      </c>
      <c r="W291">
        <v>733117.48710000003</v>
      </c>
      <c r="X291">
        <v>731735.80039999995</v>
      </c>
      <c r="Y291">
        <v>733404.60179999995</v>
      </c>
      <c r="Z291">
        <v>734959.63450000004</v>
      </c>
      <c r="AA291">
        <v>736557.84389999998</v>
      </c>
      <c r="AB291">
        <v>738205.21759999997</v>
      </c>
      <c r="AC291">
        <v>739873.04299999995</v>
      </c>
      <c r="AD291">
        <v>743259.8835</v>
      </c>
      <c r="AE291">
        <v>746705.09939999995</v>
      </c>
      <c r="AF291">
        <v>750113.31480000005</v>
      </c>
      <c r="AG291">
        <v>753506.26580000005</v>
      </c>
      <c r="AH291">
        <v>756874.70290000003</v>
      </c>
      <c r="AI291">
        <v>760341.60389999999</v>
      </c>
      <c r="AJ291">
        <v>764011.07900000003</v>
      </c>
      <c r="AK291">
        <v>767814.89619999996</v>
      </c>
      <c r="AL291">
        <v>771758.41870000004</v>
      </c>
      <c r="AM291">
        <v>775813.79200000002</v>
      </c>
      <c r="AN291">
        <v>779441.75549999997</v>
      </c>
      <c r="AO291">
        <v>783253.40079999994</v>
      </c>
      <c r="AP291">
        <v>787210.31480000005</v>
      </c>
      <c r="AQ291">
        <v>791281.65170000005</v>
      </c>
      <c r="AR291">
        <v>795032.6</v>
      </c>
      <c r="AS291">
        <v>797940.96889999998</v>
      </c>
      <c r="AT291">
        <v>801114.554</v>
      </c>
      <c r="AU291">
        <v>804505.53419999999</v>
      </c>
      <c r="AV291">
        <v>808041.62139999995</v>
      </c>
      <c r="AW291">
        <v>809563.95030000003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263192.59090000001</v>
      </c>
      <c r="G292">
        <v>272578.61090000003</v>
      </c>
      <c r="H292">
        <v>288332.36930000002</v>
      </c>
      <c r="I292">
        <v>299905.75150000001</v>
      </c>
      <c r="J292">
        <v>316001.55290000001</v>
      </c>
      <c r="K292">
        <v>335739.71899999998</v>
      </c>
      <c r="L292">
        <v>358084.57990000001</v>
      </c>
      <c r="M292">
        <v>383782.44799999997</v>
      </c>
      <c r="N292">
        <v>410713.85259999998</v>
      </c>
      <c r="O292">
        <v>408051.72619999998</v>
      </c>
      <c r="P292">
        <v>402440.30320000002</v>
      </c>
      <c r="Q292">
        <v>403016.30330000003</v>
      </c>
      <c r="R292">
        <v>402490.53320000001</v>
      </c>
      <c r="S292">
        <v>408813.80119999999</v>
      </c>
      <c r="T292">
        <v>414719.60100000002</v>
      </c>
      <c r="U292">
        <v>416823.99959999998</v>
      </c>
      <c r="V292">
        <v>418079.39600000001</v>
      </c>
      <c r="W292">
        <v>410989.0981</v>
      </c>
      <c r="X292">
        <v>407482.40879999998</v>
      </c>
      <c r="Y292">
        <v>414320.39020000002</v>
      </c>
      <c r="Z292">
        <v>418115.34620000003</v>
      </c>
      <c r="AA292">
        <v>420549.10489999998</v>
      </c>
      <c r="AB292">
        <v>422341.18170000002</v>
      </c>
      <c r="AC292">
        <v>423814.05349999998</v>
      </c>
      <c r="AD292">
        <v>426193.77149999997</v>
      </c>
      <c r="AE292">
        <v>428459.77929999999</v>
      </c>
      <c r="AF292">
        <v>430741.86580000003</v>
      </c>
      <c r="AG292">
        <v>433015.3603</v>
      </c>
      <c r="AH292">
        <v>435261.19620000001</v>
      </c>
      <c r="AI292">
        <v>436559.3848</v>
      </c>
      <c r="AJ292">
        <v>438309.26069999998</v>
      </c>
      <c r="AK292">
        <v>440318.57309999998</v>
      </c>
      <c r="AL292">
        <v>442482.64059999998</v>
      </c>
      <c r="AM292">
        <v>444751.97129999998</v>
      </c>
      <c r="AN292">
        <v>447146.71620000002</v>
      </c>
      <c r="AO292">
        <v>449540.65960000001</v>
      </c>
      <c r="AP292">
        <v>451978.29749999999</v>
      </c>
      <c r="AQ292">
        <v>454482.71149999998</v>
      </c>
      <c r="AR292">
        <v>455679.05940000003</v>
      </c>
      <c r="AS292">
        <v>457449.21669999999</v>
      </c>
      <c r="AT292">
        <v>459443.78360000002</v>
      </c>
      <c r="AU292">
        <v>461607.94349999999</v>
      </c>
      <c r="AV292">
        <v>463911.78480000002</v>
      </c>
      <c r="AW292">
        <v>466970.52220000001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413005490.60000002</v>
      </c>
      <c r="G293">
        <v>421928331.5</v>
      </c>
      <c r="H293">
        <v>439377156.10000002</v>
      </c>
      <c r="I293">
        <v>453285308</v>
      </c>
      <c r="J293">
        <v>469493383.60000002</v>
      </c>
      <c r="K293">
        <v>489928495.10000002</v>
      </c>
      <c r="L293">
        <v>515159171.69999999</v>
      </c>
      <c r="M293">
        <v>544589121.29999995</v>
      </c>
      <c r="N293">
        <v>571465563.20000005</v>
      </c>
      <c r="O293">
        <v>575584948.60000002</v>
      </c>
      <c r="P293">
        <v>574061277.60000002</v>
      </c>
      <c r="Q293">
        <v>572325181.10000002</v>
      </c>
      <c r="R293">
        <v>574168410.5</v>
      </c>
      <c r="S293">
        <v>581953589.39999998</v>
      </c>
      <c r="T293">
        <v>586710621.89999998</v>
      </c>
      <c r="U293">
        <v>588079514.79999995</v>
      </c>
      <c r="V293">
        <v>588564589</v>
      </c>
      <c r="W293">
        <v>588821703.60000002</v>
      </c>
      <c r="X293">
        <v>588739137.10000002</v>
      </c>
      <c r="Y293">
        <v>585788973.39999998</v>
      </c>
      <c r="Z293">
        <v>584874639.79999995</v>
      </c>
      <c r="AA293">
        <v>585001859.89999998</v>
      </c>
      <c r="AB293">
        <v>585693953.79999995</v>
      </c>
      <c r="AC293">
        <v>586725130.39999998</v>
      </c>
      <c r="AD293">
        <v>588011609.89999998</v>
      </c>
      <c r="AE293">
        <v>591129601</v>
      </c>
      <c r="AF293">
        <v>593620428</v>
      </c>
      <c r="AG293">
        <v>595888346.79999995</v>
      </c>
      <c r="AH293">
        <v>599797434.20000005</v>
      </c>
      <c r="AI293">
        <v>601237036.89999998</v>
      </c>
      <c r="AJ293">
        <v>603152440.89999998</v>
      </c>
      <c r="AK293">
        <v>605281540.70000005</v>
      </c>
      <c r="AL293">
        <v>607523430.5</v>
      </c>
      <c r="AM293">
        <v>609834592.89999998</v>
      </c>
      <c r="AN293">
        <v>612311887.89999998</v>
      </c>
      <c r="AO293">
        <v>614586035.29999995</v>
      </c>
      <c r="AP293">
        <v>616777503.29999995</v>
      </c>
      <c r="AQ293">
        <v>618944712.70000005</v>
      </c>
      <c r="AR293">
        <v>621109924.29999995</v>
      </c>
      <c r="AS293">
        <v>623417943.5</v>
      </c>
      <c r="AT293">
        <v>625645645</v>
      </c>
      <c r="AU293">
        <v>627837678.10000002</v>
      </c>
      <c r="AV293">
        <v>630008991.70000005</v>
      </c>
      <c r="AW293">
        <v>632176893.5</v>
      </c>
    </row>
    <row r="294" spans="2:49" x14ac:dyDescent="0.25">
      <c r="B294" t="s">
        <v>513</v>
      </c>
      <c r="C294">
        <v>13020.598862561899</v>
      </c>
      <c r="D294">
        <v>13229.6487889324</v>
      </c>
      <c r="E294">
        <v>13442.05508</v>
      </c>
      <c r="F294">
        <v>13810.843570000001</v>
      </c>
      <c r="G294">
        <v>14176.85216</v>
      </c>
      <c r="H294">
        <v>14270.194229999999</v>
      </c>
      <c r="I294">
        <v>13871.186040000001</v>
      </c>
      <c r="J294">
        <v>13840.571319999999</v>
      </c>
      <c r="K294">
        <v>13960.69247</v>
      </c>
      <c r="L294">
        <v>13975.19658</v>
      </c>
      <c r="M294">
        <v>14241.88507</v>
      </c>
      <c r="N294">
        <v>14610.15569</v>
      </c>
      <c r="O294">
        <v>14902.24458</v>
      </c>
      <c r="P294">
        <v>15154.492109999999</v>
      </c>
      <c r="Q294">
        <v>15512.060740000001</v>
      </c>
      <c r="R294">
        <v>15999.86414</v>
      </c>
      <c r="S294">
        <v>15720.15926</v>
      </c>
      <c r="T294">
        <v>15487.59151</v>
      </c>
      <c r="U294">
        <v>15483.19981</v>
      </c>
      <c r="V294">
        <v>15507.99742</v>
      </c>
      <c r="W294">
        <v>15880.515289999999</v>
      </c>
      <c r="X294">
        <v>16216.27485</v>
      </c>
      <c r="Y294">
        <v>16554.15814</v>
      </c>
      <c r="Z294">
        <v>16879.229019999999</v>
      </c>
      <c r="AA294">
        <v>17214.617869999998</v>
      </c>
      <c r="AB294">
        <v>17556.111980000001</v>
      </c>
      <c r="AC294">
        <v>17905.366709999998</v>
      </c>
      <c r="AD294">
        <v>18265.851289999999</v>
      </c>
      <c r="AE294">
        <v>18632.875489999999</v>
      </c>
      <c r="AF294">
        <v>19008.14788</v>
      </c>
      <c r="AG294">
        <v>19392.327990000002</v>
      </c>
      <c r="AH294">
        <v>19785.433529999998</v>
      </c>
      <c r="AI294">
        <v>20190.279630000001</v>
      </c>
      <c r="AJ294">
        <v>20607.467960000002</v>
      </c>
      <c r="AK294">
        <v>21030.947029999999</v>
      </c>
      <c r="AL294">
        <v>21465.20967</v>
      </c>
      <c r="AM294">
        <v>21911.835360000001</v>
      </c>
      <c r="AN294">
        <v>22365.11706</v>
      </c>
      <c r="AO294">
        <v>22824.218420000001</v>
      </c>
      <c r="AP294">
        <v>23296.394540000001</v>
      </c>
      <c r="AQ294">
        <v>23785.84332</v>
      </c>
      <c r="AR294">
        <v>24293.33869</v>
      </c>
      <c r="AS294">
        <v>24817.001359999998</v>
      </c>
      <c r="AT294">
        <v>25360.896669999998</v>
      </c>
      <c r="AU294">
        <v>25924.441429999999</v>
      </c>
      <c r="AV294">
        <v>26506.755280000001</v>
      </c>
      <c r="AW294">
        <v>27113.40093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172226.20920000001</v>
      </c>
      <c r="G295">
        <v>178930.12890000001</v>
      </c>
      <c r="H295">
        <v>188591.927</v>
      </c>
      <c r="I295">
        <v>196191.27110000001</v>
      </c>
      <c r="J295">
        <v>204716.31820000001</v>
      </c>
      <c r="K295">
        <v>218879.17499999999</v>
      </c>
      <c r="L295">
        <v>234844.4246</v>
      </c>
      <c r="M295">
        <v>251720.2126</v>
      </c>
      <c r="N295">
        <v>273771.91279999999</v>
      </c>
      <c r="O295">
        <v>274746.50589999999</v>
      </c>
      <c r="P295">
        <v>269770.47749999998</v>
      </c>
      <c r="Q295">
        <v>266064.56520000001</v>
      </c>
      <c r="R295">
        <v>267329.75</v>
      </c>
      <c r="S295">
        <v>275145.22649999999</v>
      </c>
      <c r="T295">
        <v>282303.0527</v>
      </c>
      <c r="U295">
        <v>284377.18719999999</v>
      </c>
      <c r="V295">
        <v>285239.22659999999</v>
      </c>
      <c r="W295">
        <v>286854.75229999999</v>
      </c>
      <c r="X295">
        <v>288476.2746</v>
      </c>
      <c r="Y295">
        <v>285520.19420000003</v>
      </c>
      <c r="Z295">
        <v>285044.97080000001</v>
      </c>
      <c r="AA295">
        <v>285544.9374</v>
      </c>
      <c r="AB295">
        <v>286471.10580000002</v>
      </c>
      <c r="AC295">
        <v>287569.62959999999</v>
      </c>
      <c r="AD295">
        <v>288769.13750000001</v>
      </c>
      <c r="AE295">
        <v>292413.92340000003</v>
      </c>
      <c r="AF295">
        <v>294972.74170000001</v>
      </c>
      <c r="AG295">
        <v>297085.39309999999</v>
      </c>
      <c r="AH295">
        <v>301475.07250000001</v>
      </c>
      <c r="AI295">
        <v>302169.34480000002</v>
      </c>
      <c r="AJ295">
        <v>303485.74790000002</v>
      </c>
      <c r="AK295">
        <v>305078.696</v>
      </c>
      <c r="AL295">
        <v>306796.18</v>
      </c>
      <c r="AM295">
        <v>308585.0919</v>
      </c>
      <c r="AN295">
        <v>310659.1923</v>
      </c>
      <c r="AO295">
        <v>312463.83439999999</v>
      </c>
      <c r="AP295">
        <v>314156.41820000001</v>
      </c>
      <c r="AQ295">
        <v>315812.011</v>
      </c>
      <c r="AR295">
        <v>317468.16859999998</v>
      </c>
      <c r="AS295">
        <v>319315.92830000003</v>
      </c>
      <c r="AT295">
        <v>321060.79440000001</v>
      </c>
      <c r="AU295">
        <v>322781.6165</v>
      </c>
      <c r="AV295">
        <v>324510.76779999997</v>
      </c>
      <c r="AW295">
        <v>326255.87050000002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548195.48899999994</v>
      </c>
      <c r="G296">
        <v>551000.00159999996</v>
      </c>
      <c r="H296">
        <v>565009.81740000006</v>
      </c>
      <c r="I296">
        <v>574370.74750000006</v>
      </c>
      <c r="J296">
        <v>586213.77549999999</v>
      </c>
      <c r="K296">
        <v>599885.7426</v>
      </c>
      <c r="L296">
        <v>618950.74879999994</v>
      </c>
      <c r="M296">
        <v>642937.55940000003</v>
      </c>
      <c r="N296">
        <v>667775.39249999996</v>
      </c>
      <c r="O296">
        <v>671415.62670000002</v>
      </c>
      <c r="P296">
        <v>670918.63439999998</v>
      </c>
      <c r="Q296">
        <v>669152.07579999999</v>
      </c>
      <c r="R296">
        <v>669078.22530000005</v>
      </c>
      <c r="S296">
        <v>673045.37159999995</v>
      </c>
      <c r="T296">
        <v>674848.44559999998</v>
      </c>
      <c r="U296">
        <v>675356.46349999995</v>
      </c>
      <c r="V296">
        <v>675440.74710000004</v>
      </c>
      <c r="W296">
        <v>674612.45380000002</v>
      </c>
      <c r="X296">
        <v>673265.78460000001</v>
      </c>
      <c r="Y296">
        <v>671030.19510000001</v>
      </c>
      <c r="Z296">
        <v>670005.08979999996</v>
      </c>
      <c r="AA296">
        <v>669820.83479999995</v>
      </c>
      <c r="AB296">
        <v>670169.97129999998</v>
      </c>
      <c r="AC296">
        <v>670902.19559999998</v>
      </c>
      <c r="AD296">
        <v>671944.54480000003</v>
      </c>
      <c r="AE296">
        <v>673915.09979999997</v>
      </c>
      <c r="AF296">
        <v>675755.14549999998</v>
      </c>
      <c r="AG296">
        <v>677594.15619999997</v>
      </c>
      <c r="AH296">
        <v>680200.2</v>
      </c>
      <c r="AI296">
        <v>681854.86730000004</v>
      </c>
      <c r="AJ296">
        <v>683760.55390000006</v>
      </c>
      <c r="AK296">
        <v>685781.14419999998</v>
      </c>
      <c r="AL296">
        <v>687878.52520000003</v>
      </c>
      <c r="AM296">
        <v>690026.88080000004</v>
      </c>
      <c r="AN296">
        <v>692211.6753</v>
      </c>
      <c r="AO296">
        <v>694292.18359999999</v>
      </c>
      <c r="AP296">
        <v>696332.04980000004</v>
      </c>
      <c r="AQ296">
        <v>698363.09010000003</v>
      </c>
      <c r="AR296">
        <v>700390.68259999994</v>
      </c>
      <c r="AS296">
        <v>702489.94330000004</v>
      </c>
      <c r="AT296">
        <v>704545.22930000001</v>
      </c>
      <c r="AU296">
        <v>706564.67370000004</v>
      </c>
      <c r="AV296">
        <v>708546.49860000005</v>
      </c>
      <c r="AW296">
        <v>710511.14350000001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85388.794389999995</v>
      </c>
      <c r="F297">
        <v>90970.029089999996</v>
      </c>
      <c r="G297">
        <v>93654.810240000006</v>
      </c>
      <c r="H297">
        <v>99750.703169999906</v>
      </c>
      <c r="I297">
        <v>103725.1596</v>
      </c>
      <c r="J297">
        <v>111324.9436</v>
      </c>
      <c r="K297">
        <v>116914.9872</v>
      </c>
      <c r="L297">
        <v>123310.15119999999</v>
      </c>
      <c r="M297">
        <v>132137.2574</v>
      </c>
      <c r="N297">
        <v>137123.86780000001</v>
      </c>
      <c r="O297">
        <v>133527.04550000001</v>
      </c>
      <c r="P297">
        <v>132896.74359999999</v>
      </c>
      <c r="Q297">
        <v>137274.8279</v>
      </c>
      <c r="R297">
        <v>135497.70980000001</v>
      </c>
      <c r="S297">
        <v>134081.11929999999</v>
      </c>
      <c r="T297">
        <v>132889.6047</v>
      </c>
      <c r="U297">
        <v>132924.5289</v>
      </c>
      <c r="V297">
        <v>133319.32500000001</v>
      </c>
      <c r="W297">
        <v>133072.40719999999</v>
      </c>
      <c r="X297">
        <v>132705.5987</v>
      </c>
      <c r="Y297">
        <v>133810.10070000001</v>
      </c>
      <c r="Z297">
        <v>134105.55110000001</v>
      </c>
      <c r="AA297">
        <v>134196.59179999999</v>
      </c>
      <c r="AB297">
        <v>134237.7064</v>
      </c>
      <c r="AC297">
        <v>134302.5252</v>
      </c>
      <c r="AD297">
        <v>134416.5681</v>
      </c>
      <c r="AE297">
        <v>133773.20189999999</v>
      </c>
      <c r="AF297">
        <v>133536.85370000001</v>
      </c>
      <c r="AG297">
        <v>133483.6741</v>
      </c>
      <c r="AH297">
        <v>132686.73759999999</v>
      </c>
      <c r="AI297">
        <v>133185.9374</v>
      </c>
      <c r="AJ297">
        <v>133491.0741</v>
      </c>
      <c r="AK297">
        <v>133717.81630000001</v>
      </c>
      <c r="AL297">
        <v>133922.41889999999</v>
      </c>
      <c r="AM297">
        <v>134118.83960000001</v>
      </c>
      <c r="AN297">
        <v>134232.6856</v>
      </c>
      <c r="AO297">
        <v>134447.08240000001</v>
      </c>
      <c r="AP297">
        <v>134711.6054</v>
      </c>
      <c r="AQ297">
        <v>135002.56940000001</v>
      </c>
      <c r="AR297">
        <v>135303.97070000001</v>
      </c>
      <c r="AS297">
        <v>135544.17679999999</v>
      </c>
      <c r="AT297">
        <v>135826.71489999999</v>
      </c>
      <c r="AU297">
        <v>136119.4644</v>
      </c>
      <c r="AV297">
        <v>136406.58689999999</v>
      </c>
      <c r="AW297">
        <v>136691.13560000001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48417.591390000001</v>
      </c>
      <c r="G298">
        <v>48084.38265</v>
      </c>
      <c r="H298">
        <v>49180.72277</v>
      </c>
      <c r="I298">
        <v>49908.430780000002</v>
      </c>
      <c r="J298">
        <v>51031.734779999999</v>
      </c>
      <c r="K298">
        <v>51439.916149999997</v>
      </c>
      <c r="L298">
        <v>52505.45119</v>
      </c>
      <c r="M298">
        <v>54348.783810000001</v>
      </c>
      <c r="N298">
        <v>55494.785499999998</v>
      </c>
      <c r="O298">
        <v>55686.875119999997</v>
      </c>
      <c r="P298">
        <v>56257.951509999999</v>
      </c>
      <c r="Q298">
        <v>56707.156029999998</v>
      </c>
      <c r="R298">
        <v>56374.479529999997</v>
      </c>
      <c r="S298">
        <v>55724.592550000001</v>
      </c>
      <c r="T298">
        <v>55062.313800000004</v>
      </c>
      <c r="U298">
        <v>54902.416810000002</v>
      </c>
      <c r="V298">
        <v>54863.207419999999</v>
      </c>
      <c r="W298">
        <v>54571.197670000001</v>
      </c>
      <c r="X298">
        <v>54205.676070000001</v>
      </c>
      <c r="Y298">
        <v>54401.811999999998</v>
      </c>
      <c r="Z298">
        <v>54398.17598</v>
      </c>
      <c r="AA298">
        <v>54373.795279999998</v>
      </c>
      <c r="AB298">
        <v>54366.470950000003</v>
      </c>
      <c r="AC298">
        <v>54391.991139999998</v>
      </c>
      <c r="AD298">
        <v>54450.271030000004</v>
      </c>
      <c r="AE298">
        <v>54279.89604</v>
      </c>
      <c r="AF298">
        <v>54255.212319999999</v>
      </c>
      <c r="AG298">
        <v>54298.492380000003</v>
      </c>
      <c r="AH298">
        <v>54116.578999999998</v>
      </c>
      <c r="AI298">
        <v>54347.939700000003</v>
      </c>
      <c r="AJ298">
        <v>54523.547630000001</v>
      </c>
      <c r="AK298">
        <v>54675.984179999999</v>
      </c>
      <c r="AL298">
        <v>54822.322319999999</v>
      </c>
      <c r="AM298">
        <v>54966.496679999997</v>
      </c>
      <c r="AN298">
        <v>55075.094149999997</v>
      </c>
      <c r="AO298">
        <v>55209.98558</v>
      </c>
      <c r="AP298">
        <v>55356.644339999999</v>
      </c>
      <c r="AQ298">
        <v>55508.384140000002</v>
      </c>
      <c r="AR298">
        <v>55660.273379999999</v>
      </c>
      <c r="AS298">
        <v>55794.518219999998</v>
      </c>
      <c r="AT298">
        <v>55938.120430000003</v>
      </c>
      <c r="AU298">
        <v>56080.466079999998</v>
      </c>
      <c r="AV298">
        <v>56216.41906</v>
      </c>
      <c r="AW298">
        <v>56347.78314</v>
      </c>
    </row>
    <row r="299" spans="2:49" x14ac:dyDescent="0.25">
      <c r="B299" t="s">
        <v>518</v>
      </c>
      <c r="C299">
        <v>562444.78102118801</v>
      </c>
      <c r="D299">
        <v>571475.01390840299</v>
      </c>
      <c r="E299">
        <v>580650.23010000004</v>
      </c>
      <c r="F299">
        <v>596613.05530000001</v>
      </c>
      <c r="G299">
        <v>599081.14879999997</v>
      </c>
      <c r="H299">
        <v>614187.07429999998</v>
      </c>
      <c r="I299">
        <v>624275.58559999999</v>
      </c>
      <c r="J299">
        <v>637241.76280000003</v>
      </c>
      <c r="K299">
        <v>651316.39</v>
      </c>
      <c r="L299">
        <v>671443.81350000005</v>
      </c>
      <c r="M299">
        <v>697273.16980000003</v>
      </c>
      <c r="N299">
        <v>723249.00560000003</v>
      </c>
      <c r="O299">
        <v>727081.11620000005</v>
      </c>
      <c r="P299">
        <v>727152.10930000001</v>
      </c>
      <c r="Q299">
        <v>725831.88600000006</v>
      </c>
      <c r="R299">
        <v>725424.50490000006</v>
      </c>
      <c r="S299">
        <v>728733.67079999996</v>
      </c>
      <c r="T299">
        <v>732005.83539999998</v>
      </c>
      <c r="U299">
        <v>733032.03460000001</v>
      </c>
      <c r="V299">
        <v>733755.53859999997</v>
      </c>
      <c r="W299">
        <v>733307.41639999999</v>
      </c>
      <c r="X299">
        <v>732262.12589999998</v>
      </c>
      <c r="Y299">
        <v>730884.13870000001</v>
      </c>
      <c r="Z299">
        <v>730523.03859999997</v>
      </c>
      <c r="AA299">
        <v>730988.42279999994</v>
      </c>
      <c r="AB299">
        <v>732010.16720000003</v>
      </c>
      <c r="AC299">
        <v>733453.82259999996</v>
      </c>
      <c r="AD299">
        <v>735246.62170000002</v>
      </c>
      <c r="AE299">
        <v>737749.93409999995</v>
      </c>
      <c r="AF299">
        <v>740273.63470000005</v>
      </c>
      <c r="AG299">
        <v>742869.63520000002</v>
      </c>
      <c r="AH299">
        <v>746019.15370000002</v>
      </c>
      <c r="AI299">
        <v>748628.2879</v>
      </c>
      <c r="AJ299">
        <v>751440.35069999995</v>
      </c>
      <c r="AK299">
        <v>754350.41720000003</v>
      </c>
      <c r="AL299">
        <v>757337.32200000004</v>
      </c>
      <c r="AM299">
        <v>760378.95050000004</v>
      </c>
      <c r="AN299">
        <v>763426.4412</v>
      </c>
      <c r="AO299">
        <v>766399.26729999995</v>
      </c>
      <c r="AP299">
        <v>769347.42980000004</v>
      </c>
      <c r="AQ299">
        <v>772296.57830000005</v>
      </c>
      <c r="AR299">
        <v>775247.15949999995</v>
      </c>
      <c r="AS299">
        <v>778257.9939</v>
      </c>
      <c r="AT299">
        <v>781238.21810000006</v>
      </c>
      <c r="AU299">
        <v>784185.17150000005</v>
      </c>
      <c r="AV299">
        <v>787091.63560000004</v>
      </c>
      <c r="AW299">
        <v>789980.40769999998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263192.59090000001</v>
      </c>
      <c r="G300">
        <v>272578.61090000003</v>
      </c>
      <c r="H300">
        <v>288332.36930000002</v>
      </c>
      <c r="I300">
        <v>299905.75150000001</v>
      </c>
      <c r="J300">
        <v>316001.55290000001</v>
      </c>
      <c r="K300">
        <v>335739.71899999998</v>
      </c>
      <c r="L300">
        <v>358084.57990000001</v>
      </c>
      <c r="M300">
        <v>383782.44799999997</v>
      </c>
      <c r="N300">
        <v>410713.85259999998</v>
      </c>
      <c r="O300">
        <v>408051.72619999998</v>
      </c>
      <c r="P300">
        <v>402440.30320000002</v>
      </c>
      <c r="Q300">
        <v>403016.30330000003</v>
      </c>
      <c r="R300">
        <v>402490.53320000001</v>
      </c>
      <c r="S300">
        <v>408813.80119999999</v>
      </c>
      <c r="T300">
        <v>414719.60100000002</v>
      </c>
      <c r="U300">
        <v>416823.99959999998</v>
      </c>
      <c r="V300">
        <v>418079.39600000001</v>
      </c>
      <c r="W300">
        <v>419443.87780000002</v>
      </c>
      <c r="X300">
        <v>420693.94010000001</v>
      </c>
      <c r="Y300">
        <v>418828.85519999999</v>
      </c>
      <c r="Z300">
        <v>418648.6153</v>
      </c>
      <c r="AA300">
        <v>419238.86229999998</v>
      </c>
      <c r="AB300">
        <v>420204.59419999999</v>
      </c>
      <c r="AC300">
        <v>421366.0307</v>
      </c>
      <c r="AD300">
        <v>422677.50219999999</v>
      </c>
      <c r="AE300">
        <v>425661.47560000001</v>
      </c>
      <c r="AF300">
        <v>427976.02549999999</v>
      </c>
      <c r="AG300">
        <v>430030.31660000002</v>
      </c>
      <c r="AH300">
        <v>433598.82900000003</v>
      </c>
      <c r="AI300">
        <v>434790.65580000001</v>
      </c>
      <c r="AJ300">
        <v>436409.89630000002</v>
      </c>
      <c r="AK300">
        <v>438226.64409999998</v>
      </c>
      <c r="AL300">
        <v>440145.45689999999</v>
      </c>
      <c r="AM300">
        <v>442127.32380000001</v>
      </c>
      <c r="AN300">
        <v>444310.8161</v>
      </c>
      <c r="AO300">
        <v>446326.39059999998</v>
      </c>
      <c r="AP300">
        <v>448280.38089999999</v>
      </c>
      <c r="AQ300">
        <v>450223.93569999997</v>
      </c>
      <c r="AR300">
        <v>452178.50300000003</v>
      </c>
      <c r="AS300">
        <v>454262.95880000002</v>
      </c>
      <c r="AT300">
        <v>456287.1605</v>
      </c>
      <c r="AU300">
        <v>458297.59869999997</v>
      </c>
      <c r="AV300">
        <v>460310.71840000001</v>
      </c>
      <c r="AW300">
        <v>462337.18079999997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57" zoomScale="80" zoomScaleNormal="80" workbookViewId="0">
      <selection activeCell="A81" sqref="A18:H81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128.3452549794699</v>
      </c>
      <c r="E6" s="36">
        <f>E7+E8</f>
        <v>0.62004475136724735</v>
      </c>
      <c r="F6" s="36">
        <f>F7+F8</f>
        <v>0.42155564838495863</v>
      </c>
      <c r="G6" s="36">
        <f>G7+G8</f>
        <v>0</v>
      </c>
      <c r="H6" s="163">
        <f t="shared" ref="H6:H15" si="0">SUM(C6:G6)</f>
        <v>129.38685537922211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74.321042984269909</v>
      </c>
      <c r="E7" s="16">
        <f>'T energie usages'!J12/'T energie usages'!J$20*(Résultats!N$192+Résultats!N$193+Résultats!N$194)/1000000</f>
        <v>1.5123347861550332E-2</v>
      </c>
      <c r="F7" s="16">
        <f>'T energie usages'!K12*2.394*Résultats!L284</f>
        <v>2.3198504958577529E-5</v>
      </c>
      <c r="G7" s="16">
        <v>0</v>
      </c>
      <c r="H7" s="95">
        <f t="shared" si="0"/>
        <v>74.336189530636418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54.024211995199991</v>
      </c>
      <c r="E8" s="16">
        <f>'T energie usages'!J13/'T energie usages'!J$20*(Résultats!N$192+Résultats!N$193+Résultats!N$194)/1000000</f>
        <v>0.60492140350569701</v>
      </c>
      <c r="F8" s="16">
        <f>(Résultats!N$209+Résultats!N$210+Résultats!N$211+Résultats!N$212+Résultats!N$213)/1000000</f>
        <v>0.42153244988000005</v>
      </c>
      <c r="G8" s="16">
        <v>0</v>
      </c>
      <c r="H8" s="95">
        <f t="shared" si="0"/>
        <v>55.050665848585687</v>
      </c>
      <c r="I8" s="166"/>
      <c r="J8" s="166"/>
      <c r="K8" s="197" t="s">
        <v>18</v>
      </c>
      <c r="L8" s="45">
        <f>H19</f>
        <v>125.31389995472077</v>
      </c>
      <c r="M8" s="45">
        <f>H45</f>
        <v>99.052914570935656</v>
      </c>
      <c r="N8" s="86">
        <f>H71</f>
        <v>13.737994815563564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0.87377341659999996</v>
      </c>
      <c r="D9" s="36">
        <f>'T energie usages'!I14*3.2*Résultats!L283</f>
        <v>22.051488516136363</v>
      </c>
      <c r="E9" s="36">
        <f>'T energie usages'!J14/'T energie usages'!J$20*(Résultats!N$192+Résultats!N$193+Résultats!N$194)/1000000</f>
        <v>6.9773646390504176</v>
      </c>
      <c r="F9" s="36">
        <f>('T energie usages'!K14-8)*2.394*Résultats!L284</f>
        <v>21.636096998661831</v>
      </c>
      <c r="G9" s="36">
        <v>0</v>
      </c>
      <c r="H9" s="163">
        <f t="shared" si="0"/>
        <v>51.53872357044861</v>
      </c>
      <c r="I9" s="166"/>
      <c r="J9" s="166"/>
      <c r="K9" s="197" t="s">
        <v>87</v>
      </c>
      <c r="L9" s="45">
        <f>H22</f>
        <v>43.482575515747229</v>
      </c>
      <c r="M9" s="45">
        <f>H48</f>
        <v>24.501716905684408</v>
      </c>
      <c r="N9" s="86">
        <f>H74</f>
        <v>2.6771837240783585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12.1023054621</v>
      </c>
      <c r="E10" s="36">
        <f>'T energie usages'!J15/'T energie usages'!J$20*(Résultats!N$192+Résultats!N$193+Résultats!N$194)/1000000</f>
        <v>6.3984624715346978</v>
      </c>
      <c r="F10" s="36">
        <f>(Résultats!N$214+Résultats!N$215)/1000000</f>
        <v>13.68036815</v>
      </c>
      <c r="G10" s="36">
        <v>0</v>
      </c>
      <c r="H10" s="163">
        <f t="shared" si="0"/>
        <v>32.181136083634698</v>
      </c>
      <c r="I10" s="166"/>
      <c r="J10" s="166"/>
      <c r="K10" s="157" t="s">
        <v>22</v>
      </c>
      <c r="L10" s="45">
        <f>H23</f>
        <v>24.533056031315745</v>
      </c>
      <c r="M10" s="45">
        <f>H49</f>
        <v>15.557591790338094</v>
      </c>
      <c r="N10" s="86">
        <f>H75</f>
        <v>1.708723367855697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21.265566489699999</v>
      </c>
      <c r="D11" s="36">
        <f>D12+D13</f>
        <v>65.041580443384603</v>
      </c>
      <c r="E11" s="36">
        <f>E12+E13</f>
        <v>5.4117554650476363</v>
      </c>
      <c r="F11" s="36">
        <f>F12+F13</f>
        <v>22.754173367160426</v>
      </c>
      <c r="G11" s="36">
        <f>G12+G13</f>
        <v>12.05881789</v>
      </c>
      <c r="H11" s="163">
        <f t="shared" si="0"/>
        <v>126.53189365529266</v>
      </c>
      <c r="I11" s="166"/>
      <c r="J11" s="166"/>
      <c r="K11" s="198" t="s">
        <v>88</v>
      </c>
      <c r="L11" s="199">
        <f>H24</f>
        <v>102.30073813232762</v>
      </c>
      <c r="M11" s="199">
        <f>H50</f>
        <v>71.146302114151666</v>
      </c>
      <c r="N11" s="89">
        <f>H76</f>
        <v>47.066688139140197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21.265566489699999</v>
      </c>
      <c r="D12" s="16">
        <f>(Résultats!N$171+Résultats!N$173+Résultats!N$174+Résultats!N$175+Résultats!N$176+Résultats!N$177+Résultats!N$178+Résultats!N$179+Résultats!N$180+Résultats!N$181+Résultats!N$182)/1000000</f>
        <v>58.566928998384604</v>
      </c>
      <c r="E12" s="16">
        <f>'T energie usages'!J17/'T energie usages'!J$20*(Résultats!N$192+Résultats!N$193+Résultats!N$194)/1000000</f>
        <v>5.2631130299155906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22.203711247160427</v>
      </c>
      <c r="G12" s="16">
        <f>Résultats!N$133/1000000</f>
        <v>12.05881789</v>
      </c>
      <c r="H12" s="95">
        <f t="shared" si="0"/>
        <v>119.35813765516062</v>
      </c>
      <c r="I12" s="166"/>
      <c r="J12" s="166"/>
      <c r="K12" s="200" t="s">
        <v>1</v>
      </c>
      <c r="L12" s="188">
        <f>SUM(L8:L11)</f>
        <v>295.63026963411136</v>
      </c>
      <c r="M12" s="188">
        <f t="shared" ref="M12:N12" si="1">SUM(M8:M11)</f>
        <v>210.25852538110982</v>
      </c>
      <c r="N12" s="188">
        <f t="shared" si="1"/>
        <v>65.190590046637823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6.4746514450000001</v>
      </c>
      <c r="E13" s="16">
        <f>'T energie usages'!J19/'T energie usages'!J$20*(Résultats!N$192+Résultats!N$193+Résultats!N$194)/1000000</f>
        <v>0.14864243513204603</v>
      </c>
      <c r="F13" s="16">
        <f>(Résultats!N$196)/1000000</f>
        <v>0.55046211999999994</v>
      </c>
      <c r="G13" s="16">
        <v>0</v>
      </c>
      <c r="H13" s="95">
        <f t="shared" si="0"/>
        <v>7.1737560001320455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22.139339906299998</v>
      </c>
      <c r="D14" s="37">
        <f>SUM(D9:D11)+D6</f>
        <v>227.54062940109088</v>
      </c>
      <c r="E14" s="37">
        <f>SUM(E9:E11)+E6</f>
        <v>19.407627326999997</v>
      </c>
      <c r="F14" s="37">
        <f>SUM(F9:F11)+F6</f>
        <v>58.49219416420722</v>
      </c>
      <c r="G14" s="37">
        <f>SUM(G9:G11)+G6</f>
        <v>12.05881789</v>
      </c>
      <c r="H14" s="167">
        <f t="shared" si="0"/>
        <v>339.63860868859808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22.139339906300002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226.80878773068457</v>
      </c>
      <c r="E15" s="165">
        <f>(Résultats!N$192+Résultats!N$193+Résultats!N$194)/1000000</f>
        <v>19.407627327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62.415633937040425</v>
      </c>
      <c r="G15" s="165">
        <f>Résultats!N$133/1000000</f>
        <v>12.05881789</v>
      </c>
      <c r="H15" s="188">
        <f t="shared" si="0"/>
        <v>342.83020679102498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342.8302061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124.29008695128039</v>
      </c>
      <c r="E19" s="36">
        <f>E20+E21</f>
        <v>0.53854788190395453</v>
      </c>
      <c r="F19" s="36">
        <f>F20+F21</f>
        <v>0.48526512153642515</v>
      </c>
      <c r="G19" s="36">
        <f>G20+G21</f>
        <v>0</v>
      </c>
      <c r="H19" s="163">
        <f>SUM(C19:G19)</f>
        <v>125.31389995472077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71.71239423158039</v>
      </c>
      <c r="E20" s="16">
        <f>'T energie usages'!J25/'T energie usages'!J$33*(Résultats!S$192+Résultats!S$193+Résultats!S$194)/1000000</f>
        <v>4.164384757958646E-2</v>
      </c>
      <c r="F20" s="16">
        <f>'T energie usages'!K25*2.394*Résultats!S284</f>
        <v>3.116419642529829E-5</v>
      </c>
      <c r="G20" s="16">
        <v>0</v>
      </c>
      <c r="H20" s="95">
        <f>SUM(C20:G20)</f>
        <v>71.754069243356412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52.577692719699996</v>
      </c>
      <c r="E21" s="16">
        <f>'T energie usages'!J26/'T energie usages'!J$33*(Résultats!S$192+Résultats!S$193+Résultats!S$194)/1000000</f>
        <v>0.49690403432436803</v>
      </c>
      <c r="F21" s="16">
        <f>(Résultats!S$209+Résultats!S$210+Résultats!S$211+Résultats!S$212+Résultats!S$213)/1000000</f>
        <v>0.48523395733999986</v>
      </c>
      <c r="G21" s="16">
        <v>0</v>
      </c>
      <c r="H21" s="95">
        <f>SUM(C21:G21)</f>
        <v>53.559830711364363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0.76706949739999997</v>
      </c>
      <c r="D22" s="36">
        <f>'T energie usages'!I27*3.2*Résultats!S283</f>
        <v>18.606906084425706</v>
      </c>
      <c r="E22" s="36">
        <f>'T energie usages'!J27/'T energie usages'!J$33*(Résultats!S$192+Résultats!S$193+Résultats!S$194)/1000000</f>
        <v>5.3183588055777165</v>
      </c>
      <c r="F22" s="36">
        <f>('T energie usages'!K27-8)*2.394*Résultats!S284</f>
        <v>18.790241128343801</v>
      </c>
      <c r="G22" s="36">
        <v>0</v>
      </c>
      <c r="H22" s="163">
        <f>SUM(C22:G22)</f>
        <v>43.482575515747229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8.9024971249</v>
      </c>
      <c r="E23" s="36">
        <f>'T energie usages'!J28/'T energie usages'!J$33*(Résultats!S$192+Résultats!S$193+Résultats!S$194)/1000000</f>
        <v>4.437024328415748</v>
      </c>
      <c r="F23" s="36">
        <f>(Résultats!S$214+Résultats!S$215)/1000000</f>
        <v>11.193534578</v>
      </c>
      <c r="G23" s="36">
        <v>0</v>
      </c>
      <c r="H23" s="163">
        <f t="shared" ref="H23:H28" si="2">SUM(C23:G23)</f>
        <v>24.533056031315745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12.014148221000001</v>
      </c>
      <c r="D24" s="36">
        <f>D25+D26</f>
        <v>50.266033195923256</v>
      </c>
      <c r="E24" s="36">
        <f>E25+E26</f>
        <v>3.5744389321025807</v>
      </c>
      <c r="F24" s="36">
        <f>F25+F26</f>
        <v>23.237031693301791</v>
      </c>
      <c r="G24" s="36">
        <f>G25+G26</f>
        <v>13.20908609</v>
      </c>
      <c r="H24" s="163">
        <f t="shared" si="2"/>
        <v>102.30073813232762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12.014148221000001</v>
      </c>
      <c r="D25" s="16">
        <f>(Résultats!S$171+Résultats!S$173+Résultats!S$174+Résultats!S$175+Résultats!S$176+Résultats!S$177+Résultats!S$178+Résultats!S$179+Résultats!S$180+Résultats!S$181+Résultats!S$182)/1000000</f>
        <v>43.789154384923258</v>
      </c>
      <c r="E25" s="16">
        <f>'T energie usages'!J30/'T energie usages'!J$33*(Résultats!S$192+Résultats!S$193+Résultats!S$194)/1000000</f>
        <v>3.4658796849005946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22.73934054970179</v>
      </c>
      <c r="G25" s="16">
        <f>Résultats!S$133/1000000</f>
        <v>13.20908609</v>
      </c>
      <c r="H25" s="95">
        <f t="shared" si="2"/>
        <v>95.217608930525643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6.4768788109999997</v>
      </c>
      <c r="E26" s="16">
        <f>'T energie usages'!J32/'T energie usages'!J$33*(Résultats!S$192+Résultats!S$193+Résultats!S$194)/1000000</f>
        <v>0.10855924720198591</v>
      </c>
      <c r="F26" s="16">
        <f>(Résultats!S$196)/1000000</f>
        <v>0.4976911436</v>
      </c>
      <c r="G26" s="16">
        <v>0</v>
      </c>
      <c r="H26" s="95">
        <f t="shared" si="2"/>
        <v>7.0831292018019854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12.781217718400001</v>
      </c>
      <c r="D27" s="37">
        <f>SUM(D22:D24)+D19</f>
        <v>202.06552335652935</v>
      </c>
      <c r="E27" s="37">
        <f>SUM(E22:E24)+E19</f>
        <v>13.868369948</v>
      </c>
      <c r="F27" s="37">
        <f>SUM(F22:F24)+F19</f>
        <v>53.706072521182016</v>
      </c>
      <c r="G27" s="37">
        <f>SUM(G22:G24)+G19</f>
        <v>13.20908609</v>
      </c>
      <c r="H27" s="167">
        <f t="shared" si="2"/>
        <v>295.63026963411141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12.781217718399999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202.12010345052332</v>
      </c>
      <c r="E28" s="165">
        <f>(Résultats!S$192+Résultats!S$193+Résultats!S$194)/1000000</f>
        <v>13.868369948000002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57.13886822864179</v>
      </c>
      <c r="G28" s="165">
        <f>Résultats!S$133/1000000</f>
        <v>13.20908609</v>
      </c>
      <c r="H28" s="188">
        <f t="shared" si="2"/>
        <v>299.11764543556512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299.11764479999999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114.94577342032042</v>
      </c>
      <c r="E32" s="36">
        <f>E33+E34</f>
        <v>0.46532257124719306</v>
      </c>
      <c r="F32" s="36">
        <f>F33+F34</f>
        <v>0.64853330581580171</v>
      </c>
      <c r="G32" s="36">
        <f>G33+G34</f>
        <v>0</v>
      </c>
      <c r="H32" s="163">
        <f>SUM(C32:G32)</f>
        <v>116.05962929738342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63.870853276420426</v>
      </c>
      <c r="E33" s="16">
        <f>'T energie usages'!J38/'T energie usages'!J$46*(Résultats!X$192+Résultats!X$193+Résultats!X$194)/1000000</f>
        <v>7.9723869784299406E-2</v>
      </c>
      <c r="F33" s="16">
        <f>'T energie usages'!K38*2.394*Résultats!X284</f>
        <v>4.361101580179775E-5</v>
      </c>
      <c r="G33" s="16">
        <v>0</v>
      </c>
      <c r="H33" s="95">
        <f>SUM(C33:G33)</f>
        <v>63.950620757220534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51.074920143900002</v>
      </c>
      <c r="E34" s="16">
        <f>'T energie usages'!J39/'T energie usages'!J$46*(Résultats!X$192+Résultats!X$193+Résultats!X$194)/1000000</f>
        <v>0.38559870146289366</v>
      </c>
      <c r="F34" s="16">
        <f>(Résultats!X$209+Résultats!X$210+Résultats!X$211+Résultats!X$212+Résultats!X$213)/1000000</f>
        <v>0.64848969479999996</v>
      </c>
      <c r="G34" s="16">
        <v>0</v>
      </c>
      <c r="H34" s="95">
        <f>SUM(C34:G34)</f>
        <v>52.109008540162897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0.60761749789999997</v>
      </c>
      <c r="D35" s="36">
        <f>'T energie usages'!I40*3.2*Résultats!X283</f>
        <v>16.271905086668056</v>
      </c>
      <c r="E35" s="36">
        <f>'T energie usages'!J40/'T energie usages'!J$46*(Résultats!X$192+Résultats!X$193+Résultats!X$194)/1000000</f>
        <v>3.4591349457320457</v>
      </c>
      <c r="F35" s="36">
        <f>('T energie usages'!K40-8)*2.394*Résultats!X284</f>
        <v>15.616682993164407</v>
      </c>
      <c r="G35" s="36">
        <v>0</v>
      </c>
      <c r="H35" s="163">
        <f>SUM(C35:G35)</f>
        <v>35.955340523464514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7.3677292848999993</v>
      </c>
      <c r="E36" s="36">
        <f>'T energie usages'!J41/'T energie usages'!J$46*(Résultats!X$192+Résultats!X$193+Résultats!X$194)/1000000</f>
        <v>2.9598782919551128</v>
      </c>
      <c r="F36" s="36">
        <f>(Résultats!X$214+Résultats!X$215)/1000000</f>
        <v>10.267394096</v>
      </c>
      <c r="G36" s="36">
        <v>0</v>
      </c>
      <c r="H36" s="163">
        <f t="shared" ref="H36:H41" si="3">SUM(C36:G36)</f>
        <v>20.595001672855112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11.950654603</v>
      </c>
      <c r="D37" s="36">
        <f>D38+D39</f>
        <v>50.103321961457702</v>
      </c>
      <c r="E37" s="36">
        <f>E38+E39</f>
        <v>2.7978235617656493</v>
      </c>
      <c r="F37" s="36">
        <f>F38+F39</f>
        <v>14.866613281234708</v>
      </c>
      <c r="G37" s="36">
        <f>G38+G39</f>
        <v>13.96081485</v>
      </c>
      <c r="H37" s="163">
        <f t="shared" si="3"/>
        <v>93.679228257458064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11.950654603</v>
      </c>
      <c r="D38" s="16">
        <f>(Résultats!X$171+Résultats!X$173+Résultats!X$174+Résultats!X$175+Résultats!X$176+Résultats!X$177+Résultats!X$178+Résultats!X$179+Résultats!X$180+Résultats!X$181+Résultats!X$182)/1000000</f>
        <v>43.777152902457701</v>
      </c>
      <c r="E38" s="16">
        <f>'T energie usages'!J43/'T energie usages'!J$46*(Résultats!X$192+Résultats!X$193+Résultats!X$194)/1000000</f>
        <v>2.7287956102612307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14.459225982434708</v>
      </c>
      <c r="G38" s="16">
        <f>Résultats!X$133/1000000</f>
        <v>13.96081485</v>
      </c>
      <c r="H38" s="95">
        <f t="shared" si="3"/>
        <v>86.876643948153642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6.3261690590000006</v>
      </c>
      <c r="E39" s="16">
        <f>'T energie usages'!J45/'T energie usages'!J$46*(Résultats!X$192+Résultats!X$193+Résultats!X$194)/1000000</f>
        <v>6.9027951504418331E-2</v>
      </c>
      <c r="F39" s="16">
        <f>(Résultats!X$196)/1000000</f>
        <v>0.40738729879999996</v>
      </c>
      <c r="G39" s="16">
        <v>0</v>
      </c>
      <c r="H39" s="95">
        <f t="shared" si="3"/>
        <v>6.8025843093044189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12.5582721009</v>
      </c>
      <c r="D40" s="37">
        <f>SUM(D35:D37)+D32</f>
        <v>188.68872975334619</v>
      </c>
      <c r="E40" s="37">
        <f>SUM(E35:E37)+E32</f>
        <v>9.6821593706999991</v>
      </c>
      <c r="F40" s="37">
        <f>SUM(F35:F37)+F32</f>
        <v>41.399223676214916</v>
      </c>
      <c r="G40" s="37">
        <f>SUM(G35:G37)+G32</f>
        <v>13.96081485</v>
      </c>
      <c r="H40" s="167">
        <f t="shared" si="3"/>
        <v>266.28919975116111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12.5582721009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188.7371601602577</v>
      </c>
      <c r="E41" s="165">
        <f>(Résultats!X$192+Résultats!X$193+Résultats!X$194)/1000000</f>
        <v>9.6821593707000009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41.509467602034711</v>
      </c>
      <c r="G41" s="165">
        <f>Résultats!X$133/1000000</f>
        <v>13.96081485</v>
      </c>
      <c r="H41" s="188">
        <f t="shared" si="3"/>
        <v>266.44787408389243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266.44787359999998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97.910446771754408</v>
      </c>
      <c r="E45" s="36">
        <f>E46+E47</f>
        <v>0.42579668894659817</v>
      </c>
      <c r="F45" s="36">
        <f>F46+F47</f>
        <v>0.71667111023464558</v>
      </c>
      <c r="G45" s="36">
        <f>G46+G47</f>
        <v>0</v>
      </c>
      <c r="H45" s="163">
        <f>SUM(C45:G45)</f>
        <v>99.052914570935656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52.424556993254427</v>
      </c>
      <c r="E46" s="16">
        <f>'T energie usages'!J51/'T energie usages'!J$59*(Résultats!AC$192+Résultats!AC$193+Résultats!AC$194)/1000000</f>
        <v>0.11776869311577745</v>
      </c>
      <c r="F46" s="16">
        <f>'T energie usages'!K51*2.394*Résultats!AC284</f>
        <v>4.0041774645592116E-5</v>
      </c>
      <c r="G46" s="16">
        <v>0</v>
      </c>
      <c r="H46" s="95">
        <f>SUM(C46:G46)</f>
        <v>52.542365728144851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45.485889778499988</v>
      </c>
      <c r="E47" s="16">
        <f>'T energie usages'!J52/'T energie usages'!J$59*(Résultats!AC$192+Résultats!AC$193+Résultats!AC$194)/1000000</f>
        <v>0.30802799583082074</v>
      </c>
      <c r="F47" s="16">
        <f>(Résultats!AC$209+Résultats!AC$210+Résultats!AC$211+Résultats!AC$212+Résultats!AC$213)/1000000</f>
        <v>0.71663106846000002</v>
      </c>
      <c r="G47" s="16">
        <v>0</v>
      </c>
      <c r="H47" s="95">
        <f>SUM(C47:G47)</f>
        <v>46.510548842790811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0.44769072170000002</v>
      </c>
      <c r="D48" s="36">
        <f>'T energie usages'!I53*3.2*Résultats!AC283</f>
        <v>12.697131437328959</v>
      </c>
      <c r="E48" s="36">
        <f>'T energie usages'!J53/'T energie usages'!J$59*(Résultats!AC$192+Résultats!AC$193+Résultats!AC$194)/1000000</f>
        <v>1.8274475335323828</v>
      </c>
      <c r="F48" s="36">
        <f>('T energie usages'!K53-8)*2.394*Résultats!AC284</f>
        <v>9.5294472131230652</v>
      </c>
      <c r="G48" s="36">
        <v>0</v>
      </c>
      <c r="H48" s="163">
        <f>SUM(C48:G48)</f>
        <v>24.501716905684408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4.7603931876000001</v>
      </c>
      <c r="E49" s="36">
        <f>'T energie usages'!J54/'T energie usages'!J$59*(Résultats!AC$192+Résultats!AC$193+Résultats!AC$194)/1000000</f>
        <v>1.4298164127380939</v>
      </c>
      <c r="F49" s="36">
        <f>(Résultats!AC$214+Résultats!AC$215)/1000000</f>
        <v>9.3673821899999989</v>
      </c>
      <c r="G49" s="36">
        <v>0</v>
      </c>
      <c r="H49" s="163">
        <f t="shared" ref="H49:H54" si="4">SUM(C49:G49)</f>
        <v>15.557591790338094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10.031965144799999</v>
      </c>
      <c r="D50" s="36">
        <f>D51+D52</f>
        <v>38.305982388663445</v>
      </c>
      <c r="E50" s="36">
        <f>E51+E52</f>
        <v>2.0047208300829249</v>
      </c>
      <c r="F50" s="36">
        <f>F51+F52</f>
        <v>7.2025698306053023</v>
      </c>
      <c r="G50" s="36">
        <f>G51+G52</f>
        <v>13.60106392</v>
      </c>
      <c r="H50" s="163">
        <f t="shared" si="4"/>
        <v>71.146302114151666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10.031965144799999</v>
      </c>
      <c r="D51" s="16">
        <f>(Résultats!AC$171+Résultats!AC$173+Résultats!AC$174+Résultats!AC$175+Résultats!AC$176+Résultats!AC$177+Résultats!AC$178+Résultats!AC$179+Résultats!AC$180+Résultats!AC$181+Résultats!AC$182)/1000000</f>
        <v>31.681242921663447</v>
      </c>
      <c r="E51" s="16">
        <f>'T energie usages'!J56/'T energie usages'!J$59*(Résultats!AC$192+Résultats!AC$193+Résultats!AC$194)/1000000</f>
        <v>1.9636747897939204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6.8824441966053023</v>
      </c>
      <c r="G51" s="16">
        <f>Résultats!AC$133/1000000</f>
        <v>13.60106392</v>
      </c>
      <c r="H51" s="95">
        <f t="shared" si="4"/>
        <v>64.160390972862672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6.6247394670000004</v>
      </c>
      <c r="E52" s="16">
        <f>'T energie usages'!J58/'T energie usages'!J$59*(Résultats!AC$192+Résultats!AC$193+Résultats!AC$194)/1000000</f>
        <v>4.1046040289004514E-2</v>
      </c>
      <c r="F52" s="16">
        <f>(Résultats!AC$196)/1000000</f>
        <v>0.32012563400000005</v>
      </c>
      <c r="G52" s="16">
        <v>0</v>
      </c>
      <c r="H52" s="95">
        <f t="shared" si="4"/>
        <v>6.9859111412890051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10.4796558665</v>
      </c>
      <c r="D53" s="37">
        <f>SUM(D48:D50)+D45</f>
        <v>153.67395378534681</v>
      </c>
      <c r="E53" s="37">
        <f>SUM(E48:E50)+E45</f>
        <v>5.6877814652999996</v>
      </c>
      <c r="F53" s="37">
        <f>SUM(F48:F50)+F45</f>
        <v>26.816070343963013</v>
      </c>
      <c r="G53" s="37">
        <f>SUM(G48:G50)+G45</f>
        <v>13.60106392</v>
      </c>
      <c r="H53" s="167">
        <f t="shared" si="4"/>
        <v>210.25852538110982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10.4796558665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153.71330692476346</v>
      </c>
      <c r="E54" s="165">
        <f>(Résultats!AC$192+Résultats!AC$193+Résultats!AC$194)/1000000</f>
        <v>5.6877814652999996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26.883342328065304</v>
      </c>
      <c r="G54" s="165">
        <f>Résultats!AC$133/1000000</f>
        <v>13.60106392</v>
      </c>
      <c r="H54" s="188">
        <f t="shared" si="4"/>
        <v>210.36515050462876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210.36515019999999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68.399717358569063</v>
      </c>
      <c r="E58" s="36">
        <f>E59+E60</f>
        <v>0.35211864726433956</v>
      </c>
      <c r="F58" s="36">
        <f>F59+F60</f>
        <v>0.75276799318489118</v>
      </c>
      <c r="G58" s="36">
        <f>G59+G60</f>
        <v>0</v>
      </c>
      <c r="H58" s="163">
        <f t="shared" ref="H58:H67" si="5">SUM(C58:G58)</f>
        <v>69.504603999018286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34.453383865069071</v>
      </c>
      <c r="E59" s="16">
        <f>'T energie usages'!J64/'T energie usages'!J$72*(Résultats!AH$192+Résultats!AH$193+Résultats!AH$194)/1000000</f>
        <v>0.11930790670724097</v>
      </c>
      <c r="F59" s="16">
        <f>'T energie usages'!K64*2.394*Résultats!AH284</f>
        <v>2.3190214891002728E-5</v>
      </c>
      <c r="G59" s="16">
        <v>0</v>
      </c>
      <c r="H59" s="95">
        <f t="shared" si="5"/>
        <v>34.572714961991203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33.946333493499999</v>
      </c>
      <c r="E60" s="16">
        <f>'T energie usages'!J65/'T energie usages'!J$72*(Résultats!AH$192+Résultats!AH$193+Résultats!AH$194)/1000000</f>
        <v>0.23281074055709861</v>
      </c>
      <c r="F60" s="16">
        <f>(Résultats!AH$209+Résultats!AH$210+Résultats!AH$211+Résultats!AH$212+Résultats!AH$213)/1000000</f>
        <v>0.75274480297000013</v>
      </c>
      <c r="G60" s="16">
        <v>0</v>
      </c>
      <c r="H60" s="95">
        <f t="shared" si="5"/>
        <v>34.931889037027098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0.35252685570000003</v>
      </c>
      <c r="D61" s="36">
        <f>'T energie usages'!I66*3.2*Résultats!AH283</f>
        <v>9.4320263809475513</v>
      </c>
      <c r="E61" s="36">
        <f>'T energie usages'!J66/'T energie usages'!J$72*(Résultats!AH$192+Résultats!AH$193+Résultats!AH$194)/1000000</f>
        <v>0.83664837208353671</v>
      </c>
      <c r="F61" s="36">
        <f>('T energie usages'!K66-8)*2.394*Résultats!AH284</f>
        <v>5.8606494560821201</v>
      </c>
      <c r="G61" s="36">
        <v>0</v>
      </c>
      <c r="H61" s="163">
        <f t="shared" si="5"/>
        <v>16.481851064813206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4.0625867218999998</v>
      </c>
      <c r="E62" s="36">
        <f>'T energie usages'!J67/'T energie usages'!J$72*(Résultats!AH$192+Résultats!AH$193+Résultats!AH$194)/1000000</f>
        <v>0.66178306779443552</v>
      </c>
      <c r="F62" s="36">
        <f>(Résultats!AH$214+Résultats!AH$215)/1000000</f>
        <v>6.2930111340000003</v>
      </c>
      <c r="G62" s="36">
        <v>0</v>
      </c>
      <c r="H62" s="163">
        <f t="shared" si="5"/>
        <v>11.017380923694436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10.574366872399999</v>
      </c>
      <c r="D63" s="36">
        <f>D64+D65</f>
        <v>34.900348817479994</v>
      </c>
      <c r="E63" s="36">
        <f>E64+E65</f>
        <v>1.0060288690576886</v>
      </c>
      <c r="F63" s="36">
        <f>F64+F65</f>
        <v>5.368885831207443</v>
      </c>
      <c r="G63" s="36">
        <f>G64+G65</f>
        <v>13.49872169</v>
      </c>
      <c r="H63" s="163">
        <f t="shared" si="5"/>
        <v>65.348352080145119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10.574366872399999</v>
      </c>
      <c r="D64" s="16">
        <f>(Résultats!AH$171+Résultats!AH$173+Résultats!AH$174+Résultats!AH$175+Résultats!AH$176+Résultats!AH$177+Résultats!AH$178+Résultats!AH$179+Résultats!AH$180+Résultats!AH$181+Résultats!AH$182)/1000000</f>
        <v>28.389006913479996</v>
      </c>
      <c r="E64" s="16">
        <f>'T energie usages'!J69/'T energie usages'!J$72*(Résultats!AH$192+Résultats!AH$193+Résultats!AH$194)/1000000</f>
        <v>0.98444694121893794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5.1193014864074433</v>
      </c>
      <c r="G64" s="16">
        <f>Résultats!AH$133/1000000</f>
        <v>13.49872169</v>
      </c>
      <c r="H64" s="95">
        <f t="shared" si="5"/>
        <v>58.565843903506376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6.511341904</v>
      </c>
      <c r="E65" s="16">
        <f>'T energie usages'!J71/'T energie usages'!J$72*(Résultats!AH$192+Résultats!AH$193+Résultats!AH$194)/1000000</f>
        <v>2.1581927838750573E-2</v>
      </c>
      <c r="F65" s="16">
        <f>(Résultats!AH$196)/1000000</f>
        <v>0.2495843448</v>
      </c>
      <c r="G65" s="16">
        <v>0</v>
      </c>
      <c r="H65" s="95">
        <f t="shared" si="5"/>
        <v>6.7825081766387507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10.9268937281</v>
      </c>
      <c r="D66" s="37">
        <f>SUM(D61:D63)+D58</f>
        <v>116.79467927889661</v>
      </c>
      <c r="E66" s="37">
        <f>SUM(E61:E63)+E58</f>
        <v>2.8565789562000004</v>
      </c>
      <c r="F66" s="37">
        <f>SUM(F61:F63)+F58</f>
        <v>18.275314414474451</v>
      </c>
      <c r="G66" s="37">
        <f>SUM(G61:G63)+G58</f>
        <v>13.49872169</v>
      </c>
      <c r="H66" s="167">
        <f t="shared" si="5"/>
        <v>162.35218806767105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10.9268937281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116.82119930287999</v>
      </c>
      <c r="E67" s="165">
        <f>(Résultats!AH$192+Résultats!AH$193+Résultats!AH$194)/1000000</f>
        <v>2.8565789562000004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18.316686952177445</v>
      </c>
      <c r="G67" s="165">
        <f>Résultats!AH$133/1000000</f>
        <v>13.49872169</v>
      </c>
      <c r="H67" s="188">
        <f t="shared" si="5"/>
        <v>162.42008062935741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162.42008040000002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5.9686883029843999E-6</v>
      </c>
      <c r="D71" s="36">
        <f>D72+D73</f>
        <v>13.67891399836231</v>
      </c>
      <c r="E71" s="36">
        <f>E72+E73</f>
        <v>3.1150549409907753E-2</v>
      </c>
      <c r="F71" s="36">
        <f>F72+F73</f>
        <v>2.792429910304383E-2</v>
      </c>
      <c r="G71" s="36">
        <f>G72+G73</f>
        <v>0</v>
      </c>
      <c r="H71" s="163">
        <f t="shared" ref="H71:H80" si="6">SUM(C71:G71)</f>
        <v>13.737994815563564</v>
      </c>
      <c r="I71" s="3"/>
    </row>
    <row r="72" spans="1:28" x14ac:dyDescent="0.25">
      <c r="A72" s="148" t="s">
        <v>19</v>
      </c>
      <c r="B72" s="35"/>
      <c r="C72" s="16">
        <f>Résultats!AF$118/1000000</f>
        <v>5.9686883029843999E-6</v>
      </c>
      <c r="D72" s="16">
        <f>'T energie usages'!I90*3.2*Résultats!AW283</f>
        <v>5.3345062298723107</v>
      </c>
      <c r="E72" s="16">
        <f>'T energie usages'!J90/'T energie usages'!J$98*(Résultats!AW$192+Résultats!AW$193+Résultats!AW$194)/1000000</f>
        <v>1.0132903861134607E-2</v>
      </c>
      <c r="F72" s="16">
        <f>'T energie usages'!K90*2.394*Résultats!AW284</f>
        <v>1.6431824382963993E-7</v>
      </c>
      <c r="G72" s="16">
        <v>0</v>
      </c>
      <c r="H72" s="95">
        <f t="shared" si="6"/>
        <v>5.3446452667399917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8.3444077684899991</v>
      </c>
      <c r="E73" s="16">
        <f>'T energie usages'!J91/'T energie usages'!J$98*(Résultats!AW$192+Résultats!AW$193+Résultats!AW$194)/1000000</f>
        <v>2.1017645548773146E-2</v>
      </c>
      <c r="F73" s="192">
        <f>(Résultats!AW$209+Résultats!AW$210+Résultats!AW$211+Résultats!AW$212+Résultats!AW$213)/1000000</f>
        <v>2.7924134784799999E-2</v>
      </c>
      <c r="G73" s="16">
        <v>0</v>
      </c>
      <c r="H73" s="95">
        <f t="shared" si="6"/>
        <v>8.3933495488235721</v>
      </c>
      <c r="I73" s="3"/>
    </row>
    <row r="74" spans="1:28" x14ac:dyDescent="0.25">
      <c r="A74" s="162" t="s">
        <v>21</v>
      </c>
      <c r="B74" s="187"/>
      <c r="C74" s="36">
        <f>Résultats!AW$135/1000000</f>
        <v>0.19986208549999998</v>
      </c>
      <c r="D74" s="36">
        <f>'T energie usages'!I92*3.2*Résultats!AW283</f>
        <v>2.3719908010761257</v>
      </c>
      <c r="E74" s="36">
        <f>'T energie usages'!J92/'T energie usages'!J$98*(Résultats!AW$192+Résultats!AW$193+Résultats!AW$194)/1000000</f>
        <v>3.1362571976512876E-2</v>
      </c>
      <c r="F74" s="36">
        <f>('T energie usages'!K92-8)*2.394*Résultats!AW284</f>
        <v>7.3968265525719848E-2</v>
      </c>
      <c r="G74" s="36">
        <v>0</v>
      </c>
      <c r="H74" s="163">
        <f t="shared" si="6"/>
        <v>2.6771837240783585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1.5965801378</v>
      </c>
      <c r="E75" s="36">
        <f>'T energie usages'!J93/'T energie usages'!J$98*(Résultats!AW$192+Résultats!AW$193+Résultats!AW$194)/1000000</f>
        <v>2.4986676545696886E-2</v>
      </c>
      <c r="F75" s="36">
        <f>(Résultats!AW$214+Résultats!AW$215)/1000000</f>
        <v>8.7156553509999998E-2</v>
      </c>
      <c r="G75" s="36">
        <v>0</v>
      </c>
      <c r="H75" s="163">
        <f t="shared" si="6"/>
        <v>1.708723367855697</v>
      </c>
      <c r="I75" s="3"/>
    </row>
    <row r="76" spans="1:28" x14ac:dyDescent="0.25">
      <c r="A76" s="162" t="s">
        <v>23</v>
      </c>
      <c r="B76" s="187"/>
      <c r="C76" s="36">
        <f>C77+C78</f>
        <v>14.090263287899999</v>
      </c>
      <c r="D76" s="36">
        <f>D77+D78</f>
        <v>18.572547406021002</v>
      </c>
      <c r="E76" s="36">
        <f>E77+E78</f>
        <v>5.1870123792882465E-2</v>
      </c>
      <c r="F76" s="36">
        <f>F77+F78</f>
        <v>0.13390490142631495</v>
      </c>
      <c r="G76" s="36">
        <f>G77+G78</f>
        <v>14.218102419999999</v>
      </c>
      <c r="H76" s="163">
        <f t="shared" si="6"/>
        <v>47.066688139140197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14.090263287899999</v>
      </c>
      <c r="D77" s="16">
        <f>(Résultats!AW$171+Résultats!AW$173+Résultats!AW$174+Résultats!AW$175+Résultats!AW$176+Résultats!AW$177+Résultats!AW$178+Résultats!AW$179+Résultats!AW$180+Résultats!AW$181+Résultats!AW$182)/1000000</f>
        <v>14.901967457021003</v>
      </c>
      <c r="E77" s="16">
        <f>'T energie usages'!J95/'T energie usages'!J$98*(Résultats!AW$192+Résultats!AW$193+Résultats!AW$194)/1000000</f>
        <v>5.0591463524341268E-2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0.12765747999831495</v>
      </c>
      <c r="G77" s="16">
        <f>Résultats!AW$133/1000000</f>
        <v>14.218102419999999</v>
      </c>
      <c r="H77" s="95">
        <f t="shared" si="6"/>
        <v>43.388582108443657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3.670579949</v>
      </c>
      <c r="E78" s="16">
        <f>'T energie usages'!J97/'T energie usages'!J$98*(Résultats!AW$192+Résultats!AW$193+Résultats!AW$194)/1000000</f>
        <v>1.2786602685411956E-3</v>
      </c>
      <c r="F78" s="16">
        <f>(Résultats!AW$196)/1000000</f>
        <v>6.2474214279999996E-3</v>
      </c>
      <c r="G78" s="16">
        <v>0</v>
      </c>
      <c r="H78" s="95">
        <f t="shared" si="6"/>
        <v>3.6781060306965414</v>
      </c>
      <c r="I78" s="3"/>
    </row>
    <row r="79" spans="1:28" x14ac:dyDescent="0.25">
      <c r="A79" s="48" t="s">
        <v>41</v>
      </c>
      <c r="B79" s="37"/>
      <c r="C79" s="37">
        <f>SUM(C74:C76)+C71</f>
        <v>14.290131342088301</v>
      </c>
      <c r="D79" s="37">
        <f>SUM(D74:D76)+D71</f>
        <v>36.22003234325944</v>
      </c>
      <c r="E79" s="37">
        <f>SUM(E74:E76)+E71</f>
        <v>0.13936992172499998</v>
      </c>
      <c r="F79" s="37">
        <f>SUM(F74:F76)+F71</f>
        <v>0.32295401956507863</v>
      </c>
      <c r="G79" s="37">
        <f>SUM(G74:G76)+G71</f>
        <v>14.218102419999999</v>
      </c>
      <c r="H79" s="167">
        <f t="shared" si="6"/>
        <v>65.190590046637823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14.290125373399999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36.224689392310999</v>
      </c>
      <c r="E80" s="165">
        <f>(Résultats!AW$192+Résultats!AW$193+Résultats!AW$194)/1000000</f>
        <v>0.13936992172499998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0.32347618856111493</v>
      </c>
      <c r="G80" s="165">
        <f>Résultats!AW133/1000000</f>
        <v>14.218102419999999</v>
      </c>
      <c r="H80" s="188">
        <f t="shared" si="6"/>
        <v>65.195763295997111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65.195763290000002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2715.6825130000002</v>
      </c>
      <c r="H4" s="18">
        <f>VLOOKUP($D4,Résultats!$B$2:$AX$212,H$2,FALSE)/1000000</f>
        <v>2745.4671250000001</v>
      </c>
      <c r="I4" s="114">
        <f>VLOOKUP($D4,Résultats!$B$2:$AX$212,I$2,FALSE)/1000000</f>
        <v>2775.1517399999998</v>
      </c>
      <c r="J4" s="106">
        <f>VLOOKUP($D4,Résultats!$B$2:$AX$212,J$2,FALSE)/1000000</f>
        <v>2804.2295709999999</v>
      </c>
      <c r="K4" s="18">
        <f>VLOOKUP($D4,Résultats!$B$2:$AX$212,K$2,FALSE)/1000000</f>
        <v>2833.057577</v>
      </c>
      <c r="L4" s="18">
        <f>VLOOKUP($D4,Résultats!$B$2:$AX$212,L$2,FALSE)/1000000</f>
        <v>2863.7831890000002</v>
      </c>
      <c r="M4" s="18">
        <f>VLOOKUP($D4,Résultats!$B$2:$AX$212,M$2,FALSE)/1000000</f>
        <v>2893.2943919999998</v>
      </c>
      <c r="N4" s="107">
        <f>VLOOKUP($D4,Résultats!$B$2:$AX$212,N$2,FALSE)/1000000</f>
        <v>2920.6834960000001</v>
      </c>
      <c r="O4" s="106">
        <f>VLOOKUP($D4,Résultats!$B$2:$AX$212,O$2,FALSE)/1000000</f>
        <v>2946.0163050000001</v>
      </c>
      <c r="P4" s="18">
        <f>VLOOKUP($D4,Résultats!$B$2:$AX$212,P$2,FALSE)/1000000</f>
        <v>2969.1923109999998</v>
      </c>
      <c r="Q4" s="18">
        <f>VLOOKUP($D4,Résultats!$B$2:$AX$212,Q$2,FALSE)/1000000</f>
        <v>2990.3332730000002</v>
      </c>
      <c r="R4" s="18">
        <f>VLOOKUP($D4,Résultats!$B$2:$AX$212,R$2,FALSE)/1000000</f>
        <v>3009.2612450000001</v>
      </c>
      <c r="S4" s="107">
        <f>VLOOKUP($D4,Résultats!$B$2:$AX$212,S$2,FALSE)/1000000</f>
        <v>3025.8887220000001</v>
      </c>
      <c r="T4" s="114">
        <f>VLOOKUP($D4,Résultats!$B$2:$AX$212,T$2,FALSE)/1000000</f>
        <v>3096.9837219999999</v>
      </c>
      <c r="U4" s="114">
        <f>VLOOKUP($D4,Résultats!$B$2:$AX$212,U$2,FALSE)/1000000</f>
        <v>3145.2756850000001</v>
      </c>
      <c r="V4" s="18">
        <f>VLOOKUP($D4,Résultats!$B$2:$AX$212,V$2,FALSE)/1000000</f>
        <v>3179.3241320000002</v>
      </c>
      <c r="W4" s="114">
        <f>VLOOKUP($D4,Résultats!$B$2:$AX$212,W$2,FALSE)/1000000</f>
        <v>3207.035723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86503624.560000002</v>
      </c>
      <c r="G5" s="101">
        <f>VLOOKUP($D5,Résultats!$B$2:$AX$212,G$2,FALSE)/1000000</f>
        <v>136.4725732</v>
      </c>
      <c r="H5" s="25">
        <f>VLOOKUP($D5,Résultats!$B$2:$AX$212,H$2,FALSE)/1000000</f>
        <v>155.61889680000002</v>
      </c>
      <c r="I5" s="102">
        <f>VLOOKUP($D5,Résultats!$B$2:$AX$212,I$2,FALSE)/1000000</f>
        <v>177.69355730000001</v>
      </c>
      <c r="J5" s="101">
        <f>VLOOKUP($D5,Résultats!$B$2:$AX$212,J$2,FALSE)/1000000</f>
        <v>201.4106506</v>
      </c>
      <c r="K5" s="25">
        <f>VLOOKUP($D5,Résultats!$B$2:$AX$212,K$2,FALSE)/1000000</f>
        <v>229.34813510000001</v>
      </c>
      <c r="L5" s="25">
        <f>VLOOKUP($D5,Résultats!$B$2:$AX$212,L$2,FALSE)/1000000</f>
        <v>260.22696840000003</v>
      </c>
      <c r="M5" s="25">
        <f>VLOOKUP($D5,Résultats!$B$2:$AX$212,M$2,FALSE)/1000000</f>
        <v>296.5291727</v>
      </c>
      <c r="N5" s="102">
        <f>VLOOKUP($D5,Résultats!$B$2:$AX$212,N$2,FALSE)/1000000</f>
        <v>341.23423889999998</v>
      </c>
      <c r="O5" s="101">
        <f>VLOOKUP($D5,Résultats!$B$2:$AX$212,O$2,FALSE)/1000000</f>
        <v>392.30029010000004</v>
      </c>
      <c r="P5" s="25">
        <f>VLOOKUP($D5,Résultats!$B$2:$AX$212,P$2,FALSE)/1000000</f>
        <v>447.89398849999998</v>
      </c>
      <c r="Q5" s="25">
        <f>VLOOKUP($D5,Résultats!$B$2:$AX$212,Q$2,FALSE)/1000000</f>
        <v>505.32350160000004</v>
      </c>
      <c r="R5" s="25">
        <f>VLOOKUP($D5,Résultats!$B$2:$AX$212,R$2,FALSE)/1000000</f>
        <v>563.59333140000001</v>
      </c>
      <c r="S5" s="102">
        <f>VLOOKUP($D5,Résultats!$B$2:$AX$212,S$2,FALSE)/1000000</f>
        <v>621.60978770000008</v>
      </c>
      <c r="T5" s="105">
        <f>VLOOKUP($D5,Résultats!$B$2:$AX$212,T$2,FALSE)/1000000</f>
        <v>909.15964179999992</v>
      </c>
      <c r="U5" s="105">
        <f>VLOOKUP($D5,Résultats!$B$2:$AX$212,U$2,FALSE)/1000000</f>
        <v>1196.036597</v>
      </c>
      <c r="V5" s="25">
        <f>VLOOKUP($D5,Résultats!$B$2:$AX$212,V$2,FALSE)/1000000</f>
        <v>1474.4374640000001</v>
      </c>
      <c r="W5" s="105">
        <f>VLOOKUP($D5,Résultats!$B$2:$AX$212,W$2,FALSE)/1000000</f>
        <v>1721.2418029999999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60244635.899999999</v>
      </c>
      <c r="G6" s="101">
        <f>VLOOKUP($D6,Résultats!$B$2:$AX$212,G$2,FALSE)/1000000</f>
        <v>66.292577620000003</v>
      </c>
      <c r="H6" s="25">
        <f>VLOOKUP($D6,Résultats!$B$2:$AX$212,H$2,FALSE)/1000000</f>
        <v>71.27570489</v>
      </c>
      <c r="I6" s="102">
        <f>VLOOKUP($D6,Résultats!$B$2:$AX$212,I$2,FALSE)/1000000</f>
        <v>76.141622999999996</v>
      </c>
      <c r="J6" s="101">
        <f>VLOOKUP($D6,Résultats!$B$2:$AX$212,J$2,FALSE)/1000000</f>
        <v>83.014664959999905</v>
      </c>
      <c r="K6" s="25">
        <f>VLOOKUP($D6,Résultats!$B$2:$AX$212,K$2,FALSE)/1000000</f>
        <v>91.043220069999904</v>
      </c>
      <c r="L6" s="25">
        <f>VLOOKUP($D6,Résultats!$B$2:$AX$212,L$2,FALSE)/1000000</f>
        <v>103.8842422</v>
      </c>
      <c r="M6" s="25">
        <f>VLOOKUP($D6,Résultats!$B$2:$AX$212,M$2,FALSE)/1000000</f>
        <v>120.98678940000001</v>
      </c>
      <c r="N6" s="102">
        <f>VLOOKUP($D6,Résultats!$B$2:$AX$212,N$2,FALSE)/1000000</f>
        <v>138.65673419999999</v>
      </c>
      <c r="O6" s="101">
        <f>VLOOKUP($D6,Résultats!$B$2:$AX$212,O$2,FALSE)/1000000</f>
        <v>153.65025119999999</v>
      </c>
      <c r="P6" s="25">
        <f>VLOOKUP($D6,Résultats!$B$2:$AX$212,P$2,FALSE)/1000000</f>
        <v>164.4339842</v>
      </c>
      <c r="Q6" s="25">
        <f>VLOOKUP($D6,Résultats!$B$2:$AX$212,Q$2,FALSE)/1000000</f>
        <v>171.7204256</v>
      </c>
      <c r="R6" s="25">
        <f>VLOOKUP($D6,Résultats!$B$2:$AX$212,R$2,FALSE)/1000000</f>
        <v>176.2884952</v>
      </c>
      <c r="S6" s="102">
        <f>VLOOKUP($D6,Résultats!$B$2:$AX$212,S$2,FALSE)/1000000</f>
        <v>179.15451859999999</v>
      </c>
      <c r="T6" s="105">
        <f>VLOOKUP($D6,Résultats!$B$2:$AX$212,T$2,FALSE)/1000000</f>
        <v>184.06879569999998</v>
      </c>
      <c r="U6" s="105">
        <f>VLOOKUP($D6,Résultats!$B$2:$AX$212,U$2,FALSE)/1000000</f>
        <v>187.85697730000001</v>
      </c>
      <c r="V6" s="25">
        <f>VLOOKUP($D6,Résultats!$B$2:$AX$212,V$2,FALSE)/1000000</f>
        <v>172.39003390000002</v>
      </c>
      <c r="W6" s="105">
        <f>VLOOKUP($D6,Résultats!$B$2:$AX$212,W$2,FALSE)/1000000</f>
        <v>151.05183819999999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515682291.69999999</v>
      </c>
      <c r="G7" s="101">
        <f>VLOOKUP($D7,Résultats!$B$2:$AX$212,G$2,FALSE)/1000000</f>
        <v>569.94652429999996</v>
      </c>
      <c r="H7" s="25">
        <f>VLOOKUP($D7,Résultats!$B$2:$AX$212,H$2,FALSE)/1000000</f>
        <v>592.03526410000006</v>
      </c>
      <c r="I7" s="102">
        <f>VLOOKUP($D7,Résultats!$B$2:$AX$212,I$2,FALSE)/1000000</f>
        <v>614.40003220000006</v>
      </c>
      <c r="J7" s="101">
        <f>VLOOKUP($D7,Résultats!$B$2:$AX$212,J$2,FALSE)/1000000</f>
        <v>639.30639350000001</v>
      </c>
      <c r="K7" s="25">
        <f>VLOOKUP($D7,Résultats!$B$2:$AX$212,K$2,FALSE)/1000000</f>
        <v>663.77214049999998</v>
      </c>
      <c r="L7" s="25">
        <f>VLOOKUP($D7,Résultats!$B$2:$AX$212,L$2,FALSE)/1000000</f>
        <v>691.98093389999997</v>
      </c>
      <c r="M7" s="25">
        <f>VLOOKUP($D7,Résultats!$B$2:$AX$212,M$2,FALSE)/1000000</f>
        <v>722.53458250000006</v>
      </c>
      <c r="N7" s="102">
        <f>VLOOKUP($D7,Résultats!$B$2:$AX$212,N$2,FALSE)/1000000</f>
        <v>752.97401239999999</v>
      </c>
      <c r="O7" s="101">
        <f>VLOOKUP($D7,Résultats!$B$2:$AX$212,O$2,FALSE)/1000000</f>
        <v>781.70452150000006</v>
      </c>
      <c r="P7" s="25">
        <f>VLOOKUP($D7,Résultats!$B$2:$AX$212,P$2,FALSE)/1000000</f>
        <v>805.47352720000004</v>
      </c>
      <c r="Q7" s="25">
        <f>VLOOKUP($D7,Résultats!$B$2:$AX$212,Q$2,FALSE)/1000000</f>
        <v>823.91842129999998</v>
      </c>
      <c r="R7" s="25">
        <f>VLOOKUP($D7,Résultats!$B$2:$AX$212,R$2,FALSE)/1000000</f>
        <v>836.7421971</v>
      </c>
      <c r="S7" s="102">
        <f>VLOOKUP($D7,Résultats!$B$2:$AX$212,S$2,FALSE)/1000000</f>
        <v>844.8456764</v>
      </c>
      <c r="T7" s="105">
        <f>VLOOKUP($D7,Résultats!$B$2:$AX$212,T$2,FALSE)/1000000</f>
        <v>843.42007579999995</v>
      </c>
      <c r="U7" s="105">
        <f>VLOOKUP($D7,Résultats!$B$2:$AX$212,U$2,FALSE)/1000000</f>
        <v>791.30275829999994</v>
      </c>
      <c r="V7" s="25">
        <f>VLOOKUP($D7,Résultats!$B$2:$AX$212,V$2,FALSE)/1000000</f>
        <v>719.72824849999995</v>
      </c>
      <c r="W7" s="105">
        <f>VLOOKUP($D7,Résultats!$B$2:$AX$212,W$2,FALSE)/1000000</f>
        <v>648.62319769999999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835197378.29999995</v>
      </c>
      <c r="G8" s="101">
        <f>VLOOKUP($D8,Résultats!$B$2:$AX$212,G$2,FALSE)/1000000</f>
        <v>873.83734160000006</v>
      </c>
      <c r="H8" s="25">
        <f>VLOOKUP($D8,Résultats!$B$2:$AX$212,H$2,FALSE)/1000000</f>
        <v>884.68187620000003</v>
      </c>
      <c r="I8" s="102">
        <f>VLOOKUP($D8,Résultats!$B$2:$AX$212,I$2,FALSE)/1000000</f>
        <v>894.43615770000008</v>
      </c>
      <c r="J8" s="101">
        <f>VLOOKUP($D8,Résultats!$B$2:$AX$212,J$2,FALSE)/1000000</f>
        <v>901.64769870000009</v>
      </c>
      <c r="K8" s="25">
        <f>VLOOKUP($D8,Résultats!$B$2:$AX$212,K$2,FALSE)/1000000</f>
        <v>905.10074629999997</v>
      </c>
      <c r="L8" s="25">
        <f>VLOOKUP($D8,Résultats!$B$2:$AX$212,L$2,FALSE)/1000000</f>
        <v>902.89989020000007</v>
      </c>
      <c r="M8" s="25">
        <f>VLOOKUP($D8,Résultats!$B$2:$AX$212,M$2,FALSE)/1000000</f>
        <v>892.00433670000007</v>
      </c>
      <c r="N8" s="102">
        <f>VLOOKUP($D8,Résultats!$B$2:$AX$212,N$2,FALSE)/1000000</f>
        <v>875.04629490000002</v>
      </c>
      <c r="O8" s="101">
        <f>VLOOKUP($D8,Résultats!$B$2:$AX$212,O$2,FALSE)/1000000</f>
        <v>855.67823939999994</v>
      </c>
      <c r="P8" s="25">
        <f>VLOOKUP($D8,Résultats!$B$2:$AX$212,P$2,FALSE)/1000000</f>
        <v>835.78601939999999</v>
      </c>
      <c r="Q8" s="25">
        <f>VLOOKUP($D8,Résultats!$B$2:$AX$212,Q$2,FALSE)/1000000</f>
        <v>816.04776220000008</v>
      </c>
      <c r="R8" s="25">
        <f>VLOOKUP($D8,Résultats!$B$2:$AX$212,R$2,FALSE)/1000000</f>
        <v>796.36045879999995</v>
      </c>
      <c r="S8" s="102">
        <f>VLOOKUP($D8,Résultats!$B$2:$AX$212,S$2,FALSE)/1000000</f>
        <v>776.5171722</v>
      </c>
      <c r="T8" s="105">
        <f>VLOOKUP($D8,Résultats!$B$2:$AX$212,T$2,FALSE)/1000000</f>
        <v>680.32712849999996</v>
      </c>
      <c r="U8" s="105">
        <f>VLOOKUP($D8,Résultats!$B$2:$AX$212,U$2,FALSE)/1000000</f>
        <v>572.17978289999996</v>
      </c>
      <c r="V8" s="25">
        <f>VLOOKUP($D8,Résultats!$B$2:$AX$212,V$2,FALSE)/1000000</f>
        <v>478.2837323</v>
      </c>
      <c r="W8" s="105">
        <f>VLOOKUP($D8,Résultats!$B$2:$AX$212,W$2,FALSE)/1000000</f>
        <v>404.73762729999999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667558382.60000002</v>
      </c>
      <c r="G9" s="101">
        <f>VLOOKUP($D9,Résultats!$B$2:$AX$212,G$2,FALSE)/1000000</f>
        <v>642.5750862000001</v>
      </c>
      <c r="H9" s="25">
        <f>VLOOKUP($D9,Résultats!$B$2:$AX$212,H$2,FALSE)/1000000</f>
        <v>629.123873</v>
      </c>
      <c r="I9" s="102">
        <f>VLOOKUP($D9,Résultats!$B$2:$AX$212,I$2,FALSE)/1000000</f>
        <v>614.34778289999997</v>
      </c>
      <c r="J9" s="101">
        <f>VLOOKUP($D9,Résultats!$B$2:$AX$212,J$2,FALSE)/1000000</f>
        <v>596.79040650000002</v>
      </c>
      <c r="K9" s="25">
        <f>VLOOKUP($D9,Résultats!$B$2:$AX$212,K$2,FALSE)/1000000</f>
        <v>578.21043829999996</v>
      </c>
      <c r="L9" s="25">
        <f>VLOOKUP($D9,Résultats!$B$2:$AX$212,L$2,FALSE)/1000000</f>
        <v>556.86677959999997</v>
      </c>
      <c r="M9" s="25">
        <f>VLOOKUP($D9,Résultats!$B$2:$AX$212,M$2,FALSE)/1000000</f>
        <v>532.5365481</v>
      </c>
      <c r="N9" s="102">
        <f>VLOOKUP($D9,Résultats!$B$2:$AX$212,N$2,FALSE)/1000000</f>
        <v>505.09133980000001</v>
      </c>
      <c r="O9" s="101">
        <f>VLOOKUP($D9,Résultats!$B$2:$AX$212,O$2,FALSE)/1000000</f>
        <v>476.57402130000003</v>
      </c>
      <c r="P9" s="25">
        <f>VLOOKUP($D9,Résultats!$B$2:$AX$212,P$2,FALSE)/1000000</f>
        <v>449.70026489999998</v>
      </c>
      <c r="Q9" s="25">
        <f>VLOOKUP($D9,Résultats!$B$2:$AX$212,Q$2,FALSE)/1000000</f>
        <v>425.48432150000002</v>
      </c>
      <c r="R9" s="25">
        <f>VLOOKUP($D9,Résultats!$B$2:$AX$212,R$2,FALSE)/1000000</f>
        <v>404.29036430000002</v>
      </c>
      <c r="S9" s="102">
        <f>VLOOKUP($D9,Résultats!$B$2:$AX$212,S$2,FALSE)/1000000</f>
        <v>385.71513160000001</v>
      </c>
      <c r="T9" s="105">
        <f>VLOOKUP($D9,Résultats!$B$2:$AX$212,T$2,FALSE)/1000000</f>
        <v>314.41993960000002</v>
      </c>
      <c r="U9" s="105">
        <f>VLOOKUP($D9,Résultats!$B$2:$AX$212,U$2,FALSE)/1000000</f>
        <v>266.13567059999997</v>
      </c>
      <c r="V9" s="25">
        <f>VLOOKUP($D9,Résultats!$B$2:$AX$212,V$2,FALSE)/1000000</f>
        <v>227.58601390000001</v>
      </c>
      <c r="W9" s="105">
        <f>VLOOKUP($D9,Résultats!$B$2:$AX$212,W$2,FALSE)/1000000</f>
        <v>194.87118380000001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342069762.60000002</v>
      </c>
      <c r="G10" s="101">
        <f>VLOOKUP($D10,Résultats!$B$2:$AX$212,G$2,FALSE)/1000000</f>
        <v>326.0250848</v>
      </c>
      <c r="H10" s="25">
        <f>VLOOKUP($D10,Résultats!$B$2:$AX$212,H$2,FALSE)/1000000</f>
        <v>317.91012439999997</v>
      </c>
      <c r="I10" s="102">
        <f>VLOOKUP($D10,Résultats!$B$2:$AX$212,I$2,FALSE)/1000000</f>
        <v>308.95556649999997</v>
      </c>
      <c r="J10" s="101">
        <f>VLOOKUP($D10,Résultats!$B$2:$AX$212,J$2,FALSE)/1000000</f>
        <v>298.6974439</v>
      </c>
      <c r="K10" s="25">
        <f>VLOOKUP($D10,Résultats!$B$2:$AX$212,K$2,FALSE)/1000000</f>
        <v>287.82777579999998</v>
      </c>
      <c r="L10" s="25">
        <f>VLOOKUP($D10,Résultats!$B$2:$AX$212,L$2,FALSE)/1000000</f>
        <v>275.81517739999998</v>
      </c>
      <c r="M10" s="25">
        <f>VLOOKUP($D10,Résultats!$B$2:$AX$212,M$2,FALSE)/1000000</f>
        <v>262.33645039999999</v>
      </c>
      <c r="N10" s="102">
        <f>VLOOKUP($D10,Résultats!$B$2:$AX$212,N$2,FALSE)/1000000</f>
        <v>247.21115359999999</v>
      </c>
      <c r="O10" s="101">
        <f>VLOOKUP($D10,Résultats!$B$2:$AX$212,O$2,FALSE)/1000000</f>
        <v>231.4173677</v>
      </c>
      <c r="P10" s="25">
        <f>VLOOKUP($D10,Résultats!$B$2:$AX$212,P$2,FALSE)/1000000</f>
        <v>216.44919160000001</v>
      </c>
      <c r="Q10" s="25">
        <f>VLOOKUP($D10,Résultats!$B$2:$AX$212,Q$2,FALSE)/1000000</f>
        <v>202.95541059999999</v>
      </c>
      <c r="R10" s="25">
        <f>VLOOKUP($D10,Résultats!$B$2:$AX$212,R$2,FALSE)/1000000</f>
        <v>191.02451719999999</v>
      </c>
      <c r="S10" s="102">
        <f>VLOOKUP($D10,Résultats!$B$2:$AX$212,S$2,FALSE)/1000000</f>
        <v>180.4551635</v>
      </c>
      <c r="T10" s="105">
        <f>VLOOKUP($D10,Résultats!$B$2:$AX$212,T$2,FALSE)/1000000</f>
        <v>139.72000180000001</v>
      </c>
      <c r="U10" s="105">
        <f>VLOOKUP($D10,Résultats!$B$2:$AX$212,U$2,FALSE)/1000000</f>
        <v>112.1862907</v>
      </c>
      <c r="V10" s="25">
        <f>VLOOKUP($D10,Résultats!$B$2:$AX$212,V$2,FALSE)/1000000</f>
        <v>91.263848040000013</v>
      </c>
      <c r="W10" s="105">
        <f>VLOOKUP($D10,Résultats!$B$2:$AX$212,W$2,FALSE)/1000000</f>
        <v>74.35875661</v>
      </c>
      <c r="X10" s="3"/>
      <c r="Y10">
        <f>(K10+K11-S10-S11)*10</f>
        <v>1475.3646162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116412924.40000001</v>
      </c>
      <c r="G11" s="88">
        <f>VLOOKUP($D11,Résultats!$B$2:$AX$212,G$2,FALSE)/1000000</f>
        <v>100.53332490000001</v>
      </c>
      <c r="H11" s="17">
        <f>VLOOKUP($D11,Résultats!$B$2:$AX$212,H$2,FALSE)/1000000</f>
        <v>94.821386060000009</v>
      </c>
      <c r="I11" s="89">
        <f>VLOOKUP($D11,Résultats!$B$2:$AX$212,I$2,FALSE)/1000000</f>
        <v>89.177020139999996</v>
      </c>
      <c r="J11" s="88">
        <f>VLOOKUP($D11,Résultats!$B$2:$AX$212,J$2,FALSE)/1000000</f>
        <v>83.362313239999992</v>
      </c>
      <c r="K11" s="17">
        <f>VLOOKUP($D11,Résultats!$B$2:$AX$212,K$2,FALSE)/1000000</f>
        <v>77.755120919999996</v>
      </c>
      <c r="L11" s="17">
        <f>VLOOKUP($D11,Résultats!$B$2:$AX$212,L$2,FALSE)/1000000</f>
        <v>72.109197809999998</v>
      </c>
      <c r="M11" s="17">
        <f>VLOOKUP($D11,Résultats!$B$2:$AX$212,M$2,FALSE)/1000000</f>
        <v>66.366512029999996</v>
      </c>
      <c r="N11" s="89">
        <f>VLOOKUP($D11,Résultats!$B$2:$AX$212,N$2,FALSE)/1000000</f>
        <v>60.469721880000002</v>
      </c>
      <c r="O11" s="88">
        <f>VLOOKUP($D11,Résultats!$B$2:$AX$212,O$2,FALSE)/1000000</f>
        <v>54.691614369999996</v>
      </c>
      <c r="P11" s="17">
        <f>VLOOKUP($D11,Résultats!$B$2:$AX$212,P$2,FALSE)/1000000</f>
        <v>49.45533571</v>
      </c>
      <c r="Q11" s="17">
        <f>VLOOKUP($D11,Résultats!$B$2:$AX$212,Q$2,FALSE)/1000000</f>
        <v>44.88343012</v>
      </c>
      <c r="R11" s="17">
        <f>VLOOKUP($D11,Résultats!$B$2:$AX$212,R$2,FALSE)/1000000</f>
        <v>40.96188136</v>
      </c>
      <c r="S11" s="89">
        <f>VLOOKUP($D11,Résultats!$B$2:$AX$212,S$2,FALSE)/1000000</f>
        <v>37.591271599999999</v>
      </c>
      <c r="T11" s="97">
        <f>VLOOKUP($D11,Résultats!$B$2:$AX$212,T$2,FALSE)/1000000</f>
        <v>25.86813927</v>
      </c>
      <c r="U11" s="97">
        <f>VLOOKUP($D11,Résultats!$B$2:$AX$212,U$2,FALSE)/1000000</f>
        <v>19.5776076</v>
      </c>
      <c r="V11" s="17">
        <f>VLOOKUP($D11,Résultats!$B$2:$AX$212,V$2,FALSE)/1000000</f>
        <v>15.6347909</v>
      </c>
      <c r="W11" s="97">
        <f>VLOOKUP($D11,Résultats!$B$2:$AX$212,W$2,FALSE)/1000000</f>
        <v>12.74740003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27156.825130000001</v>
      </c>
      <c r="H15" s="18">
        <f t="shared" ref="H15:W15" si="1">H4*1000/100</f>
        <v>27454.671249999999</v>
      </c>
      <c r="I15" s="233">
        <f t="shared" si="1"/>
        <v>27751.517399999997</v>
      </c>
      <c r="J15" s="106">
        <f t="shared" si="1"/>
        <v>28042.295709999999</v>
      </c>
      <c r="K15" s="18">
        <f t="shared" si="1"/>
        <v>28330.575769999999</v>
      </c>
      <c r="L15" s="18">
        <f t="shared" si="1"/>
        <v>28637.831890000001</v>
      </c>
      <c r="M15" s="18">
        <f t="shared" si="1"/>
        <v>28932.943920000002</v>
      </c>
      <c r="N15" s="107">
        <f t="shared" si="1"/>
        <v>29206.834960000004</v>
      </c>
      <c r="O15" s="106">
        <f t="shared" si="1"/>
        <v>29460.163050000003</v>
      </c>
      <c r="P15" s="18">
        <f t="shared" si="1"/>
        <v>29691.923109999996</v>
      </c>
      <c r="Q15" s="18">
        <f t="shared" si="1"/>
        <v>29903.332730000002</v>
      </c>
      <c r="R15" s="18">
        <f t="shared" si="1"/>
        <v>30092.612450000001</v>
      </c>
      <c r="S15" s="107">
        <f t="shared" si="1"/>
        <v>30258.887220000001</v>
      </c>
      <c r="T15" s="18">
        <f t="shared" si="1"/>
        <v>30969.837220000001</v>
      </c>
      <c r="U15" s="114">
        <f t="shared" si="1"/>
        <v>31452.756850000002</v>
      </c>
      <c r="V15" s="18">
        <f t="shared" si="1"/>
        <v>31793.241320000001</v>
      </c>
      <c r="W15" s="114">
        <f t="shared" si="1"/>
        <v>32070.357229999998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3.2970479340191164E-2</v>
      </c>
      <c r="G16" s="108">
        <f>G5/G$4</f>
        <v>5.0253508113229137E-2</v>
      </c>
      <c r="H16" s="74">
        <f t="shared" ref="H16:W16" si="2">H5/H$4</f>
        <v>5.6682119914293276E-2</v>
      </c>
      <c r="I16" s="109">
        <f t="shared" si="2"/>
        <v>6.4030213101068129E-2</v>
      </c>
      <c r="J16" s="108">
        <f t="shared" si="2"/>
        <v>7.1823880855865926E-2</v>
      </c>
      <c r="K16" s="74">
        <f t="shared" si="2"/>
        <v>8.095427956069387E-2</v>
      </c>
      <c r="L16" s="74">
        <f t="shared" si="2"/>
        <v>9.0868250571324943E-2</v>
      </c>
      <c r="M16" s="74">
        <f t="shared" si="2"/>
        <v>0.10248842064599696</v>
      </c>
      <c r="N16" s="109">
        <f t="shared" si="2"/>
        <v>0.11683369299252547</v>
      </c>
      <c r="O16" s="108">
        <f t="shared" si="2"/>
        <v>0.13316297314247214</v>
      </c>
      <c r="P16" s="74">
        <f t="shared" si="2"/>
        <v>0.15084707947029302</v>
      </c>
      <c r="Q16" s="74">
        <f t="shared" si="2"/>
        <v>0.16898568001186134</v>
      </c>
      <c r="R16" s="74">
        <f t="shared" si="2"/>
        <v>0.18728627577164705</v>
      </c>
      <c r="S16" s="109">
        <f t="shared" si="2"/>
        <v>0.20543048499455033</v>
      </c>
      <c r="T16" s="74">
        <f t="shared" si="2"/>
        <v>0.29356293846222548</v>
      </c>
      <c r="U16" s="115">
        <f t="shared" si="2"/>
        <v>0.38026447179303458</v>
      </c>
      <c r="V16" s="74">
        <f t="shared" si="2"/>
        <v>0.4637581456888083</v>
      </c>
      <c r="W16" s="115">
        <f t="shared" si="2"/>
        <v>0.5367080231304302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2.2961980303155619E-2</v>
      </c>
      <c r="G17" s="110">
        <f t="shared" si="3"/>
        <v>2.4411019072611305E-2</v>
      </c>
      <c r="H17" s="68">
        <f t="shared" ref="H17:W17" si="4">H6/H$4</f>
        <v>2.5961230510090336E-2</v>
      </c>
      <c r="I17" s="111">
        <f t="shared" si="4"/>
        <v>2.7436922422123124E-2</v>
      </c>
      <c r="J17" s="110">
        <f t="shared" si="4"/>
        <v>2.96033769198135E-2</v>
      </c>
      <c r="K17" s="68">
        <f t="shared" si="4"/>
        <v>3.2136028864760309E-2</v>
      </c>
      <c r="L17" s="68">
        <f t="shared" si="4"/>
        <v>3.6275177045185174E-2</v>
      </c>
      <c r="M17" s="68">
        <f t="shared" si="4"/>
        <v>4.181627342676577E-2</v>
      </c>
      <c r="N17" s="111">
        <f t="shared" si="4"/>
        <v>4.7474070500927702E-2</v>
      </c>
      <c r="O17" s="110">
        <f t="shared" si="4"/>
        <v>5.2155261645776933E-2</v>
      </c>
      <c r="P17" s="68">
        <f t="shared" si="4"/>
        <v>5.5380038399944521E-2</v>
      </c>
      <c r="Q17" s="68">
        <f t="shared" si="4"/>
        <v>5.7425179711733082E-2</v>
      </c>
      <c r="R17" s="68">
        <f t="shared" si="4"/>
        <v>5.8581984363408099E-2</v>
      </c>
      <c r="S17" s="111">
        <f t="shared" si="4"/>
        <v>5.9207239611106882E-2</v>
      </c>
      <c r="T17" s="68">
        <f t="shared" si="4"/>
        <v>5.943486056850511E-2</v>
      </c>
      <c r="U17" s="116">
        <f t="shared" si="4"/>
        <v>5.9726712731701291E-2</v>
      </c>
      <c r="V17" s="68">
        <f t="shared" si="4"/>
        <v>5.4222226719474353E-2</v>
      </c>
      <c r="W17" s="116">
        <f t="shared" si="4"/>
        <v>4.7100142077213775E-2</v>
      </c>
      <c r="X17" s="3"/>
      <c r="Y17" s="136" t="s">
        <v>54</v>
      </c>
      <c r="Z17" s="137">
        <f>I16+I17</f>
        <v>9.1467135523191245E-2</v>
      </c>
      <c r="AA17" s="137">
        <f>S16+S17</f>
        <v>0.26463772460565721</v>
      </c>
      <c r="AB17" s="138">
        <f>W16+W17</f>
        <v>0.583808165207644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0.19655005707655956</v>
      </c>
      <c r="G18" s="110">
        <f t="shared" si="3"/>
        <v>0.2098722960330083</v>
      </c>
      <c r="H18" s="68">
        <f t="shared" ref="H18:W18" si="5">H7/H$4</f>
        <v>0.21564099555553776</v>
      </c>
      <c r="I18" s="111">
        <f t="shared" si="5"/>
        <v>0.22139331098342035</v>
      </c>
      <c r="J18" s="110">
        <f t="shared" si="5"/>
        <v>0.22797933525535882</v>
      </c>
      <c r="K18" s="68">
        <f t="shared" si="5"/>
        <v>0.23429532314796297</v>
      </c>
      <c r="L18" s="68">
        <f t="shared" si="5"/>
        <v>0.24163174662032696</v>
      </c>
      <c r="M18" s="68">
        <f t="shared" si="5"/>
        <v>0.24972729511999142</v>
      </c>
      <c r="N18" s="111">
        <f t="shared" si="5"/>
        <v>0.2578074664479153</v>
      </c>
      <c r="O18" s="110">
        <f t="shared" si="5"/>
        <v>0.26534290396603899</v>
      </c>
      <c r="P18" s="68">
        <f t="shared" si="5"/>
        <v>0.27127698135818057</v>
      </c>
      <c r="Q18" s="68">
        <f t="shared" si="5"/>
        <v>0.27552728946276211</v>
      </c>
      <c r="R18" s="68">
        <f t="shared" si="5"/>
        <v>0.27805568509223927</v>
      </c>
      <c r="S18" s="111">
        <f t="shared" si="5"/>
        <v>0.2792057983684173</v>
      </c>
      <c r="T18" s="68">
        <f t="shared" si="5"/>
        <v>0.27233597316272878</v>
      </c>
      <c r="U18" s="116">
        <f t="shared" si="5"/>
        <v>0.2515845469679393</v>
      </c>
      <c r="V18" s="68">
        <f t="shared" si="5"/>
        <v>0.2263777515654701</v>
      </c>
      <c r="W18" s="116">
        <f t="shared" si="5"/>
        <v>0.20225006944832213</v>
      </c>
      <c r="X18" s="3"/>
      <c r="Y18" s="136" t="s">
        <v>55</v>
      </c>
      <c r="Z18" s="137">
        <f>I18+I19+I20</f>
        <v>0.76506950672181995</v>
      </c>
      <c r="AA18" s="137">
        <f>S18+S19+S20</f>
        <v>0.66330197988027662</v>
      </c>
      <c r="AB18" s="138">
        <f>W18+W19+W20</f>
        <v>0.38921674612104096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0.31833183922971992</v>
      </c>
      <c r="G19" s="110">
        <f t="shared" si="3"/>
        <v>0.32177448483647542</v>
      </c>
      <c r="H19" s="68">
        <f t="shared" ref="H19:W19" si="6">H8/H$4</f>
        <v>0.3222336440105798</v>
      </c>
      <c r="I19" s="111">
        <f t="shared" si="6"/>
        <v>0.32230171230204518</v>
      </c>
      <c r="J19" s="110">
        <f t="shared" si="6"/>
        <v>0.32153134252074406</v>
      </c>
      <c r="K19" s="68">
        <f t="shared" si="6"/>
        <v>0.31947841570464486</v>
      </c>
      <c r="L19" s="68">
        <f t="shared" si="6"/>
        <v>0.31528220909603222</v>
      </c>
      <c r="M19" s="68">
        <f t="shared" si="6"/>
        <v>0.30830057914825565</v>
      </c>
      <c r="N19" s="111">
        <f t="shared" si="6"/>
        <v>0.29960325933926529</v>
      </c>
      <c r="O19" s="110">
        <f t="shared" si="6"/>
        <v>0.29045264886950445</v>
      </c>
      <c r="P19" s="68">
        <f t="shared" si="6"/>
        <v>0.28148598401782676</v>
      </c>
      <c r="Q19" s="68">
        <f t="shared" si="6"/>
        <v>0.27289525537777742</v>
      </c>
      <c r="R19" s="68">
        <f t="shared" si="6"/>
        <v>0.26463653168138279</v>
      </c>
      <c r="S19" s="111">
        <f t="shared" si="6"/>
        <v>0.25662449731024839</v>
      </c>
      <c r="T19" s="68">
        <f t="shared" si="6"/>
        <v>0.21967410537781315</v>
      </c>
      <c r="U19" s="116">
        <f t="shared" si="6"/>
        <v>0.18191721178170744</v>
      </c>
      <c r="V19" s="68">
        <f t="shared" si="6"/>
        <v>0.15043566256301419</v>
      </c>
      <c r="W19" s="116">
        <f t="shared" si="6"/>
        <v>0.12620303054229495</v>
      </c>
      <c r="X19" s="3"/>
      <c r="Y19" s="139" t="s">
        <v>60</v>
      </c>
      <c r="Z19" s="140">
        <f>I21+I22</f>
        <v>0.14346335766130036</v>
      </c>
      <c r="AA19" s="140">
        <f>S21+S22</f>
        <v>7.2060295381873599E-2</v>
      </c>
      <c r="AB19" s="272">
        <f>W21+W22</f>
        <v>2.7160956148788121E-2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0.25443696693447232</v>
      </c>
      <c r="G20" s="110">
        <f t="shared" si="3"/>
        <v>0.23661642446198572</v>
      </c>
      <c r="H20" s="68">
        <f t="shared" ref="H20:W20" si="7">H9/H$4</f>
        <v>0.22915002961472358</v>
      </c>
      <c r="I20" s="111">
        <f t="shared" si="7"/>
        <v>0.22137448343635438</v>
      </c>
      <c r="J20" s="110">
        <f t="shared" si="7"/>
        <v>0.21281795637265963</v>
      </c>
      <c r="K20" s="68">
        <f t="shared" si="7"/>
        <v>0.20409413595903064</v>
      </c>
      <c r="L20" s="68">
        <f t="shared" si="7"/>
        <v>0.194451445116015</v>
      </c>
      <c r="M20" s="68">
        <f t="shared" si="7"/>
        <v>0.18405888787966795</v>
      </c>
      <c r="N20" s="111">
        <f t="shared" si="7"/>
        <v>0.17293600641484913</v>
      </c>
      <c r="O20" s="110">
        <f t="shared" si="7"/>
        <v>0.1617689693336575</v>
      </c>
      <c r="P20" s="68">
        <f t="shared" si="7"/>
        <v>0.15145541877971003</v>
      </c>
      <c r="Q20" s="68">
        <f t="shared" si="7"/>
        <v>0.14228658903732835</v>
      </c>
      <c r="R20" s="68">
        <f t="shared" si="7"/>
        <v>0.1343487093291563</v>
      </c>
      <c r="S20" s="111">
        <f t="shared" si="7"/>
        <v>0.1274716842016109</v>
      </c>
      <c r="T20" s="68">
        <f t="shared" si="7"/>
        <v>0.10152456965351787</v>
      </c>
      <c r="U20" s="116">
        <f t="shared" si="7"/>
        <v>8.4614417702466027E-2</v>
      </c>
      <c r="V20" s="68">
        <f t="shared" si="7"/>
        <v>7.1583142973482769E-2</v>
      </c>
      <c r="W20" s="116">
        <f t="shared" si="7"/>
        <v>6.076364613042385E-2</v>
      </c>
      <c r="X20" s="3"/>
      <c r="Y20" s="173" t="s">
        <v>92</v>
      </c>
      <c r="Z20" s="174">
        <f>SUM(Z17:Z19)</f>
        <v>0.9999999999063115</v>
      </c>
      <c r="AA20" s="174">
        <f t="shared" ref="AA20:AB20" si="8">SUM(AA17:AA19)</f>
        <v>0.99999999986780752</v>
      </c>
      <c r="AB20" s="174">
        <f t="shared" si="8"/>
        <v>1.0001858674774731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0.13037839857085631</v>
      </c>
      <c r="G21" s="110">
        <f t="shared" si="3"/>
        <v>0.1200527245873973</v>
      </c>
      <c r="H21" s="68">
        <f t="shared" ref="H21:W21" si="9">H10/H$4</f>
        <v>0.11579454785859071</v>
      </c>
      <c r="I21" s="111">
        <f t="shared" si="9"/>
        <v>0.11132925167544172</v>
      </c>
      <c r="J21" s="110">
        <f t="shared" si="9"/>
        <v>0.1065167584669194</v>
      </c>
      <c r="K21" s="68">
        <f t="shared" si="9"/>
        <v>0.10159616173589683</v>
      </c>
      <c r="L21" s="68">
        <f t="shared" si="9"/>
        <v>9.6311473040077256E-2</v>
      </c>
      <c r="M21" s="68">
        <f t="shared" si="9"/>
        <v>9.0670500425177616E-2</v>
      </c>
      <c r="N21" s="111">
        <f t="shared" si="9"/>
        <v>8.464154159071538E-2</v>
      </c>
      <c r="O21" s="110">
        <f t="shared" si="9"/>
        <v>7.855264321084604E-2</v>
      </c>
      <c r="P21" s="68">
        <f t="shared" si="9"/>
        <v>7.2898340332526887E-2</v>
      </c>
      <c r="Q21" s="68">
        <f t="shared" si="9"/>
        <v>6.7870498727517575E-2</v>
      </c>
      <c r="R21" s="68">
        <f t="shared" si="9"/>
        <v>6.3478874596678628E-2</v>
      </c>
      <c r="S21" s="111">
        <f t="shared" si="9"/>
        <v>5.963707858388323E-2</v>
      </c>
      <c r="T21" s="68">
        <f t="shared" si="9"/>
        <v>4.5114864765827788E-2</v>
      </c>
      <c r="U21" s="116">
        <f t="shared" si="9"/>
        <v>3.5668189988884866E-2</v>
      </c>
      <c r="V21" s="68">
        <f t="shared" si="9"/>
        <v>2.8705424250842004E-2</v>
      </c>
      <c r="W21" s="116">
        <f t="shared" si="9"/>
        <v>2.3186132937877475E-2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4.4370278567913868E-2</v>
      </c>
      <c r="G22" s="112">
        <f t="shared" si="3"/>
        <v>3.7019542755364794E-2</v>
      </c>
      <c r="H22" s="70">
        <f t="shared" ref="H22:W22" si="10">H11/H$4</f>
        <v>3.4537432700091068E-2</v>
      </c>
      <c r="I22" s="113">
        <f t="shared" si="10"/>
        <v>3.2134105985858634E-2</v>
      </c>
      <c r="J22" s="112">
        <f t="shared" si="10"/>
        <v>2.9727349751280403E-2</v>
      </c>
      <c r="K22" s="70">
        <f t="shared" si="10"/>
        <v>2.7445655023480658E-2</v>
      </c>
      <c r="L22" s="70">
        <f t="shared" si="10"/>
        <v>2.517969868912447E-2</v>
      </c>
      <c r="M22" s="70">
        <f t="shared" si="10"/>
        <v>2.2938043295388243E-2</v>
      </c>
      <c r="N22" s="113">
        <f t="shared" si="10"/>
        <v>2.0703962604238305E-2</v>
      </c>
      <c r="O22" s="112">
        <f t="shared" si="10"/>
        <v>1.8564600025185535E-2</v>
      </c>
      <c r="P22" s="70">
        <f t="shared" si="10"/>
        <v>1.6656157813282172E-2</v>
      </c>
      <c r="Q22" s="70">
        <f t="shared" si="10"/>
        <v>1.500950764426718E-2</v>
      </c>
      <c r="R22" s="70">
        <f t="shared" si="10"/>
        <v>1.3611939285118464E-2</v>
      </c>
      <c r="S22" s="113">
        <f t="shared" si="10"/>
        <v>1.2423216797990366E-2</v>
      </c>
      <c r="T22" s="70">
        <f t="shared" si="10"/>
        <v>8.3526881611423603E-3</v>
      </c>
      <c r="U22" s="117">
        <f t="shared" si="10"/>
        <v>6.2244488435041585E-3</v>
      </c>
      <c r="V22" s="70">
        <f t="shared" si="10"/>
        <v>4.9176460942233994E-3</v>
      </c>
      <c r="W22" s="117">
        <f t="shared" si="10"/>
        <v>3.9748232109106446E-3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35911.307350000003</v>
      </c>
      <c r="G4" s="59">
        <f t="shared" si="5"/>
        <v>36708.886160000002</v>
      </c>
      <c r="H4" s="59">
        <f t="shared" si="5"/>
        <v>37113.743849999999</v>
      </c>
      <c r="I4" s="59">
        <f t="shared" ref="I4:AM4" si="6">I43</f>
        <v>37130.571369999998</v>
      </c>
      <c r="J4" s="59">
        <f t="shared" si="6"/>
        <v>36956.229800000001</v>
      </c>
      <c r="K4" s="59">
        <f t="shared" si="6"/>
        <v>36575.558089999999</v>
      </c>
      <c r="L4" s="59">
        <f t="shared" si="6"/>
        <v>36150.078379999999</v>
      </c>
      <c r="M4" s="59">
        <f t="shared" si="6"/>
        <v>36271.84031</v>
      </c>
      <c r="N4" s="59">
        <f t="shared" si="6"/>
        <v>36572.741370000003</v>
      </c>
      <c r="O4" s="59">
        <f t="shared" si="6"/>
        <v>36416.155890000002</v>
      </c>
      <c r="P4" s="59">
        <f t="shared" si="6"/>
        <v>36092.475749999998</v>
      </c>
      <c r="Q4" s="59">
        <f t="shared" si="6"/>
        <v>35700.720549999998</v>
      </c>
      <c r="R4" s="59">
        <f t="shared" si="6"/>
        <v>35280.641479999998</v>
      </c>
      <c r="S4" s="59">
        <f t="shared" si="6"/>
        <v>34847.416360000003</v>
      </c>
      <c r="T4" s="59">
        <f t="shared" si="6"/>
        <v>34392.64473</v>
      </c>
      <c r="U4" s="59">
        <f t="shared" si="6"/>
        <v>33936.574719999997</v>
      </c>
      <c r="V4" s="59">
        <f t="shared" si="6"/>
        <v>33485.065040000001</v>
      </c>
      <c r="W4" s="59">
        <f t="shared" si="6"/>
        <v>33039.187080000003</v>
      </c>
      <c r="X4" s="59">
        <f t="shared" si="6"/>
        <v>32597.889220000001</v>
      </c>
      <c r="Y4" s="59">
        <f t="shared" si="6"/>
        <v>32205.262350000001</v>
      </c>
      <c r="Z4" s="59">
        <f t="shared" si="6"/>
        <v>31839.374759999999</v>
      </c>
      <c r="AA4" s="59">
        <f t="shared" si="6"/>
        <v>31489.650300000001</v>
      </c>
      <c r="AB4" s="59">
        <f t="shared" si="6"/>
        <v>31150.823260000001</v>
      </c>
      <c r="AC4" s="59">
        <f t="shared" si="6"/>
        <v>30819.532609999998</v>
      </c>
      <c r="AD4" s="59">
        <f t="shared" si="6"/>
        <v>30494.457780000001</v>
      </c>
      <c r="AE4" s="59">
        <f t="shared" si="6"/>
        <v>30174.471580000001</v>
      </c>
      <c r="AF4" s="59">
        <f t="shared" si="6"/>
        <v>29860.550019999999</v>
      </c>
      <c r="AG4" s="59">
        <f t="shared" si="6"/>
        <v>29552.58641</v>
      </c>
      <c r="AH4" s="59">
        <f t="shared" si="6"/>
        <v>29180.98488</v>
      </c>
      <c r="AI4" s="59">
        <f t="shared" si="6"/>
        <v>28836.328549999998</v>
      </c>
      <c r="AJ4" s="59">
        <f t="shared" si="6"/>
        <v>28509.415400000002</v>
      </c>
      <c r="AK4" s="59">
        <f t="shared" si="6"/>
        <v>28195.437409999999</v>
      </c>
      <c r="AL4" s="59">
        <f t="shared" si="6"/>
        <v>27891.081819999999</v>
      </c>
      <c r="AM4" s="103">
        <f t="shared" si="6"/>
        <v>27571.06582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36.708886159999999</v>
      </c>
      <c r="H5" s="154">
        <f t="shared" si="7"/>
        <v>37.113743849999999</v>
      </c>
      <c r="I5" s="154">
        <f t="shared" si="7"/>
        <v>37.130571369999998</v>
      </c>
      <c r="J5" s="154">
        <f t="shared" si="7"/>
        <v>36.956229800000003</v>
      </c>
      <c r="K5" s="154">
        <f t="shared" si="7"/>
        <v>36.575558090000001</v>
      </c>
      <c r="L5" s="154">
        <f t="shared" si="7"/>
        <v>36.150078379999997</v>
      </c>
      <c r="M5" s="154">
        <f t="shared" si="7"/>
        <v>36.271840310000002</v>
      </c>
      <c r="N5" s="154">
        <f t="shared" si="7"/>
        <v>36.572741370000003</v>
      </c>
      <c r="O5" s="154">
        <f t="shared" si="7"/>
        <v>36.416155889999999</v>
      </c>
      <c r="P5" s="154">
        <f t="shared" si="7"/>
        <v>36.092475749999998</v>
      </c>
      <c r="Q5" s="154">
        <f t="shared" si="7"/>
        <v>35.70072055</v>
      </c>
      <c r="R5" s="154">
        <f t="shared" si="7"/>
        <v>35.28064148</v>
      </c>
      <c r="S5" s="154">
        <f t="shared" si="7"/>
        <v>34.847416360000004</v>
      </c>
      <c r="T5" s="154">
        <f t="shared" si="7"/>
        <v>34.392644730000001</v>
      </c>
      <c r="U5" s="154">
        <f t="shared" si="7"/>
        <v>33.936574719999996</v>
      </c>
      <c r="V5" s="154">
        <f t="shared" si="7"/>
        <v>33.485065040000002</v>
      </c>
      <c r="W5" s="154">
        <f t="shared" si="7"/>
        <v>33.039187080000005</v>
      </c>
      <c r="X5" s="154">
        <f t="shared" si="7"/>
        <v>32.597889219999999</v>
      </c>
      <c r="Y5" s="154">
        <f t="shared" si="7"/>
        <v>32.205262349999998</v>
      </c>
      <c r="Z5" s="154">
        <f t="shared" si="7"/>
        <v>31.839374759999998</v>
      </c>
      <c r="AA5" s="154">
        <f t="shared" si="7"/>
        <v>31.489650300000001</v>
      </c>
      <c r="AB5" s="154">
        <f t="shared" si="7"/>
        <v>31.150823260000003</v>
      </c>
      <c r="AC5" s="154">
        <f t="shared" si="7"/>
        <v>30.81953261</v>
      </c>
      <c r="AD5" s="154">
        <f t="shared" si="7"/>
        <v>30.494457780000001</v>
      </c>
      <c r="AE5" s="154">
        <f t="shared" si="7"/>
        <v>30.174471580000002</v>
      </c>
      <c r="AF5" s="154">
        <f t="shared" si="7"/>
        <v>29.860550019999998</v>
      </c>
      <c r="AG5" s="154">
        <f t="shared" si="7"/>
        <v>29.55258641</v>
      </c>
      <c r="AH5" s="154">
        <f t="shared" si="7"/>
        <v>29.18098488</v>
      </c>
      <c r="AI5" s="154">
        <f t="shared" si="7"/>
        <v>28.836328549999998</v>
      </c>
      <c r="AJ5" s="154">
        <f t="shared" si="7"/>
        <v>28.509415400000002</v>
      </c>
      <c r="AK5" s="154">
        <f t="shared" si="7"/>
        <v>28.19543741</v>
      </c>
      <c r="AL5" s="154">
        <f t="shared" si="7"/>
        <v>27.89108182</v>
      </c>
      <c r="AM5" s="176">
        <f t="shared" si="7"/>
        <v>27.571065820000001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1.023249826112403E-2</v>
      </c>
      <c r="H6" s="155">
        <f t="shared" ref="H6:AM6" si="8">H91</f>
        <v>1.3337112426613893E-2</v>
      </c>
      <c r="I6" s="155">
        <f t="shared" si="8"/>
        <v>1.6568123960975289E-2</v>
      </c>
      <c r="J6" s="155">
        <f t="shared" si="8"/>
        <v>2.018628642416332E-2</v>
      </c>
      <c r="K6" s="155">
        <f t="shared" si="8"/>
        <v>2.4647757756196143E-2</v>
      </c>
      <c r="L6" s="155">
        <f t="shared" si="8"/>
        <v>3.0270942250720512E-2</v>
      </c>
      <c r="M6" s="155">
        <f t="shared" si="8"/>
        <v>3.8922007594160583E-2</v>
      </c>
      <c r="N6" s="155">
        <f t="shared" si="8"/>
        <v>4.9610979489996043E-2</v>
      </c>
      <c r="O6" s="155">
        <f t="shared" si="8"/>
        <v>6.0345428925502105E-2</v>
      </c>
      <c r="P6" s="155">
        <f t="shared" si="8"/>
        <v>7.3506821127392458E-2</v>
      </c>
      <c r="Q6" s="155">
        <f t="shared" si="8"/>
        <v>9.0960135929245275E-2</v>
      </c>
      <c r="R6" s="155">
        <f t="shared" si="8"/>
        <v>0.11330150131385877</v>
      </c>
      <c r="S6" s="155">
        <f t="shared" si="8"/>
        <v>0.1404366402502501</v>
      </c>
      <c r="T6" s="155">
        <f t="shared" si="8"/>
        <v>0.17124803664379318</v>
      </c>
      <c r="U6" s="155">
        <f t="shared" si="8"/>
        <v>0.20465960328361626</v>
      </c>
      <c r="V6" s="155">
        <f t="shared" si="8"/>
        <v>0.23934150309776431</v>
      </c>
      <c r="W6" s="155">
        <f t="shared" si="8"/>
        <v>0.27417291872424604</v>
      </c>
      <c r="X6" s="155">
        <f t="shared" si="8"/>
        <v>0.30839047713040851</v>
      </c>
      <c r="Y6" s="155">
        <f t="shared" si="8"/>
        <v>0.34247031743245526</v>
      </c>
      <c r="Z6" s="155">
        <f t="shared" si="8"/>
        <v>0.375699704537791</v>
      </c>
      <c r="AA6" s="155">
        <f t="shared" si="8"/>
        <v>0.40775548021884511</v>
      </c>
      <c r="AB6" s="155">
        <f t="shared" si="8"/>
        <v>0.43850714364715632</v>
      </c>
      <c r="AC6" s="155">
        <f t="shared" si="8"/>
        <v>0.46790714974441011</v>
      </c>
      <c r="AD6" s="155">
        <f t="shared" si="8"/>
        <v>0.49582784941060853</v>
      </c>
      <c r="AE6" s="155">
        <f t="shared" si="8"/>
        <v>0.52231753448323348</v>
      </c>
      <c r="AF6" s="155">
        <f t="shared" si="8"/>
        <v>0.54746035284181949</v>
      </c>
      <c r="AG6" s="155">
        <f t="shared" si="8"/>
        <v>0.57132078308674838</v>
      </c>
      <c r="AH6" s="155">
        <f t="shared" si="8"/>
        <v>0.59480323475634522</v>
      </c>
      <c r="AI6" s="155">
        <f t="shared" si="8"/>
        <v>0.61729566852226758</v>
      </c>
      <c r="AJ6" s="155">
        <f t="shared" si="8"/>
        <v>0.63871314983189731</v>
      </c>
      <c r="AK6" s="155">
        <f t="shared" si="8"/>
        <v>0.65904380094523951</v>
      </c>
      <c r="AL6" s="155">
        <f t="shared" si="8"/>
        <v>0.67830156937239949</v>
      </c>
      <c r="AM6" s="177">
        <f t="shared" si="8"/>
        <v>0.69626308664769643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0.98976750156997961</v>
      </c>
      <c r="H7" s="179">
        <f t="shared" ref="H7:AM7" si="9">H99</f>
        <v>0.98666288741980412</v>
      </c>
      <c r="I7" s="179">
        <f t="shared" si="9"/>
        <v>0.98343187601747917</v>
      </c>
      <c r="J7" s="179">
        <f t="shared" si="9"/>
        <v>0.97981371357313063</v>
      </c>
      <c r="K7" s="179">
        <f t="shared" si="9"/>
        <v>0.97535224239691165</v>
      </c>
      <c r="L7" s="179">
        <f t="shared" si="9"/>
        <v>0.96972905761096717</v>
      </c>
      <c r="M7" s="179">
        <f t="shared" si="9"/>
        <v>0.96107799224042179</v>
      </c>
      <c r="N7" s="179">
        <f t="shared" si="9"/>
        <v>0.95038902056468944</v>
      </c>
      <c r="O7" s="179">
        <f t="shared" si="9"/>
        <v>0.93965457099211691</v>
      </c>
      <c r="P7" s="179">
        <f t="shared" si="9"/>
        <v>0.9264931788449009</v>
      </c>
      <c r="Q7" s="179">
        <f t="shared" si="9"/>
        <v>0.90903986418279736</v>
      </c>
      <c r="R7" s="179">
        <f t="shared" si="9"/>
        <v>0.88669849860110872</v>
      </c>
      <c r="S7" s="179">
        <f t="shared" si="9"/>
        <v>0.85956335960626706</v>
      </c>
      <c r="T7" s="179">
        <f t="shared" si="9"/>
        <v>0.82875196321082689</v>
      </c>
      <c r="U7" s="179">
        <f t="shared" si="9"/>
        <v>0.79534039668691703</v>
      </c>
      <c r="V7" s="179">
        <f t="shared" si="9"/>
        <v>0.76065849684250753</v>
      </c>
      <c r="W7" s="179">
        <f t="shared" si="9"/>
        <v>0.72582708109415139</v>
      </c>
      <c r="X7" s="179">
        <f t="shared" si="9"/>
        <v>0.69160952256282315</v>
      </c>
      <c r="Y7" s="179">
        <f t="shared" si="9"/>
        <v>0.65752968256754474</v>
      </c>
      <c r="Z7" s="179">
        <f t="shared" si="9"/>
        <v>0.62430029514813257</v>
      </c>
      <c r="AA7" s="179">
        <f t="shared" si="9"/>
        <v>0.59224451978115489</v>
      </c>
      <c r="AB7" s="179">
        <f t="shared" si="9"/>
        <v>0.56149285667386239</v>
      </c>
      <c r="AC7" s="179">
        <f t="shared" si="9"/>
        <v>0.53209285025558994</v>
      </c>
      <c r="AD7" s="179">
        <f t="shared" si="9"/>
        <v>0.50417215058939147</v>
      </c>
      <c r="AE7" s="179">
        <f t="shared" si="9"/>
        <v>0.47768246518536045</v>
      </c>
      <c r="AF7" s="179">
        <f t="shared" si="9"/>
        <v>0.45253964715818057</v>
      </c>
      <c r="AG7" s="179">
        <f t="shared" si="9"/>
        <v>0.42867921725163144</v>
      </c>
      <c r="AH7" s="179">
        <f t="shared" si="9"/>
        <v>0.40519676558634371</v>
      </c>
      <c r="AI7" s="179">
        <f t="shared" si="9"/>
        <v>0.38270433147773253</v>
      </c>
      <c r="AJ7" s="179">
        <f t="shared" si="9"/>
        <v>0.36128684981734138</v>
      </c>
      <c r="AK7" s="179">
        <f t="shared" si="9"/>
        <v>0.34095619926756054</v>
      </c>
      <c r="AL7" s="179">
        <f t="shared" si="9"/>
        <v>0.32169843091443057</v>
      </c>
      <c r="AM7" s="180">
        <f t="shared" si="9"/>
        <v>0.30373691335230363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0.99999999983110366</v>
      </c>
      <c r="H8" s="231">
        <f t="shared" ref="H8:AM8" si="10">SUM(H6:H7)</f>
        <v>0.99999999984641796</v>
      </c>
      <c r="I8" s="231">
        <f t="shared" si="10"/>
        <v>0.99999999997845446</v>
      </c>
      <c r="J8" s="231">
        <f t="shared" si="10"/>
        <v>0.99999999999729394</v>
      </c>
      <c r="K8" s="231">
        <f t="shared" si="10"/>
        <v>1.0000000001531077</v>
      </c>
      <c r="L8" s="231">
        <f t="shared" si="10"/>
        <v>0.99999999986168764</v>
      </c>
      <c r="M8" s="231">
        <f t="shared" si="10"/>
        <v>0.99999999983458232</v>
      </c>
      <c r="N8" s="231">
        <f t="shared" si="10"/>
        <v>1.0000000000546856</v>
      </c>
      <c r="O8" s="231">
        <f t="shared" si="10"/>
        <v>0.99999999991761901</v>
      </c>
      <c r="P8" s="231">
        <f t="shared" si="10"/>
        <v>0.99999999997229339</v>
      </c>
      <c r="Q8" s="231">
        <f t="shared" si="10"/>
        <v>1.0000000001120426</v>
      </c>
      <c r="R8" s="231">
        <f t="shared" si="10"/>
        <v>0.99999999991496746</v>
      </c>
      <c r="S8" s="231">
        <f t="shared" si="10"/>
        <v>0.99999999985651722</v>
      </c>
      <c r="T8" s="231">
        <f t="shared" si="10"/>
        <v>0.99999999985462007</v>
      </c>
      <c r="U8" s="231">
        <f t="shared" si="10"/>
        <v>0.99999999997053335</v>
      </c>
      <c r="V8" s="231">
        <f t="shared" si="10"/>
        <v>0.99999999994027178</v>
      </c>
      <c r="W8" s="231">
        <f t="shared" si="10"/>
        <v>0.99999999981839749</v>
      </c>
      <c r="X8" s="231">
        <f t="shared" si="10"/>
        <v>0.99999999969323161</v>
      </c>
      <c r="Y8" s="231">
        <f t="shared" si="10"/>
        <v>1</v>
      </c>
      <c r="Z8" s="231">
        <f t="shared" si="10"/>
        <v>0.99999999968592357</v>
      </c>
      <c r="AA8" s="231">
        <f t="shared" si="10"/>
        <v>1</v>
      </c>
      <c r="AB8" s="231">
        <f t="shared" si="10"/>
        <v>1.0000000003210188</v>
      </c>
      <c r="AC8" s="231">
        <f t="shared" si="10"/>
        <v>1</v>
      </c>
      <c r="AD8" s="231">
        <f t="shared" si="10"/>
        <v>1</v>
      </c>
      <c r="AE8" s="231">
        <f t="shared" si="10"/>
        <v>0.99999999966859399</v>
      </c>
      <c r="AF8" s="231">
        <f t="shared" si="10"/>
        <v>1</v>
      </c>
      <c r="AG8" s="231">
        <f t="shared" si="10"/>
        <v>1.0000000003383798</v>
      </c>
      <c r="AH8" s="231">
        <f t="shared" si="10"/>
        <v>1.000000000342689</v>
      </c>
      <c r="AI8" s="231">
        <f t="shared" si="10"/>
        <v>1</v>
      </c>
      <c r="AJ8" s="231">
        <f t="shared" si="10"/>
        <v>0.99999999964923869</v>
      </c>
      <c r="AK8" s="231">
        <f t="shared" si="10"/>
        <v>1.0000000002128</v>
      </c>
      <c r="AL8" s="231">
        <f t="shared" si="10"/>
        <v>1.0000000002868301</v>
      </c>
      <c r="AM8" s="231">
        <f t="shared" si="10"/>
        <v>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1.6568123960975289E-2</v>
      </c>
      <c r="J13" s="182">
        <f>S91</f>
        <v>0.1404366402502501</v>
      </c>
      <c r="K13" s="182">
        <f>AM91</f>
        <v>0.69626308664769643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1.6568123960975289E-2</v>
      </c>
      <c r="J14" s="183">
        <f>S91</f>
        <v>0.1404366402502501</v>
      </c>
      <c r="K14" s="183">
        <f>AM91</f>
        <v>0.69626308664769643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0.98343187601747917</v>
      </c>
      <c r="J15" s="181">
        <f>S99</f>
        <v>0.85956335960626706</v>
      </c>
      <c r="K15" s="182">
        <f>AM99</f>
        <v>0.30373691335230363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0.1476125358396283</v>
      </c>
      <c r="J16" s="184">
        <f>S100+S101</f>
        <v>0.17091523329794428</v>
      </c>
      <c r="K16" s="184">
        <f>AM100+AM101</f>
        <v>6.1706380566030658E-2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0.71572935641577207</v>
      </c>
      <c r="J17" s="183">
        <f>S102+S103+S104</f>
        <v>0.61461221987706627</v>
      </c>
      <c r="K17" s="183">
        <f>AM102+AM103+AM104</f>
        <v>0.2165959090586945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0.1200899837378398</v>
      </c>
      <c r="J18" s="183">
        <f>S105+S106</f>
        <v>7.4035906514476529E-2</v>
      </c>
      <c r="K18" s="183">
        <f>AM105+AM106</f>
        <v>2.5434623749340426E-2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0.98343187599324011</v>
      </c>
      <c r="J19" s="185">
        <f>SUM(J16:J18)</f>
        <v>0.85956335968948705</v>
      </c>
      <c r="K19" s="185">
        <f>SUM(K16:K18)</f>
        <v>0.30373691337406555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1940.3869999999999</v>
      </c>
      <c r="G26" s="99">
        <f>VLOOKUP($D26,Résultats!$B$2:$AZ$251,G$2,FALSE)</f>
        <v>2203.7420000000002</v>
      </c>
      <c r="H26" s="99">
        <f>VLOOKUP($D26,Résultats!$B$2:$AZ$251,H$2,FALSE)</f>
        <v>2240.3020000000001</v>
      </c>
      <c r="I26" s="99">
        <f>VLOOKUP($D26,Résultats!$B$2:$AZ$251,I$2,FALSE)</f>
        <v>1872.514715</v>
      </c>
      <c r="J26" s="51">
        <f>VLOOKUP($D26,Résultats!$B$2:$AZ$251,J$2,FALSE)</f>
        <v>1682.186995</v>
      </c>
      <c r="K26" s="51">
        <f>VLOOKUP($D26,Résultats!$B$2:$AZ$251,K$2,FALSE)</f>
        <v>1672.452172</v>
      </c>
      <c r="L26" s="51">
        <f>VLOOKUP($D26,Résultats!$B$2:$AZ$251,L$2,FALSE)</f>
        <v>1726.0237030000001</v>
      </c>
      <c r="M26" s="51">
        <f>VLOOKUP($D26,Résultats!$B$2:$AZ$251,M$2,FALSE)</f>
        <v>2248.2371290000001</v>
      </c>
      <c r="N26" s="51">
        <f>VLOOKUP($D26,Résultats!$B$2:$AZ$251,N$2,FALSE)</f>
        <v>2434.5387270000001</v>
      </c>
      <c r="O26" s="51">
        <f>VLOOKUP($D26,Résultats!$B$2:$AZ$251,O$2,FALSE)</f>
        <v>2003.2220789999999</v>
      </c>
      <c r="P26" s="51">
        <f>VLOOKUP($D26,Résultats!$B$2:$AZ$251,P$2,FALSE)</f>
        <v>1835.380484</v>
      </c>
      <c r="Q26" s="51">
        <f>VLOOKUP($D26,Résultats!$B$2:$AZ$251,Q$2,FALSE)</f>
        <v>1756.6064570000001</v>
      </c>
      <c r="R26" s="51">
        <f>VLOOKUP($D26,Résultats!$B$2:$AZ$251,R$2,FALSE)</f>
        <v>1713.4301230000001</v>
      </c>
      <c r="S26" s="51">
        <f>VLOOKUP($D26,Résultats!$B$2:$AZ$251,S$2,FALSE)</f>
        <v>1683.613368</v>
      </c>
      <c r="T26" s="51">
        <f>VLOOKUP($D26,Résultats!$B$2:$AZ$251,T$2,FALSE)</f>
        <v>1644.470319</v>
      </c>
      <c r="U26" s="51">
        <f>VLOOKUP($D26,Résultats!$B$2:$AZ$251,U$2,FALSE)</f>
        <v>1624.130275</v>
      </c>
      <c r="V26" s="51">
        <f>VLOOKUP($D26,Résultats!$B$2:$AZ$251,V$2,FALSE)</f>
        <v>1609.4159110000001</v>
      </c>
      <c r="W26" s="51">
        <f>VLOOKUP($D26,Résultats!$B$2:$AZ$251,W$2,FALSE)</f>
        <v>1595.8942979999999</v>
      </c>
      <c r="X26" s="51">
        <f>VLOOKUP($D26,Résultats!$B$2:$AZ$251,X$2,FALSE)</f>
        <v>1581.5095100000001</v>
      </c>
      <c r="Y26" s="51">
        <f>VLOOKUP($D26,Résultats!$B$2:$AZ$251,Y$2,FALSE)</f>
        <v>1611.341729</v>
      </c>
      <c r="Z26" s="51">
        <f>VLOOKUP($D26,Résultats!$B$2:$AZ$251,Z$2,FALSE)</f>
        <v>1622.0915669999999</v>
      </c>
      <c r="AA26" s="51">
        <f>VLOOKUP($D26,Résultats!$B$2:$AZ$251,AA$2,FALSE)</f>
        <v>1623.7905069999999</v>
      </c>
      <c r="AB26" s="51">
        <f>VLOOKUP($D26,Résultats!$B$2:$AZ$251,AB$2,FALSE)</f>
        <v>1621.1097030000001</v>
      </c>
      <c r="AC26" s="51">
        <f>VLOOKUP($D26,Résultats!$B$2:$AZ$251,AC$2,FALSE)</f>
        <v>1615.6357989999999</v>
      </c>
      <c r="AD26" s="51">
        <f>VLOOKUP($D26,Résultats!$B$2:$AZ$251,AD$2,FALSE)</f>
        <v>1601.145966</v>
      </c>
      <c r="AE26" s="51">
        <f>VLOOKUP($D26,Résultats!$B$2:$AZ$251,AE$2,FALSE)</f>
        <v>1585.9174029999999</v>
      </c>
      <c r="AF26" s="51">
        <f>VLOOKUP($D26,Résultats!$B$2:$AZ$251,AF$2,FALSE)</f>
        <v>1571.9829199999999</v>
      </c>
      <c r="AG26" s="51">
        <f>VLOOKUP($D26,Résultats!$B$2:$AZ$251,AG$2,FALSE)</f>
        <v>1558.3207669999999</v>
      </c>
      <c r="AH26" s="51">
        <f>VLOOKUP($D26,Résultats!$B$2:$AZ$251,AH$2,FALSE)</f>
        <v>1598.5708999999999</v>
      </c>
      <c r="AI26" s="51">
        <f>VLOOKUP($D26,Résultats!$B$2:$AZ$251,AI$2,FALSE)</f>
        <v>1600.742655</v>
      </c>
      <c r="AJ26" s="51">
        <f>VLOOKUP($D26,Résultats!$B$2:$AZ$251,AJ$2,FALSE)</f>
        <v>1595.5087530000001</v>
      </c>
      <c r="AK26" s="51">
        <f>VLOOKUP($D26,Résultats!$B$2:$AZ$251,AK$2,FALSE)</f>
        <v>1586.649709</v>
      </c>
      <c r="AL26" s="51">
        <f>VLOOKUP($D26,Résultats!$B$2:$AZ$251,AL$2,FALSE)</f>
        <v>1575.3402390000001</v>
      </c>
      <c r="AM26" s="100">
        <f>VLOOKUP($D26,Résultats!$B$2:$AZ$251,AM$2,FALSE)</f>
        <v>1539.389447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2.1814515330000002</v>
      </c>
      <c r="F27" s="53">
        <f>VLOOKUP($D27,Résultats!$B$2:$AZ$251,F$2,FALSE)</f>
        <v>44.357182160000001</v>
      </c>
      <c r="G27" s="53">
        <f>VLOOKUP($D27,Résultats!$B$2:$AZ$251,G$2,FALSE)</f>
        <v>107.2252111</v>
      </c>
      <c r="H27" s="53">
        <f>VLOOKUP($D27,Résultats!$B$2:$AZ$251,H$2,FALSE)</f>
        <v>138.14774120000001</v>
      </c>
      <c r="I27" s="53">
        <f>VLOOKUP($D27,Résultats!$B$2:$AZ$251,I$2,FALSE)</f>
        <v>144.94324359999999</v>
      </c>
      <c r="J27" s="53">
        <f>VLOOKUP($D27,Résultats!$B$2:$AZ$251,J$2,FALSE)</f>
        <v>161.5843261</v>
      </c>
      <c r="K27" s="53">
        <f>VLOOKUP($D27,Résultats!$B$2:$AZ$251,K$2,FALSE)</f>
        <v>196.94140239999999</v>
      </c>
      <c r="L27" s="53">
        <f>VLOOKUP($D27,Résultats!$B$2:$AZ$251,L$2,FALSE)</f>
        <v>245.82117410000001</v>
      </c>
      <c r="M27" s="53">
        <f>VLOOKUP($D27,Résultats!$B$2:$AZ$251,M$2,FALSE)</f>
        <v>381.84631760000002</v>
      </c>
      <c r="N27" s="53">
        <f>VLOOKUP($D27,Résultats!$B$2:$AZ$251,N$2,FALSE)</f>
        <v>485.68213930000002</v>
      </c>
      <c r="O27" s="53">
        <f>VLOOKUP($D27,Résultats!$B$2:$AZ$251,O$2,FALSE)</f>
        <v>490.28919359999998</v>
      </c>
      <c r="P27" s="53">
        <f>VLOOKUP($D27,Résultats!$B$2:$AZ$251,P$2,FALSE)</f>
        <v>585.78405120000002</v>
      </c>
      <c r="Q27" s="53">
        <f>VLOOKUP($D27,Résultats!$B$2:$AZ$251,Q$2,FALSE)</f>
        <v>752.2184704</v>
      </c>
      <c r="R27" s="53">
        <f>VLOOKUP($D27,Résultats!$B$2:$AZ$251,R$2,FALSE)</f>
        <v>944.07154019999996</v>
      </c>
      <c r="S27" s="53">
        <f>VLOOKUP($D27,Résultats!$B$2:$AZ$251,S$2,FALSE)</f>
        <v>1136.3454059999999</v>
      </c>
      <c r="T27" s="53">
        <f>VLOOKUP($D27,Résultats!$B$2:$AZ$251,T$2,FALSE)</f>
        <v>1290.629297</v>
      </c>
      <c r="U27" s="53">
        <f>VLOOKUP($D27,Résultats!$B$2:$AZ$251,U$2,FALSE)</f>
        <v>1412.003248</v>
      </c>
      <c r="V27" s="53">
        <f>VLOOKUP($D27,Résultats!$B$2:$AZ$251,V$2,FALSE)</f>
        <v>1490.7080920000001</v>
      </c>
      <c r="W27" s="53">
        <f>VLOOKUP($D27,Résultats!$B$2:$AZ$251,W$2,FALSE)</f>
        <v>1532.7653969999999</v>
      </c>
      <c r="X27" s="53">
        <f>VLOOKUP($D27,Résultats!$B$2:$AZ$251,X$2,FALSE)</f>
        <v>1549.027259</v>
      </c>
      <c r="Y27" s="53">
        <f>VLOOKUP($D27,Résultats!$B$2:$AZ$251,Y$2,FALSE)</f>
        <v>1594.472636</v>
      </c>
      <c r="Z27" s="53">
        <f>VLOOKUP($D27,Résultats!$B$2:$AZ$251,Z$2,FALSE)</f>
        <v>1613.521131</v>
      </c>
      <c r="AA27" s="53">
        <f>VLOOKUP($D27,Résultats!$B$2:$AZ$251,AA$2,FALSE)</f>
        <v>1619.4827749999999</v>
      </c>
      <c r="AB27" s="53">
        <f>VLOOKUP($D27,Résultats!$B$2:$AZ$251,AB$2,FALSE)</f>
        <v>1618.955993</v>
      </c>
      <c r="AC27" s="53">
        <f>VLOOKUP($D27,Résultats!$B$2:$AZ$251,AC$2,FALSE)</f>
        <v>1614.562293</v>
      </c>
      <c r="AD27" s="53">
        <f>VLOOKUP($D27,Résultats!$B$2:$AZ$251,AD$2,FALSE)</f>
        <v>1600.614241</v>
      </c>
      <c r="AE27" s="53">
        <f>VLOOKUP($D27,Résultats!$B$2:$AZ$251,AE$2,FALSE)</f>
        <v>1585.6542669999999</v>
      </c>
      <c r="AF27" s="53">
        <f>VLOOKUP($D27,Résultats!$B$2:$AZ$251,AF$2,FALSE)</f>
        <v>1571.852629</v>
      </c>
      <c r="AG27" s="53">
        <f>VLOOKUP($D27,Résultats!$B$2:$AZ$251,AG$2,FALSE)</f>
        <v>1558.2562539999999</v>
      </c>
      <c r="AH27" s="53">
        <f>VLOOKUP($D27,Résultats!$B$2:$AZ$251,AH$2,FALSE)</f>
        <v>1598.5378450000001</v>
      </c>
      <c r="AI27" s="53">
        <f>VLOOKUP($D27,Résultats!$B$2:$AZ$251,AI$2,FALSE)</f>
        <v>1600.726122</v>
      </c>
      <c r="AJ27" s="53">
        <f>VLOOKUP($D27,Résultats!$B$2:$AZ$251,AJ$2,FALSE)</f>
        <v>1595.5005229999999</v>
      </c>
      <c r="AK27" s="53">
        <f>VLOOKUP($D27,Résultats!$B$2:$AZ$251,AK$2,FALSE)</f>
        <v>1586.645622</v>
      </c>
      <c r="AL27" s="53">
        <f>VLOOKUP($D27,Résultats!$B$2:$AZ$251,AL$2,FALSE)</f>
        <v>1575.3382120000001</v>
      </c>
      <c r="AM27" s="213">
        <f>VLOOKUP($D27,Résultats!$B$2:$AZ$251,AM$2,FALSE)</f>
        <v>1539.3884579999999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6.4968774199999999E-3</v>
      </c>
      <c r="F28" s="25">
        <f>VLOOKUP($D28,Résultats!$B$2:$AZ$251,F$2,FALSE)</f>
        <v>0.77700234800000001</v>
      </c>
      <c r="G28" s="25">
        <f>VLOOKUP($D28,Résultats!$B$2:$AZ$251,G$2,FALSE)</f>
        <v>1.476323399</v>
      </c>
      <c r="H28" s="25">
        <f>VLOOKUP($D28,Résultats!$B$2:$AZ$251,H$2,FALSE)</f>
        <v>2.1404573349999998</v>
      </c>
      <c r="I28" s="25">
        <f>VLOOKUP($D28,Résultats!$B$2:$AZ$251,I$2,FALSE)</f>
        <v>2.4932406729999999</v>
      </c>
      <c r="J28" s="25">
        <f>VLOOKUP($D28,Résultats!$B$2:$AZ$251,J$2,FALSE)</f>
        <v>3.0862470310000001</v>
      </c>
      <c r="K28" s="25">
        <f>VLOOKUP($D28,Résultats!$B$2:$AZ$251,K$2,FALSE)</f>
        <v>6.087694312</v>
      </c>
      <c r="L28" s="25">
        <f>VLOOKUP($D28,Résultats!$B$2:$AZ$251,L$2,FALSE)</f>
        <v>9.5340527099999903</v>
      </c>
      <c r="M28" s="25">
        <f>VLOOKUP($D28,Résultats!$B$2:$AZ$251,M$2,FALSE)</f>
        <v>15.755595919999999</v>
      </c>
      <c r="N28" s="25">
        <f>VLOOKUP($D28,Résultats!$B$2:$AZ$251,N$2,FALSE)</f>
        <v>21.248308940000001</v>
      </c>
      <c r="O28" s="25">
        <f>VLOOKUP($D28,Résultats!$B$2:$AZ$251,O$2,FALSE)</f>
        <v>22.857169119999998</v>
      </c>
      <c r="P28" s="25">
        <f>VLOOKUP($D28,Résultats!$B$2:$AZ$251,P$2,FALSE)</f>
        <v>29.02766789</v>
      </c>
      <c r="Q28" s="25">
        <f>VLOOKUP($D28,Résultats!$B$2:$AZ$251,Q$2,FALSE)</f>
        <v>39.495562159999999</v>
      </c>
      <c r="R28" s="25">
        <f>VLOOKUP($D28,Résultats!$B$2:$AZ$251,R$2,FALSE)</f>
        <v>52.355503659999997</v>
      </c>
      <c r="S28" s="25">
        <f>VLOOKUP($D28,Résultats!$B$2:$AZ$251,S$2,FALSE)</f>
        <v>66.368875380000006</v>
      </c>
      <c r="T28" s="25">
        <f>VLOOKUP($D28,Résultats!$B$2:$AZ$251,T$2,FALSE)</f>
        <v>79.193528839999999</v>
      </c>
      <c r="U28" s="25">
        <f>VLOOKUP($D28,Résultats!$B$2:$AZ$251,U$2,FALSE)</f>
        <v>90.834544449999996</v>
      </c>
      <c r="V28" s="25">
        <f>VLOOKUP($D28,Résultats!$B$2:$AZ$251,V$2,FALSE)</f>
        <v>100.346369</v>
      </c>
      <c r="W28" s="25">
        <f>VLOOKUP($D28,Résultats!$B$2:$AZ$251,W$2,FALSE)</f>
        <v>107.772188</v>
      </c>
      <c r="X28" s="25">
        <f>VLOOKUP($D28,Résultats!$B$2:$AZ$251,X$2,FALSE)</f>
        <v>113.5722944</v>
      </c>
      <c r="Y28" s="25">
        <f>VLOOKUP($D28,Résultats!$B$2:$AZ$251,Y$2,FALSE)</f>
        <v>121.7189152</v>
      </c>
      <c r="Z28" s="25">
        <f>VLOOKUP($D28,Résultats!$B$2:$AZ$251,Z$2,FALSE)</f>
        <v>128.04154600000001</v>
      </c>
      <c r="AA28" s="25">
        <f>VLOOKUP($D28,Résultats!$B$2:$AZ$251,AA$2,FALSE)</f>
        <v>133.41184269999999</v>
      </c>
      <c r="AB28" s="25">
        <f>VLOOKUP($D28,Résultats!$B$2:$AZ$251,AB$2,FALSE)</f>
        <v>138.28616249999999</v>
      </c>
      <c r="AC28" s="25">
        <f>VLOOKUP($D28,Résultats!$B$2:$AZ$251,AC$2,FALSE)</f>
        <v>142.8516319</v>
      </c>
      <c r="AD28" s="25">
        <f>VLOOKUP($D28,Résultats!$B$2:$AZ$251,AD$2,FALSE)</f>
        <v>145.70214780000001</v>
      </c>
      <c r="AE28" s="25">
        <f>VLOOKUP($D28,Résultats!$B$2:$AZ$251,AE$2,FALSE)</f>
        <v>148.41376529999999</v>
      </c>
      <c r="AF28" s="25">
        <f>VLOOKUP($D28,Résultats!$B$2:$AZ$251,AF$2,FALSE)</f>
        <v>151.19937429999999</v>
      </c>
      <c r="AG28" s="25">
        <f>VLOOKUP($D28,Résultats!$B$2:$AZ$251,AG$2,FALSE)</f>
        <v>153.9836736</v>
      </c>
      <c r="AH28" s="25">
        <f>VLOOKUP($D28,Résultats!$B$2:$AZ$251,AH$2,FALSE)</f>
        <v>176.53477430000001</v>
      </c>
      <c r="AI28" s="25">
        <f>VLOOKUP($D28,Résultats!$B$2:$AZ$251,AI$2,FALSE)</f>
        <v>181.2766943</v>
      </c>
      <c r="AJ28" s="25">
        <f>VLOOKUP($D28,Résultats!$B$2:$AZ$251,AJ$2,FALSE)</f>
        <v>185.2364182</v>
      </c>
      <c r="AK28" s="25">
        <f>VLOOKUP($D28,Résultats!$B$2:$AZ$251,AK$2,FALSE)</f>
        <v>188.80411620000001</v>
      </c>
      <c r="AL28" s="25">
        <f>VLOOKUP($D28,Résultats!$B$2:$AZ$251,AL$2,FALSE)</f>
        <v>192.09464159999999</v>
      </c>
      <c r="AM28" s="102">
        <f>VLOOKUP($D28,Résultats!$B$2:$AZ$251,AM$2,FALSE)</f>
        <v>192.34288480000001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1.4892842099999999E-2</v>
      </c>
      <c r="F29" s="25">
        <f>VLOOKUP($D29,Résultats!$B$2:$AZ$251,F$2,FALSE)</f>
        <v>0.73297229620000004</v>
      </c>
      <c r="G29" s="25">
        <f>VLOOKUP($D29,Résultats!$B$2:$AZ$251,G$2,FALSE)</f>
        <v>1.5097505010000001</v>
      </c>
      <c r="H29" s="25">
        <f>VLOOKUP($D29,Résultats!$B$2:$AZ$251,H$2,FALSE)</f>
        <v>2.1012064050000001</v>
      </c>
      <c r="I29" s="25">
        <f>VLOOKUP($D29,Résultats!$B$2:$AZ$251,I$2,FALSE)</f>
        <v>2.3654823469999999</v>
      </c>
      <c r="J29" s="25">
        <f>VLOOKUP($D29,Résultats!$B$2:$AZ$251,J$2,FALSE)</f>
        <v>2.8350540209999999</v>
      </c>
      <c r="K29" s="25">
        <f>VLOOKUP($D29,Résultats!$B$2:$AZ$251,K$2,FALSE)</f>
        <v>4.9135961259999998</v>
      </c>
      <c r="L29" s="25">
        <f>VLOOKUP($D29,Résultats!$B$2:$AZ$251,L$2,FALSE)</f>
        <v>7.293149476</v>
      </c>
      <c r="M29" s="25">
        <f>VLOOKUP($D29,Résultats!$B$2:$AZ$251,M$2,FALSE)</f>
        <v>11.881649700000001</v>
      </c>
      <c r="N29" s="25">
        <f>VLOOKUP($D29,Résultats!$B$2:$AZ$251,N$2,FALSE)</f>
        <v>15.81007967</v>
      </c>
      <c r="O29" s="25">
        <f>VLOOKUP($D29,Résultats!$B$2:$AZ$251,O$2,FALSE)</f>
        <v>16.761269639999998</v>
      </c>
      <c r="P29" s="25">
        <f>VLOOKUP($D29,Résultats!$B$2:$AZ$251,P$2,FALSE)</f>
        <v>20.98951945</v>
      </c>
      <c r="Q29" s="25">
        <f>VLOOKUP($D29,Résultats!$B$2:$AZ$251,Q$2,FALSE)</f>
        <v>28.17861787</v>
      </c>
      <c r="R29" s="25">
        <f>VLOOKUP($D29,Résultats!$B$2:$AZ$251,R$2,FALSE)</f>
        <v>36.87873613</v>
      </c>
      <c r="S29" s="25">
        <f>VLOOKUP($D29,Résultats!$B$2:$AZ$251,S$2,FALSE)</f>
        <v>46.178976769999998</v>
      </c>
      <c r="T29" s="25">
        <f>VLOOKUP($D29,Résultats!$B$2:$AZ$251,T$2,FALSE)</f>
        <v>54.451194479999998</v>
      </c>
      <c r="U29" s="25">
        <f>VLOOKUP($D29,Résultats!$B$2:$AZ$251,U$2,FALSE)</f>
        <v>61.73569543</v>
      </c>
      <c r="V29" s="25">
        <f>VLOOKUP($D29,Résultats!$B$2:$AZ$251,V$2,FALSE)</f>
        <v>67.431559160000006</v>
      </c>
      <c r="W29" s="25">
        <f>VLOOKUP($D29,Résultats!$B$2:$AZ$251,W$2,FALSE)</f>
        <v>71.62029364</v>
      </c>
      <c r="X29" s="25">
        <f>VLOOKUP($D29,Résultats!$B$2:$AZ$251,X$2,FALSE)</f>
        <v>74.653962859999893</v>
      </c>
      <c r="Y29" s="25">
        <f>VLOOKUP($D29,Résultats!$B$2:$AZ$251,Y$2,FALSE)</f>
        <v>79.150064110000002</v>
      </c>
      <c r="Z29" s="25">
        <f>VLOOKUP($D29,Résultats!$B$2:$AZ$251,Z$2,FALSE)</f>
        <v>82.381650550000003</v>
      </c>
      <c r="AA29" s="25">
        <f>VLOOKUP($D29,Résultats!$B$2:$AZ$251,AA$2,FALSE)</f>
        <v>84.939491790000005</v>
      </c>
      <c r="AB29" s="25">
        <f>VLOOKUP($D29,Résultats!$B$2:$AZ$251,AB$2,FALSE)</f>
        <v>87.128360090000001</v>
      </c>
      <c r="AC29" s="25">
        <f>VLOOKUP($D29,Résultats!$B$2:$AZ$251,AC$2,FALSE)</f>
        <v>89.071907580000001</v>
      </c>
      <c r="AD29" s="25">
        <f>VLOOKUP($D29,Résultats!$B$2:$AZ$251,AD$2,FALSE)</f>
        <v>90.069020980000005</v>
      </c>
      <c r="AE29" s="25">
        <f>VLOOKUP($D29,Résultats!$B$2:$AZ$251,AE$2,FALSE)</f>
        <v>90.956559679999998</v>
      </c>
      <c r="AF29" s="25">
        <f>VLOOKUP($D29,Résultats!$B$2:$AZ$251,AF$2,FALSE)</f>
        <v>91.863277139999994</v>
      </c>
      <c r="AG29" s="25">
        <f>VLOOKUP($D29,Résultats!$B$2:$AZ$251,AG$2,FALSE)</f>
        <v>92.740147390000004</v>
      </c>
      <c r="AH29" s="25">
        <f>VLOOKUP($D29,Résultats!$B$2:$AZ$251,AH$2,FALSE)</f>
        <v>102.3153282</v>
      </c>
      <c r="AI29" s="25">
        <f>VLOOKUP($D29,Résultats!$B$2:$AZ$251,AI$2,FALSE)</f>
        <v>104.0953792</v>
      </c>
      <c r="AJ29" s="25">
        <f>VLOOKUP($D29,Résultats!$B$2:$AZ$251,AJ$2,FALSE)</f>
        <v>105.375024</v>
      </c>
      <c r="AK29" s="25">
        <f>VLOOKUP($D29,Résultats!$B$2:$AZ$251,AK$2,FALSE)</f>
        <v>106.3853889</v>
      </c>
      <c r="AL29" s="25">
        <f>VLOOKUP($D29,Résultats!$B$2:$AZ$251,AL$2,FALSE)</f>
        <v>107.1955672</v>
      </c>
      <c r="AM29" s="102">
        <f>VLOOKUP($D29,Résultats!$B$2:$AZ$251,AM$2,FALSE)</f>
        <v>106.274866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6.0970695800000002E-2</v>
      </c>
      <c r="F30" s="25">
        <f>VLOOKUP($D30,Résultats!$B$2:$AZ$251,F$2,FALSE)</f>
        <v>1.3966499729999999</v>
      </c>
      <c r="G30" s="25">
        <f>VLOOKUP($D30,Résultats!$B$2:$AZ$251,G$2,FALSE)</f>
        <v>3.290990045</v>
      </c>
      <c r="H30" s="25">
        <f>VLOOKUP($D30,Résultats!$B$2:$AZ$251,H$2,FALSE)</f>
        <v>4.2916947179999996</v>
      </c>
      <c r="I30" s="25">
        <f>VLOOKUP($D30,Résultats!$B$2:$AZ$251,I$2,FALSE)</f>
        <v>4.5544259440000001</v>
      </c>
      <c r="J30" s="25">
        <f>VLOOKUP($D30,Résultats!$B$2:$AZ$251,J$2,FALSE)</f>
        <v>5.1387306500000003</v>
      </c>
      <c r="K30" s="25">
        <f>VLOOKUP($D30,Résultats!$B$2:$AZ$251,K$2,FALSE)</f>
        <v>6.6539214160000002</v>
      </c>
      <c r="L30" s="25">
        <f>VLOOKUP($D30,Résultats!$B$2:$AZ$251,L$2,FALSE)</f>
        <v>8.5404182249999998</v>
      </c>
      <c r="M30" s="25">
        <f>VLOOKUP($D30,Résultats!$B$2:$AZ$251,M$2,FALSE)</f>
        <v>13.357913180000001</v>
      </c>
      <c r="N30" s="25">
        <f>VLOOKUP($D30,Résultats!$B$2:$AZ$251,N$2,FALSE)</f>
        <v>17.09322555</v>
      </c>
      <c r="O30" s="25">
        <f>VLOOKUP($D30,Résultats!$B$2:$AZ$251,O$2,FALSE)</f>
        <v>17.35738808</v>
      </c>
      <c r="P30" s="25">
        <f>VLOOKUP($D30,Résultats!$B$2:$AZ$251,P$2,FALSE)</f>
        <v>20.83923175</v>
      </c>
      <c r="Q30" s="25">
        <f>VLOOKUP($D30,Résultats!$B$2:$AZ$251,Q$2,FALSE)</f>
        <v>26.86012242</v>
      </c>
      <c r="R30" s="25">
        <f>VLOOKUP($D30,Résultats!$B$2:$AZ$251,R$2,FALSE)</f>
        <v>33.797927260000002</v>
      </c>
      <c r="S30" s="25">
        <f>VLOOKUP($D30,Résultats!$B$2:$AZ$251,S$2,FALSE)</f>
        <v>40.74035061</v>
      </c>
      <c r="T30" s="25">
        <f>VLOOKUP($D30,Résultats!$B$2:$AZ$251,T$2,FALSE)</f>
        <v>46.287140090000001</v>
      </c>
      <c r="U30" s="25">
        <f>VLOOKUP($D30,Résultats!$B$2:$AZ$251,U$2,FALSE)</f>
        <v>50.600401220000002</v>
      </c>
      <c r="V30" s="25">
        <f>VLOOKUP($D30,Résultats!$B$2:$AZ$251,V$2,FALSE)</f>
        <v>53.318970059999998</v>
      </c>
      <c r="W30" s="25">
        <f>VLOOKUP($D30,Résultats!$B$2:$AZ$251,W$2,FALSE)</f>
        <v>54.656663399999999</v>
      </c>
      <c r="X30" s="25">
        <f>VLOOKUP($D30,Résultats!$B$2:$AZ$251,X$2,FALSE)</f>
        <v>55.006031499999999</v>
      </c>
      <c r="Y30" s="25">
        <f>VLOOKUP($D30,Résultats!$B$2:$AZ$251,Y$2,FALSE)</f>
        <v>56.318303749999998</v>
      </c>
      <c r="Z30" s="25">
        <f>VLOOKUP($D30,Résultats!$B$2:$AZ$251,Z$2,FALSE)</f>
        <v>56.623153219999999</v>
      </c>
      <c r="AA30" s="25">
        <f>VLOOKUP($D30,Résultats!$B$2:$AZ$251,AA$2,FALSE)</f>
        <v>56.399679310000003</v>
      </c>
      <c r="AB30" s="25">
        <f>VLOOKUP($D30,Résultats!$B$2:$AZ$251,AB$2,FALSE)</f>
        <v>55.88482235</v>
      </c>
      <c r="AC30" s="25">
        <f>VLOOKUP($D30,Résultats!$B$2:$AZ$251,AC$2,FALSE)</f>
        <v>55.172713160000001</v>
      </c>
      <c r="AD30" s="25">
        <f>VLOOKUP($D30,Résultats!$B$2:$AZ$251,AD$2,FALSE)</f>
        <v>54.186684419999999</v>
      </c>
      <c r="AE30" s="25">
        <f>VLOOKUP($D30,Résultats!$B$2:$AZ$251,AE$2,FALSE)</f>
        <v>53.131019500000001</v>
      </c>
      <c r="AF30" s="25">
        <f>VLOOKUP($D30,Résultats!$B$2:$AZ$251,AF$2,FALSE)</f>
        <v>52.07790765</v>
      </c>
      <c r="AG30" s="25">
        <f>VLOOKUP($D30,Résultats!$B$2:$AZ$251,AG$2,FALSE)</f>
        <v>50.993865409999998</v>
      </c>
      <c r="AH30" s="25">
        <f>VLOOKUP($D30,Résultats!$B$2:$AZ$251,AH$2,FALSE)</f>
        <v>48.951806140000002</v>
      </c>
      <c r="AI30" s="25">
        <f>VLOOKUP($D30,Résultats!$B$2:$AZ$251,AI$2,FALSE)</f>
        <v>48.090483140000003</v>
      </c>
      <c r="AJ30" s="25">
        <f>VLOOKUP($D30,Résultats!$B$2:$AZ$251,AJ$2,FALSE)</f>
        <v>46.951366929999999</v>
      </c>
      <c r="AK30" s="25">
        <f>VLOOKUP($D30,Résultats!$B$2:$AZ$251,AK$2,FALSE)</f>
        <v>45.655875729999998</v>
      </c>
      <c r="AL30" s="25">
        <f>VLOOKUP($D30,Résultats!$B$2:$AZ$251,AL$2,FALSE)</f>
        <v>44.243293540000003</v>
      </c>
      <c r="AM30" s="102">
        <f>VLOOKUP($D30,Résultats!$B$2:$AZ$251,AM$2,FALSE)</f>
        <v>42.104528100000003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1.4323115909999999</v>
      </c>
      <c r="F31" s="25">
        <f>VLOOKUP($D31,Résultats!$B$2:$AZ$251,F$2,FALSE)</f>
        <v>28.894378629999999</v>
      </c>
      <c r="G31" s="25">
        <f>VLOOKUP($D31,Résultats!$B$2:$AZ$251,G$2,FALSE)</f>
        <v>70.058586210000001</v>
      </c>
      <c r="H31" s="25">
        <f>VLOOKUP($D31,Résultats!$B$2:$AZ$251,H$2,FALSE)</f>
        <v>90.137484990000004</v>
      </c>
      <c r="I31" s="25">
        <f>VLOOKUP($D31,Résultats!$B$2:$AZ$251,I$2,FALSE)</f>
        <v>94.440621109999995</v>
      </c>
      <c r="J31" s="25">
        <f>VLOOKUP($D31,Résultats!$B$2:$AZ$251,J$2,FALSE)</f>
        <v>105.120459</v>
      </c>
      <c r="K31" s="25">
        <f>VLOOKUP($D31,Résultats!$B$2:$AZ$251,K$2,FALSE)</f>
        <v>126.86165889999999</v>
      </c>
      <c r="L31" s="25">
        <f>VLOOKUP($D31,Résultats!$B$2:$AZ$251,L$2,FALSE)</f>
        <v>157.27356380000001</v>
      </c>
      <c r="M31" s="25">
        <f>VLOOKUP($D31,Résultats!$B$2:$AZ$251,M$2,FALSE)</f>
        <v>243.770321</v>
      </c>
      <c r="N31" s="25">
        <f>VLOOKUP($D31,Résultats!$B$2:$AZ$251,N$2,FALSE)</f>
        <v>309.37828719999999</v>
      </c>
      <c r="O31" s="25">
        <f>VLOOKUP($D31,Résultats!$B$2:$AZ$251,O$2,FALSE)</f>
        <v>311.5166797</v>
      </c>
      <c r="P31" s="25">
        <f>VLOOKUP($D31,Résultats!$B$2:$AZ$251,P$2,FALSE)</f>
        <v>371.21501169999999</v>
      </c>
      <c r="Q31" s="25">
        <f>VLOOKUP($D31,Résultats!$B$2:$AZ$251,Q$2,FALSE)</f>
        <v>475.41886849999997</v>
      </c>
      <c r="R31" s="25">
        <f>VLOOKUP($D31,Résultats!$B$2:$AZ$251,R$2,FALSE)</f>
        <v>595.07917250000003</v>
      </c>
      <c r="S31" s="25">
        <f>VLOOKUP($D31,Résultats!$B$2:$AZ$251,S$2,FALSE)</f>
        <v>714.35201529999995</v>
      </c>
      <c r="T31" s="25">
        <f>VLOOKUP($D31,Résultats!$B$2:$AZ$251,T$2,FALSE)</f>
        <v>809.14566609999997</v>
      </c>
      <c r="U31" s="25">
        <f>VLOOKUP($D31,Résultats!$B$2:$AZ$251,U$2,FALSE)</f>
        <v>882.82031889999996</v>
      </c>
      <c r="V31" s="25">
        <f>VLOOKUP($D31,Résultats!$B$2:$AZ$251,V$2,FALSE)</f>
        <v>929.45717330000002</v>
      </c>
      <c r="W31" s="25">
        <f>VLOOKUP($D31,Résultats!$B$2:$AZ$251,W$2,FALSE)</f>
        <v>953.02017079999996</v>
      </c>
      <c r="X31" s="25">
        <f>VLOOKUP($D31,Résultats!$B$2:$AZ$251,X$2,FALSE)</f>
        <v>960.43260580000003</v>
      </c>
      <c r="Y31" s="25">
        <f>VLOOKUP($D31,Résultats!$B$2:$AZ$251,Y$2,FALSE)</f>
        <v>985.81749860000002</v>
      </c>
      <c r="Z31" s="25">
        <f>VLOOKUP($D31,Résultats!$B$2:$AZ$251,Z$2,FALSE)</f>
        <v>994.76991640000006</v>
      </c>
      <c r="AA31" s="25">
        <f>VLOOKUP($D31,Résultats!$B$2:$AZ$251,AA$2,FALSE)</f>
        <v>995.60374490000004</v>
      </c>
      <c r="AB31" s="25">
        <f>VLOOKUP($D31,Résultats!$B$2:$AZ$251,AB$2,FALSE)</f>
        <v>992.4269822</v>
      </c>
      <c r="AC31" s="25">
        <f>VLOOKUP($D31,Résultats!$B$2:$AZ$251,AC$2,FALSE)</f>
        <v>986.86886389999995</v>
      </c>
      <c r="AD31" s="25">
        <f>VLOOKUP($D31,Résultats!$B$2:$AZ$251,AD$2,FALSE)</f>
        <v>975.97683010000003</v>
      </c>
      <c r="AE31" s="25">
        <f>VLOOKUP($D31,Résultats!$B$2:$AZ$251,AE$2,FALSE)</f>
        <v>964.49699599999997</v>
      </c>
      <c r="AF31" s="25">
        <f>VLOOKUP($D31,Résultats!$B$2:$AZ$251,AF$2,FALSE)</f>
        <v>953.74425789999998</v>
      </c>
      <c r="AG31" s="25">
        <f>VLOOKUP($D31,Résultats!$B$2:$AZ$251,AG$2,FALSE)</f>
        <v>943.13132399999995</v>
      </c>
      <c r="AH31" s="25">
        <f>VLOOKUP($D31,Résultats!$B$2:$AZ$251,AH$2,FALSE)</f>
        <v>956.83698860000004</v>
      </c>
      <c r="AI31" s="25">
        <f>VLOOKUP($D31,Résultats!$B$2:$AZ$251,AI$2,FALSE)</f>
        <v>955.5747255</v>
      </c>
      <c r="AJ31" s="25">
        <f>VLOOKUP($D31,Résultats!$B$2:$AZ$251,AJ$2,FALSE)</f>
        <v>949.86065719999999</v>
      </c>
      <c r="AK31" s="25">
        <f>VLOOKUP($D31,Résultats!$B$2:$AZ$251,AK$2,FALSE)</f>
        <v>941.97664889999999</v>
      </c>
      <c r="AL31" s="25">
        <f>VLOOKUP($D31,Résultats!$B$2:$AZ$251,AL$2,FALSE)</f>
        <v>932.63634999999999</v>
      </c>
      <c r="AM31" s="102">
        <f>VLOOKUP($D31,Résultats!$B$2:$AZ$251,AM$2,FALSE)</f>
        <v>908.73710740000001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0.56452867159999998</v>
      </c>
      <c r="F32" s="25">
        <f>VLOOKUP($D32,Résultats!$B$2:$AZ$251,F$2,FALSE)</f>
        <v>11.037901700000001</v>
      </c>
      <c r="G32" s="25">
        <f>VLOOKUP($D32,Résultats!$B$2:$AZ$251,G$2,FALSE)</f>
        <v>26.984386010000001</v>
      </c>
      <c r="H32" s="25">
        <f>VLOOKUP($D32,Résultats!$B$2:$AZ$251,H$2,FALSE)</f>
        <v>34.587213920000003</v>
      </c>
      <c r="I32" s="25">
        <f>VLOOKUP($D32,Résultats!$B$2:$AZ$251,I$2,FALSE)</f>
        <v>36.102306159999998</v>
      </c>
      <c r="J32" s="25">
        <f>VLOOKUP($D32,Résultats!$B$2:$AZ$251,J$2,FALSE)</f>
        <v>40.016145250000001</v>
      </c>
      <c r="K32" s="25">
        <f>VLOOKUP($D32,Résultats!$B$2:$AZ$251,K$2,FALSE)</f>
        <v>47.018425379999996</v>
      </c>
      <c r="L32" s="25">
        <f>VLOOKUP($D32,Résultats!$B$2:$AZ$251,L$2,FALSE)</f>
        <v>57.236989039999997</v>
      </c>
      <c r="M32" s="25">
        <f>VLOOKUP($D32,Résultats!$B$2:$AZ$251,M$2,FALSE)</f>
        <v>88.204535089999894</v>
      </c>
      <c r="N32" s="25">
        <f>VLOOKUP($D32,Résultats!$B$2:$AZ$251,N$2,FALSE)</f>
        <v>111.2938374</v>
      </c>
      <c r="O32" s="25">
        <f>VLOOKUP($D32,Résultats!$B$2:$AZ$251,O$2,FALSE)</f>
        <v>111.3110762</v>
      </c>
      <c r="P32" s="25">
        <f>VLOOKUP($D32,Résultats!$B$2:$AZ$251,P$2,FALSE)</f>
        <v>131.73135139999999</v>
      </c>
      <c r="Q32" s="25">
        <f>VLOOKUP($D32,Résultats!$B$2:$AZ$251,Q$2,FALSE)</f>
        <v>167.5429498</v>
      </c>
      <c r="R32" s="25">
        <f>VLOOKUP($D32,Résultats!$B$2:$AZ$251,R$2,FALSE)</f>
        <v>208.26288220000001</v>
      </c>
      <c r="S32" s="25">
        <f>VLOOKUP($D32,Résultats!$B$2:$AZ$251,S$2,FALSE)</f>
        <v>248.2813726</v>
      </c>
      <c r="T32" s="25">
        <f>VLOOKUP($D32,Résultats!$B$2:$AZ$251,T$2,FALSE)</f>
        <v>279.28896659999998</v>
      </c>
      <c r="U32" s="25">
        <f>VLOOKUP($D32,Résultats!$B$2:$AZ$251,U$2,FALSE)</f>
        <v>302.6143156</v>
      </c>
      <c r="V32" s="25">
        <f>VLOOKUP($D32,Résultats!$B$2:$AZ$251,V$2,FALSE)</f>
        <v>316.39917059999999</v>
      </c>
      <c r="W32" s="25">
        <f>VLOOKUP($D32,Résultats!$B$2:$AZ$251,W$2,FALSE)</f>
        <v>322.18102069999998</v>
      </c>
      <c r="X32" s="25">
        <f>VLOOKUP($D32,Résultats!$B$2:$AZ$251,X$2,FALSE)</f>
        <v>322.45415450000002</v>
      </c>
      <c r="Y32" s="25">
        <f>VLOOKUP($D32,Résultats!$B$2:$AZ$251,Y$2,FALSE)</f>
        <v>328.70829980000002</v>
      </c>
      <c r="Z32" s="25">
        <f>VLOOKUP($D32,Résultats!$B$2:$AZ$251,Z$2,FALSE)</f>
        <v>329.4415717</v>
      </c>
      <c r="AA32" s="25">
        <f>VLOOKUP($D32,Résultats!$B$2:$AZ$251,AA$2,FALSE)</f>
        <v>327.4966412</v>
      </c>
      <c r="AB32" s="25">
        <f>VLOOKUP($D32,Résultats!$B$2:$AZ$251,AB$2,FALSE)</f>
        <v>324.2671138</v>
      </c>
      <c r="AC32" s="25">
        <f>VLOOKUP($D32,Résultats!$B$2:$AZ$251,AC$2,FALSE)</f>
        <v>320.30393930000002</v>
      </c>
      <c r="AD32" s="25">
        <f>VLOOKUP($D32,Résultats!$B$2:$AZ$251,AD$2,FALSE)</f>
        <v>315.03045500000002</v>
      </c>
      <c r="AE32" s="25">
        <f>VLOOKUP($D32,Résultats!$B$2:$AZ$251,AE$2,FALSE)</f>
        <v>309.62593279999999</v>
      </c>
      <c r="AF32" s="25">
        <f>VLOOKUP($D32,Résultats!$B$2:$AZ$251,AF$2,FALSE)</f>
        <v>304.508826</v>
      </c>
      <c r="AG32" s="25">
        <f>VLOOKUP($D32,Résultats!$B$2:$AZ$251,AG$2,FALSE)</f>
        <v>299.48562020000003</v>
      </c>
      <c r="AH32" s="25">
        <f>VLOOKUP($D32,Résultats!$B$2:$AZ$251,AH$2,FALSE)</f>
        <v>296.91247069999997</v>
      </c>
      <c r="AI32" s="25">
        <f>VLOOKUP($D32,Résultats!$B$2:$AZ$251,AI$2,FALSE)</f>
        <v>294.95085390000003</v>
      </c>
      <c r="AJ32" s="25">
        <f>VLOOKUP($D32,Résultats!$B$2:$AZ$251,AJ$2,FALSE)</f>
        <v>291.64567520000003</v>
      </c>
      <c r="AK32" s="25">
        <f>VLOOKUP($D32,Résultats!$B$2:$AZ$251,AK$2,FALSE)</f>
        <v>287.71610609999999</v>
      </c>
      <c r="AL32" s="25">
        <f>VLOOKUP($D32,Résultats!$B$2:$AZ$251,AL$2,FALSE)</f>
        <v>283.38986180000001</v>
      </c>
      <c r="AM32" s="102">
        <f>VLOOKUP($D32,Résultats!$B$2:$AZ$251,AM$2,FALSE)</f>
        <v>274.70537519999999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7.6963009400000002E-3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9.4554554400000004E-2</v>
      </c>
      <c r="F34" s="55">
        <f>VLOOKUP($D34,Résultats!$B$2:$AZ$251,F$2,FALSE)</f>
        <v>1.5182772090000001</v>
      </c>
      <c r="G34" s="55">
        <f>VLOOKUP($D34,Résultats!$B$2:$AZ$251,G$2,FALSE)</f>
        <v>3.9051749729999998</v>
      </c>
      <c r="H34" s="55">
        <f>VLOOKUP($D34,Résultats!$B$2:$AZ$251,H$2,FALSE)</f>
        <v>4.8896838689999997</v>
      </c>
      <c r="I34" s="55">
        <f>VLOOKUP($D34,Résultats!$B$2:$AZ$251,I$2,FALSE)</f>
        <v>4.9871673799999998</v>
      </c>
      <c r="J34" s="55">
        <f>VLOOKUP($D34,Résultats!$B$2:$AZ$251,J$2,FALSE)</f>
        <v>5.3876901349999997</v>
      </c>
      <c r="K34" s="55">
        <f>VLOOKUP($D34,Résultats!$B$2:$AZ$251,K$2,FALSE)</f>
        <v>5.406106222</v>
      </c>
      <c r="L34" s="55">
        <f>VLOOKUP($D34,Résultats!$B$2:$AZ$251,L$2,FALSE)</f>
        <v>5.9430008140000004</v>
      </c>
      <c r="M34" s="55">
        <f>VLOOKUP($D34,Résultats!$B$2:$AZ$251,M$2,FALSE)</f>
        <v>8.8763026360000001</v>
      </c>
      <c r="N34" s="55">
        <f>VLOOKUP($D34,Résultats!$B$2:$AZ$251,N$2,FALSE)</f>
        <v>10.858400509999999</v>
      </c>
      <c r="O34" s="55">
        <f>VLOOKUP($D34,Résultats!$B$2:$AZ$251,O$2,FALSE)</f>
        <v>10.48561087</v>
      </c>
      <c r="P34" s="55">
        <f>VLOOKUP($D34,Résultats!$B$2:$AZ$251,P$2,FALSE)</f>
        <v>11.98126897</v>
      </c>
      <c r="Q34" s="55">
        <f>VLOOKUP($D34,Résultats!$B$2:$AZ$251,Q$2,FALSE)</f>
        <v>14.72234965</v>
      </c>
      <c r="R34" s="55">
        <f>VLOOKUP($D34,Résultats!$B$2:$AZ$251,R$2,FALSE)</f>
        <v>17.69731853</v>
      </c>
      <c r="S34" s="55">
        <f>VLOOKUP($D34,Résultats!$B$2:$AZ$251,S$2,FALSE)</f>
        <v>20.4238155</v>
      </c>
      <c r="T34" s="55">
        <f>VLOOKUP($D34,Résultats!$B$2:$AZ$251,T$2,FALSE)</f>
        <v>22.26280113</v>
      </c>
      <c r="U34" s="55">
        <f>VLOOKUP($D34,Résultats!$B$2:$AZ$251,U$2,FALSE)</f>
        <v>23.397972979999999</v>
      </c>
      <c r="V34" s="55">
        <f>VLOOKUP($D34,Résultats!$B$2:$AZ$251,V$2,FALSE)</f>
        <v>23.7548502</v>
      </c>
      <c r="W34" s="55">
        <f>VLOOKUP($D34,Résultats!$B$2:$AZ$251,W$2,FALSE)</f>
        <v>23.51506079</v>
      </c>
      <c r="X34" s="55">
        <f>VLOOKUP($D34,Résultats!$B$2:$AZ$251,X$2,FALSE)</f>
        <v>22.908209939999999</v>
      </c>
      <c r="Y34" s="55">
        <f>VLOOKUP($D34,Résultats!$B$2:$AZ$251,Y$2,FALSE)</f>
        <v>22.759554959999999</v>
      </c>
      <c r="Z34" s="55">
        <f>VLOOKUP($D34,Résultats!$B$2:$AZ$251,Z$2,FALSE)</f>
        <v>22.263292979999999</v>
      </c>
      <c r="AA34" s="55">
        <f>VLOOKUP($D34,Résultats!$B$2:$AZ$251,AA$2,FALSE)</f>
        <v>21.631375269999999</v>
      </c>
      <c r="AB34" s="55">
        <f>VLOOKUP($D34,Résultats!$B$2:$AZ$251,AB$2,FALSE)</f>
        <v>20.962552110000001</v>
      </c>
      <c r="AC34" s="55">
        <f>VLOOKUP($D34,Résultats!$B$2:$AZ$251,AC$2,FALSE)</f>
        <v>20.29323685</v>
      </c>
      <c r="AD34" s="55">
        <f>VLOOKUP($D34,Résultats!$B$2:$AZ$251,AD$2,FALSE)</f>
        <v>19.649102370000001</v>
      </c>
      <c r="AE34" s="55">
        <f>VLOOKUP($D34,Résultats!$B$2:$AZ$251,AE$2,FALSE)</f>
        <v>19.029993699999999</v>
      </c>
      <c r="AF34" s="55">
        <f>VLOOKUP($D34,Résultats!$B$2:$AZ$251,AF$2,FALSE)</f>
        <v>18.458986249999999</v>
      </c>
      <c r="AG34" s="55">
        <f>VLOOKUP($D34,Résultats!$B$2:$AZ$251,AG$2,FALSE)</f>
        <v>17.92162356</v>
      </c>
      <c r="AH34" s="55">
        <f>VLOOKUP($D34,Résultats!$B$2:$AZ$251,AH$2,FALSE)</f>
        <v>16.986476589999999</v>
      </c>
      <c r="AI34" s="55">
        <f>VLOOKUP($D34,Résultats!$B$2:$AZ$251,AI$2,FALSE)</f>
        <v>16.73798639</v>
      </c>
      <c r="AJ34" s="55">
        <f>VLOOKUP($D34,Résultats!$B$2:$AZ$251,AJ$2,FALSE)</f>
        <v>16.431381500000001</v>
      </c>
      <c r="AK34" s="55">
        <f>VLOOKUP($D34,Résultats!$B$2:$AZ$251,AK$2,FALSE)</f>
        <v>16.107486349999999</v>
      </c>
      <c r="AL34" s="55">
        <f>VLOOKUP($D34,Résultats!$B$2:$AZ$251,AL$2,FALSE)</f>
        <v>15.77849812</v>
      </c>
      <c r="AM34" s="214">
        <f>VLOOKUP($D34,Résultats!$B$2:$AZ$251,AM$2,FALSE)</f>
        <v>15.22369675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2370.8185480000002</v>
      </c>
      <c r="F35" s="53">
        <f>VLOOKUP($D35,Résultats!$B$2:$AZ$251,F$2,FALSE)</f>
        <v>1896.029818</v>
      </c>
      <c r="G35" s="53">
        <f>VLOOKUP($D35,Résultats!$B$2:$AZ$251,G$2,FALSE)</f>
        <v>2096.5167889999998</v>
      </c>
      <c r="H35" s="53">
        <f>VLOOKUP($D35,Résultats!$B$2:$AZ$251,H$2,FALSE)</f>
        <v>2102.1542589999999</v>
      </c>
      <c r="I35" s="53">
        <f>VLOOKUP($D35,Résultats!$B$2:$AZ$251,I$2,FALSE)</f>
        <v>1727.5714720000001</v>
      </c>
      <c r="J35" s="53">
        <f>VLOOKUP($D35,Résultats!$B$2:$AZ$251,J$2,FALSE)</f>
        <v>1520.6026690000001</v>
      </c>
      <c r="K35" s="53">
        <f>VLOOKUP($D35,Résultats!$B$2:$AZ$251,K$2,FALSE)</f>
        <v>1475.510769</v>
      </c>
      <c r="L35" s="53">
        <f>VLOOKUP($D35,Résultats!$B$2:$AZ$251,L$2,FALSE)</f>
        <v>1480.2025289999999</v>
      </c>
      <c r="M35" s="53">
        <f>VLOOKUP($D35,Résultats!$B$2:$AZ$251,M$2,FALSE)</f>
        <v>1866.390811</v>
      </c>
      <c r="N35" s="53">
        <f>VLOOKUP($D35,Résultats!$B$2:$AZ$251,N$2,FALSE)</f>
        <v>1948.856587</v>
      </c>
      <c r="O35" s="53">
        <f>VLOOKUP($D35,Résultats!$B$2:$AZ$251,O$2,FALSE)</f>
        <v>1512.9328849999999</v>
      </c>
      <c r="P35" s="53">
        <f>VLOOKUP($D35,Résultats!$B$2:$AZ$251,P$2,FALSE)</f>
        <v>1249.596432</v>
      </c>
      <c r="Q35" s="53">
        <f>VLOOKUP($D35,Résultats!$B$2:$AZ$251,Q$2,FALSE)</f>
        <v>1004.387987</v>
      </c>
      <c r="R35" s="53">
        <f>VLOOKUP($D35,Résultats!$B$2:$AZ$251,R$2,FALSE)</f>
        <v>769.35858310000003</v>
      </c>
      <c r="S35" s="53">
        <f>VLOOKUP($D35,Résultats!$B$2:$AZ$251,S$2,FALSE)</f>
        <v>547.2679617</v>
      </c>
      <c r="T35" s="53">
        <f>VLOOKUP($D35,Résultats!$B$2:$AZ$251,T$2,FALSE)</f>
        <v>353.84102200000001</v>
      </c>
      <c r="U35" s="53">
        <f>VLOOKUP($D35,Résultats!$B$2:$AZ$251,U$2,FALSE)</f>
        <v>212.1270269</v>
      </c>
      <c r="V35" s="53">
        <f>VLOOKUP($D35,Résultats!$B$2:$AZ$251,V$2,FALSE)</f>
        <v>118.7078188</v>
      </c>
      <c r="W35" s="53">
        <f>VLOOKUP($D35,Résultats!$B$2:$AZ$251,W$2,FALSE)</f>
        <v>63.128901069999998</v>
      </c>
      <c r="X35" s="53">
        <f>VLOOKUP($D35,Résultats!$B$2:$AZ$251,X$2,FALSE)</f>
        <v>32.482250919999998</v>
      </c>
      <c r="Y35" s="53">
        <f>VLOOKUP($D35,Résultats!$B$2:$AZ$251,Y$2,FALSE)</f>
        <v>16.869092670000001</v>
      </c>
      <c r="Z35" s="53">
        <f>VLOOKUP($D35,Résultats!$B$2:$AZ$251,Z$2,FALSE)</f>
        <v>8.5704363529999998</v>
      </c>
      <c r="AA35" s="53">
        <f>VLOOKUP($D35,Résultats!$B$2:$AZ$251,AA$2,FALSE)</f>
        <v>4.3077320099999996</v>
      </c>
      <c r="AB35" s="53">
        <f>VLOOKUP($D35,Résultats!$B$2:$AZ$251,AB$2,FALSE)</f>
        <v>2.1537097350000001</v>
      </c>
      <c r="AC35" s="53">
        <f>VLOOKUP($D35,Résultats!$B$2:$AZ$251,AC$2,FALSE)</f>
        <v>1.0735061210000001</v>
      </c>
      <c r="AD35" s="53">
        <f>VLOOKUP($D35,Résultats!$B$2:$AZ$251,AD$2,FALSE)</f>
        <v>0.53172509749999997</v>
      </c>
      <c r="AE35" s="53">
        <f>VLOOKUP($D35,Résultats!$B$2:$AZ$251,AE$2,FALSE)</f>
        <v>0.26313622110000001</v>
      </c>
      <c r="AF35" s="53">
        <f>VLOOKUP($D35,Résultats!$B$2:$AZ$251,AF$2,FALSE)</f>
        <v>0.13029062329999999</v>
      </c>
      <c r="AG35" s="53">
        <f>VLOOKUP($D35,Résultats!$B$2:$AZ$251,AG$2,FALSE)</f>
        <v>6.4512737400000006E-2</v>
      </c>
      <c r="AH35" s="53">
        <f>VLOOKUP($D35,Résultats!$B$2:$AZ$251,AH$2,FALSE)</f>
        <v>3.3055213999999999E-2</v>
      </c>
      <c r="AI35" s="53">
        <f>VLOOKUP($D35,Résultats!$B$2:$AZ$251,AI$2,FALSE)</f>
        <v>1.6532039700000001E-2</v>
      </c>
      <c r="AJ35" s="53">
        <f>VLOOKUP($D35,Résultats!$B$2:$AZ$251,AJ$2,FALSE)</f>
        <v>8.2296478799999996E-3</v>
      </c>
      <c r="AK35" s="53">
        <f>VLOOKUP($D35,Résultats!$B$2:$AZ$251,AK$2,FALSE)</f>
        <v>4.0871623299999996E-3</v>
      </c>
      <c r="AL35" s="53">
        <f>VLOOKUP($D35,Résultats!$B$2:$AZ$251,AL$2,FALSE)</f>
        <v>2.0265439300000002E-3</v>
      </c>
      <c r="AM35" s="213">
        <f>VLOOKUP($D35,Résultats!$B$2:$AZ$251,AM$2,FALSE)</f>
        <v>9.8890154599999905E-4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1.1860022750000001</v>
      </c>
      <c r="F36" s="25">
        <f>VLOOKUP($D36,Résultats!$B$2:$AZ$251,F$2,FALSE)</f>
        <v>48.350584269999999</v>
      </c>
      <c r="G36" s="25">
        <f>VLOOKUP($D36,Résultats!$B$2:$AZ$251,G$2,FALSE)</f>
        <v>63.16542639</v>
      </c>
      <c r="H36" s="25">
        <f>VLOOKUP($D36,Résultats!$B$2:$AZ$251,H$2,FALSE)</f>
        <v>65.909576860000001</v>
      </c>
      <c r="I36" s="25">
        <f>VLOOKUP($D36,Résultats!$B$2:$AZ$251,I$2,FALSE)</f>
        <v>77.749077330000006</v>
      </c>
      <c r="J36" s="25">
        <f>VLOOKUP($D36,Résultats!$B$2:$AZ$251,J$2,FALSE)</f>
        <v>67.022589859999997</v>
      </c>
      <c r="K36" s="25">
        <f>VLOOKUP($D36,Résultats!$B$2:$AZ$251,K$2,FALSE)</f>
        <v>93.011566740000006</v>
      </c>
      <c r="L36" s="25">
        <f>VLOOKUP($D36,Résultats!$B$2:$AZ$251,L$2,FALSE)</f>
        <v>110.5626292</v>
      </c>
      <c r="M36" s="25">
        <f>VLOOKUP($D36,Résultats!$B$2:$AZ$251,M$2,FALSE)</f>
        <v>152.92308689999999</v>
      </c>
      <c r="N36" s="25">
        <f>VLOOKUP($D36,Résultats!$B$2:$AZ$251,N$2,FALSE)</f>
        <v>173.80801450000001</v>
      </c>
      <c r="O36" s="25">
        <f>VLOOKUP($D36,Résultats!$B$2:$AZ$251,O$2,FALSE)</f>
        <v>142.87567670000001</v>
      </c>
      <c r="P36" s="25">
        <f>VLOOKUP($D36,Résultats!$B$2:$AZ$251,P$2,FALSE)</f>
        <v>123.85111980000001</v>
      </c>
      <c r="Q36" s="25">
        <f>VLOOKUP($D36,Résultats!$B$2:$AZ$251,Q$2,FALSE)</f>
        <v>104.03667660000001</v>
      </c>
      <c r="R36" s="25">
        <f>VLOOKUP($D36,Résultats!$B$2:$AZ$251,R$2,FALSE)</f>
        <v>82.990490699999995</v>
      </c>
      <c r="S36" s="25">
        <f>VLOOKUP($D36,Résultats!$B$2:$AZ$251,S$2,FALSE)</f>
        <v>61.368072609999999</v>
      </c>
      <c r="T36" s="25">
        <f>VLOOKUP($D36,Résultats!$B$2:$AZ$251,T$2,FALSE)</f>
        <v>41.12244372</v>
      </c>
      <c r="U36" s="25">
        <f>VLOOKUP($D36,Résultats!$B$2:$AZ$251,U$2,FALSE)</f>
        <v>25.53148015</v>
      </c>
      <c r="V36" s="25">
        <f>VLOOKUP($D36,Résultats!$B$2:$AZ$251,V$2,FALSE)</f>
        <v>14.787946809999999</v>
      </c>
      <c r="W36" s="25">
        <f>VLOOKUP($D36,Résultats!$B$2:$AZ$251,W$2,FALSE)</f>
        <v>8.1320460469999905</v>
      </c>
      <c r="X36" s="25">
        <f>VLOOKUP($D36,Résultats!$B$2:$AZ$251,X$2,FALSE)</f>
        <v>4.3245792459999999</v>
      </c>
      <c r="Y36" s="25">
        <f>VLOOKUP($D36,Résultats!$B$2:$AZ$251,Y$2,FALSE)</f>
        <v>2.3170116379999999</v>
      </c>
      <c r="Z36" s="25">
        <f>VLOOKUP($D36,Résultats!$B$2:$AZ$251,Z$2,FALSE)</f>
        <v>1.213706714</v>
      </c>
      <c r="AA36" s="25">
        <f>VLOOKUP($D36,Résultats!$B$2:$AZ$251,AA$2,FALSE)</f>
        <v>0.62799803430000001</v>
      </c>
      <c r="AB36" s="25">
        <f>VLOOKUP($D36,Résultats!$B$2:$AZ$251,AB$2,FALSE)</f>
        <v>0.32281798979999998</v>
      </c>
      <c r="AC36" s="25">
        <f>VLOOKUP($D36,Résultats!$B$2:$AZ$251,AC$2,FALSE)</f>
        <v>0.16528074409999999</v>
      </c>
      <c r="AD36" s="25">
        <f>VLOOKUP($D36,Résultats!$B$2:$AZ$251,AD$2,FALSE)</f>
        <v>8.4021100099999996E-2</v>
      </c>
      <c r="AE36" s="25">
        <f>VLOOKUP($D36,Résultats!$B$2:$AZ$251,AE$2,FALSE)</f>
        <v>4.2746141199999997E-2</v>
      </c>
      <c r="AF36" s="25">
        <f>VLOOKUP($D36,Résultats!$B$2:$AZ$251,AF$2,FALSE)</f>
        <v>2.1739189499999999E-2</v>
      </c>
      <c r="AG36" s="25">
        <f>VLOOKUP($D36,Résultats!$B$2:$AZ$251,AG$2,FALSE)</f>
        <v>1.1048118500000001E-2</v>
      </c>
      <c r="AH36" s="25">
        <f>VLOOKUP($D36,Résultats!$B$2:$AZ$251,AH$2,FALSE)</f>
        <v>6.1204080199999998E-3</v>
      </c>
      <c r="AI36" s="25">
        <f>VLOOKUP($D36,Résultats!$B$2:$AZ$251,AI$2,FALSE)</f>
        <v>3.14919566E-3</v>
      </c>
      <c r="AJ36" s="25">
        <f>VLOOKUP($D36,Résultats!$B$2:$AZ$251,AJ$2,FALSE)</f>
        <v>1.61303463E-3</v>
      </c>
      <c r="AK36" s="25">
        <f>VLOOKUP($D36,Résultats!$B$2:$AZ$251,AK$2,FALSE)</f>
        <v>8.2417948999999996E-4</v>
      </c>
      <c r="AL36" s="25">
        <f>VLOOKUP($D36,Résultats!$B$2:$AZ$251,AL$2,FALSE)</f>
        <v>4.2035249400000001E-4</v>
      </c>
      <c r="AM36" s="102">
        <f>VLOOKUP($D36,Résultats!$B$2:$AZ$251,AM$2,FALSE)</f>
        <v>2.10985181E-4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426.96081909999998</v>
      </c>
      <c r="F37" s="25">
        <f>VLOOKUP($D37,Résultats!$B$2:$AZ$251,F$2,FALSE)</f>
        <v>367.07671549999998</v>
      </c>
      <c r="G37" s="25">
        <f>VLOOKUP($D37,Résultats!$B$2:$AZ$251,G$2,FALSE)</f>
        <v>408.35875900000002</v>
      </c>
      <c r="H37" s="25">
        <f>VLOOKUP($D37,Résultats!$B$2:$AZ$251,H$2,FALSE)</f>
        <v>411.61334119999998</v>
      </c>
      <c r="I37" s="25">
        <f>VLOOKUP($D37,Résultats!$B$2:$AZ$251,I$2,FALSE)</f>
        <v>351.19703120000003</v>
      </c>
      <c r="J37" s="25">
        <f>VLOOKUP($D37,Résultats!$B$2:$AZ$251,J$2,FALSE)</f>
        <v>303.3506165</v>
      </c>
      <c r="K37" s="25">
        <f>VLOOKUP($D37,Résultats!$B$2:$AZ$251,K$2,FALSE)</f>
        <v>307.1610417</v>
      </c>
      <c r="L37" s="25">
        <f>VLOOKUP($D37,Résultats!$B$2:$AZ$251,L$2,FALSE)</f>
        <v>312.96860049999998</v>
      </c>
      <c r="M37" s="25">
        <f>VLOOKUP($D37,Résultats!$B$2:$AZ$251,M$2,FALSE)</f>
        <v>395.99402679999997</v>
      </c>
      <c r="N37" s="25">
        <f>VLOOKUP($D37,Résultats!$B$2:$AZ$251,N$2,FALSE)</f>
        <v>415.05813219999999</v>
      </c>
      <c r="O37" s="25">
        <f>VLOOKUP($D37,Résultats!$B$2:$AZ$251,O$2,FALSE)</f>
        <v>323.82000790000001</v>
      </c>
      <c r="P37" s="25">
        <f>VLOOKUP($D37,Résultats!$B$2:$AZ$251,P$2,FALSE)</f>
        <v>268.6726711</v>
      </c>
      <c r="Q37" s="25">
        <f>VLOOKUP($D37,Résultats!$B$2:$AZ$251,Q$2,FALSE)</f>
        <v>216.87745240000001</v>
      </c>
      <c r="R37" s="25">
        <f>VLOOKUP($D37,Résultats!$B$2:$AZ$251,R$2,FALSE)</f>
        <v>166.7792709</v>
      </c>
      <c r="S37" s="25">
        <f>VLOOKUP($D37,Résultats!$B$2:$AZ$251,S$2,FALSE)</f>
        <v>119.03357800000001</v>
      </c>
      <c r="T37" s="25">
        <f>VLOOKUP($D37,Résultats!$B$2:$AZ$251,T$2,FALSE)</f>
        <v>77.204445800000002</v>
      </c>
      <c r="U37" s="25">
        <f>VLOOKUP($D37,Résultats!$B$2:$AZ$251,U$2,FALSE)</f>
        <v>46.427679869999999</v>
      </c>
      <c r="V37" s="25">
        <f>VLOOKUP($D37,Résultats!$B$2:$AZ$251,V$2,FALSE)</f>
        <v>26.055689409999999</v>
      </c>
      <c r="W37" s="25">
        <f>VLOOKUP($D37,Résultats!$B$2:$AZ$251,W$2,FALSE)</f>
        <v>13.893720699999999</v>
      </c>
      <c r="X37" s="25">
        <f>VLOOKUP($D37,Résultats!$B$2:$AZ$251,X$2,FALSE)</f>
        <v>7.167647874</v>
      </c>
      <c r="Y37" s="25">
        <f>VLOOKUP($D37,Résultats!$B$2:$AZ$251,Y$2,FALSE)</f>
        <v>3.7320329640000001</v>
      </c>
      <c r="Z37" s="25">
        <f>VLOOKUP($D37,Résultats!$B$2:$AZ$251,Z$2,FALSE)</f>
        <v>1.900320266</v>
      </c>
      <c r="AA37" s="25">
        <f>VLOOKUP($D37,Résultats!$B$2:$AZ$251,AA$2,FALSE)</f>
        <v>0.95714596929999995</v>
      </c>
      <c r="AB37" s="25">
        <f>VLOOKUP($D37,Résultats!$B$2:$AZ$251,AB$2,FALSE)</f>
        <v>0.4794783648</v>
      </c>
      <c r="AC37" s="25">
        <f>VLOOKUP($D37,Résultats!$B$2:$AZ$251,AC$2,FALSE)</f>
        <v>0.23943814150000001</v>
      </c>
      <c r="AD37" s="25">
        <f>VLOOKUP($D37,Résultats!$B$2:$AZ$251,AD$2,FALSE)</f>
        <v>0.11866946690000001</v>
      </c>
      <c r="AE37" s="25">
        <f>VLOOKUP($D37,Résultats!$B$2:$AZ$251,AE$2,FALSE)</f>
        <v>5.8731751399999997E-2</v>
      </c>
      <c r="AF37" s="25">
        <f>VLOOKUP($D37,Résultats!$B$2:$AZ$251,AF$2,FALSE)</f>
        <v>2.9082349E-2</v>
      </c>
      <c r="AG37" s="25">
        <f>VLOOKUP($D37,Résultats!$B$2:$AZ$251,AG$2,FALSE)</f>
        <v>1.44006628E-2</v>
      </c>
      <c r="AH37" s="25">
        <f>VLOOKUP($D37,Résultats!$B$2:$AZ$251,AH$2,FALSE)</f>
        <v>7.4290307500000001E-3</v>
      </c>
      <c r="AI37" s="25">
        <f>VLOOKUP($D37,Résultats!$B$2:$AZ$251,AI$2,FALSE)</f>
        <v>3.7103920099999998E-3</v>
      </c>
      <c r="AJ37" s="25">
        <f>VLOOKUP($D37,Résultats!$B$2:$AZ$251,AJ$2,FALSE)</f>
        <v>1.8439086E-3</v>
      </c>
      <c r="AK37" s="25">
        <f>VLOOKUP($D37,Résultats!$B$2:$AZ$251,AK$2,FALSE)</f>
        <v>9.1394504800000002E-4</v>
      </c>
      <c r="AL37" s="25">
        <f>VLOOKUP($D37,Résultats!$B$2:$AZ$251,AL$2,FALSE)</f>
        <v>4.5213484700000001E-4</v>
      </c>
      <c r="AM37" s="102">
        <f>VLOOKUP($D37,Résultats!$B$2:$AZ$251,AM$2,FALSE)</f>
        <v>2.2006211999999999E-4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673.64929240000004</v>
      </c>
      <c r="F38" s="25">
        <f>VLOOKUP($D38,Résultats!$B$2:$AZ$251,F$2,FALSE)</f>
        <v>550.2628191</v>
      </c>
      <c r="G38" s="25">
        <f>VLOOKUP($D38,Résultats!$B$2:$AZ$251,G$2,FALSE)</f>
        <v>609.56262300000003</v>
      </c>
      <c r="H38" s="25">
        <f>VLOOKUP($D38,Résultats!$B$2:$AZ$251,H$2,FALSE)</f>
        <v>613.04205690000003</v>
      </c>
      <c r="I38" s="25">
        <f>VLOOKUP($D38,Résultats!$B$2:$AZ$251,I$2,FALSE)</f>
        <v>509.47142170000001</v>
      </c>
      <c r="J38" s="25">
        <f>VLOOKUP($D38,Résultats!$B$2:$AZ$251,J$2,FALSE)</f>
        <v>446.1577618</v>
      </c>
      <c r="K38" s="25">
        <f>VLOOKUP($D38,Résultats!$B$2:$AZ$251,K$2,FALSE)</f>
        <v>434.8922862</v>
      </c>
      <c r="L38" s="25">
        <f>VLOOKUP($D38,Résultats!$B$2:$AZ$251,L$2,FALSE)</f>
        <v>434.37256059999999</v>
      </c>
      <c r="M38" s="25">
        <f>VLOOKUP($D38,Résultats!$B$2:$AZ$251,M$2,FALSE)</f>
        <v>545.27007830000002</v>
      </c>
      <c r="N38" s="25">
        <f>VLOOKUP($D38,Résultats!$B$2:$AZ$251,N$2,FALSE)</f>
        <v>566.76259770000001</v>
      </c>
      <c r="O38" s="25">
        <f>VLOOKUP($D38,Résultats!$B$2:$AZ$251,O$2,FALSE)</f>
        <v>438.66012940000002</v>
      </c>
      <c r="P38" s="25">
        <f>VLOOKUP($D38,Résultats!$B$2:$AZ$251,P$2,FALSE)</f>
        <v>361.29219990000001</v>
      </c>
      <c r="Q38" s="25">
        <f>VLOOKUP($D38,Résultats!$B$2:$AZ$251,Q$2,FALSE)</f>
        <v>289.57735880000001</v>
      </c>
      <c r="R38" s="25">
        <f>VLOOKUP($D38,Résultats!$B$2:$AZ$251,R$2,FALSE)</f>
        <v>221.1817877</v>
      </c>
      <c r="S38" s="25">
        <f>VLOOKUP($D38,Résultats!$B$2:$AZ$251,S$2,FALSE)</f>
        <v>156.85456239999999</v>
      </c>
      <c r="T38" s="25">
        <f>VLOOKUP($D38,Résultats!$B$2:$AZ$251,T$2,FALSE)</f>
        <v>101.1087038</v>
      </c>
      <c r="U38" s="25">
        <f>VLOOKUP($D38,Résultats!$B$2:$AZ$251,U$2,FALSE)</f>
        <v>60.420993989999999</v>
      </c>
      <c r="V38" s="25">
        <f>VLOOKUP($D38,Résultats!$B$2:$AZ$251,V$2,FALSE)</f>
        <v>33.697142489999997</v>
      </c>
      <c r="W38" s="25">
        <f>VLOOKUP($D38,Résultats!$B$2:$AZ$251,W$2,FALSE)</f>
        <v>17.856456040000001</v>
      </c>
      <c r="X38" s="25">
        <f>VLOOKUP($D38,Résultats!$B$2:$AZ$251,X$2,FALSE)</f>
        <v>9.1533848389999903</v>
      </c>
      <c r="Y38" s="25">
        <f>VLOOKUP($D38,Résultats!$B$2:$AZ$251,Y$2,FALSE)</f>
        <v>4.7357126699999998</v>
      </c>
      <c r="Z38" s="25">
        <f>VLOOKUP($D38,Résultats!$B$2:$AZ$251,Z$2,FALSE)</f>
        <v>2.3964618830000002</v>
      </c>
      <c r="AA38" s="25">
        <f>VLOOKUP($D38,Résultats!$B$2:$AZ$251,AA$2,FALSE)</f>
        <v>1.1997093249999999</v>
      </c>
      <c r="AB38" s="25">
        <f>VLOOKUP($D38,Résultats!$B$2:$AZ$251,AB$2,FALSE)</f>
        <v>0.59737880259999998</v>
      </c>
      <c r="AC38" s="25">
        <f>VLOOKUP($D38,Résultats!$B$2:$AZ$251,AC$2,FALSE)</f>
        <v>0.29652806030000001</v>
      </c>
      <c r="AD38" s="25">
        <f>VLOOKUP($D38,Résultats!$B$2:$AZ$251,AD$2,FALSE)</f>
        <v>0.14624772929999999</v>
      </c>
      <c r="AE38" s="25">
        <f>VLOOKUP($D38,Résultats!$B$2:$AZ$251,AE$2,FALSE)</f>
        <v>7.2027423399999999E-2</v>
      </c>
      <c r="AF38" s="25">
        <f>VLOOKUP($D38,Résultats!$B$2:$AZ$251,AF$2,FALSE)</f>
        <v>3.5490894000000002E-2</v>
      </c>
      <c r="AG38" s="25">
        <f>VLOOKUP($D38,Résultats!$B$2:$AZ$251,AG$2,FALSE)</f>
        <v>1.74860682E-2</v>
      </c>
      <c r="AH38" s="25">
        <f>VLOOKUP($D38,Résultats!$B$2:$AZ$251,AH$2,FALSE)</f>
        <v>8.8124648800000007E-3</v>
      </c>
      <c r="AI38" s="25">
        <f>VLOOKUP($D38,Résultats!$B$2:$AZ$251,AI$2,FALSE)</f>
        <v>4.3784489799999996E-3</v>
      </c>
      <c r="AJ38" s="25">
        <f>VLOOKUP($D38,Résultats!$B$2:$AZ$251,AJ$2,FALSE)</f>
        <v>2.1645044600000002E-3</v>
      </c>
      <c r="AK38" s="25">
        <f>VLOOKUP($D38,Résultats!$B$2:$AZ$251,AK$2,FALSE)</f>
        <v>1.06720785E-3</v>
      </c>
      <c r="AL38" s="25">
        <f>VLOOKUP($D38,Résultats!$B$2:$AZ$251,AL$2,FALSE)</f>
        <v>5.2517295399999995E-4</v>
      </c>
      <c r="AM38" s="102">
        <f>VLOOKUP($D38,Résultats!$B$2:$AZ$251,AM$2,FALSE)</f>
        <v>2.5425260900000001E-4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664.16127419999998</v>
      </c>
      <c r="F39" s="25">
        <f>VLOOKUP($D39,Résultats!$B$2:$AZ$251,F$2,FALSE)</f>
        <v>524.87307080000005</v>
      </c>
      <c r="G39" s="25">
        <f>VLOOKUP($D39,Résultats!$B$2:$AZ$251,G$2,FALSE)</f>
        <v>577.19383649999997</v>
      </c>
      <c r="H39" s="25">
        <f>VLOOKUP($D39,Résultats!$B$2:$AZ$251,H$2,FALSE)</f>
        <v>582.53502249999997</v>
      </c>
      <c r="I39" s="25">
        <f>VLOOKUP($D39,Résultats!$B$2:$AZ$251,I$2,FALSE)</f>
        <v>472.91238070000003</v>
      </c>
      <c r="J39" s="25">
        <f>VLOOKUP($D39,Résultats!$B$2:$AZ$251,J$2,FALSE)</f>
        <v>425.68160719999997</v>
      </c>
      <c r="K39" s="25">
        <f>VLOOKUP($D39,Résultats!$B$2:$AZ$251,K$2,FALSE)</f>
        <v>406.54092530000003</v>
      </c>
      <c r="L39" s="25">
        <f>VLOOKUP($D39,Résultats!$B$2:$AZ$251,L$2,FALSE)</f>
        <v>401.67306009999999</v>
      </c>
      <c r="M39" s="25">
        <f>VLOOKUP($D39,Résultats!$B$2:$AZ$251,M$2,FALSE)</f>
        <v>501.70250959999998</v>
      </c>
      <c r="N39" s="25">
        <f>VLOOKUP($D39,Résultats!$B$2:$AZ$251,N$2,FALSE)</f>
        <v>518.77093030000003</v>
      </c>
      <c r="O39" s="25">
        <f>VLOOKUP($D39,Résultats!$B$2:$AZ$251,O$2,FALSE)</f>
        <v>399.68399290000002</v>
      </c>
      <c r="P39" s="25">
        <f>VLOOKUP($D39,Résultats!$B$2:$AZ$251,P$2,FALSE)</f>
        <v>327.81752310000002</v>
      </c>
      <c r="Q39" s="25">
        <f>VLOOKUP($D39,Résultats!$B$2:$AZ$251,Q$2,FALSE)</f>
        <v>261.6888174</v>
      </c>
      <c r="R39" s="25">
        <f>VLOOKUP($D39,Résultats!$B$2:$AZ$251,R$2,FALSE)</f>
        <v>199.11018150000001</v>
      </c>
      <c r="S39" s="25">
        <f>VLOOKUP($D39,Résultats!$B$2:$AZ$251,S$2,FALSE)</f>
        <v>140.68106599999999</v>
      </c>
      <c r="T39" s="25">
        <f>VLOOKUP($D39,Résultats!$B$2:$AZ$251,T$2,FALSE)</f>
        <v>90.36131863</v>
      </c>
      <c r="U39" s="25">
        <f>VLOOKUP($D39,Résultats!$B$2:$AZ$251,U$2,FALSE)</f>
        <v>53.803504680000003</v>
      </c>
      <c r="V39" s="25">
        <f>VLOOKUP($D39,Résultats!$B$2:$AZ$251,V$2,FALSE)</f>
        <v>29.898320250000001</v>
      </c>
      <c r="W39" s="25">
        <f>VLOOKUP($D39,Résultats!$B$2:$AZ$251,W$2,FALSE)</f>
        <v>15.786449640000001</v>
      </c>
      <c r="X39" s="25">
        <f>VLOOKUP($D39,Résultats!$B$2:$AZ$251,X$2,FALSE)</f>
        <v>8.0626871369999904</v>
      </c>
      <c r="Y39" s="25">
        <f>VLOOKUP($D39,Résultats!$B$2:$AZ$251,Y$2,FALSE)</f>
        <v>4.1563433229999998</v>
      </c>
      <c r="Z39" s="25">
        <f>VLOOKUP($D39,Résultats!$B$2:$AZ$251,Z$2,FALSE)</f>
        <v>2.0958352740000001</v>
      </c>
      <c r="AA39" s="25">
        <f>VLOOKUP($D39,Résultats!$B$2:$AZ$251,AA$2,FALSE)</f>
        <v>1.045590529</v>
      </c>
      <c r="AB39" s="25">
        <f>VLOOKUP($D39,Résultats!$B$2:$AZ$251,AB$2,FALSE)</f>
        <v>0.51887335869999995</v>
      </c>
      <c r="AC39" s="25">
        <f>VLOOKUP($D39,Résultats!$B$2:$AZ$251,AC$2,FALSE)</f>
        <v>0.2566963089</v>
      </c>
      <c r="AD39" s="25">
        <f>VLOOKUP($D39,Résultats!$B$2:$AZ$251,AD$2,FALSE)</f>
        <v>0.12624174399999999</v>
      </c>
      <c r="AE39" s="25">
        <f>VLOOKUP($D39,Résultats!$B$2:$AZ$251,AE$2,FALSE)</f>
        <v>6.1993993400000003E-2</v>
      </c>
      <c r="AF39" s="25">
        <f>VLOOKUP($D39,Résultats!$B$2:$AZ$251,AF$2,FALSE)</f>
        <v>3.0459032600000002E-2</v>
      </c>
      <c r="AG39" s="25">
        <f>VLOOKUP($D39,Résultats!$B$2:$AZ$251,AG$2,FALSE)</f>
        <v>1.4963560399999999E-2</v>
      </c>
      <c r="AH39" s="25">
        <f>VLOOKUP($D39,Résultats!$B$2:$AZ$251,AH$2,FALSE)</f>
        <v>7.4513274399999998E-3</v>
      </c>
      <c r="AI39" s="25">
        <f>VLOOKUP($D39,Résultats!$B$2:$AZ$251,AI$2,FALSE)</f>
        <v>3.69127619E-3</v>
      </c>
      <c r="AJ39" s="25">
        <f>VLOOKUP($D39,Résultats!$B$2:$AZ$251,AJ$2,FALSE)</f>
        <v>1.81945213E-3</v>
      </c>
      <c r="AK39" s="25">
        <f>VLOOKUP($D39,Résultats!$B$2:$AZ$251,AK$2,FALSE)</f>
        <v>8.9448257900000001E-4</v>
      </c>
      <c r="AL39" s="25">
        <f>VLOOKUP($D39,Résultats!$B$2:$AZ$251,AL$2,FALSE)</f>
        <v>4.38920647E-4</v>
      </c>
      <c r="AM39" s="102">
        <f>VLOOKUP($D39,Résultats!$B$2:$AZ$251,AM$2,FALSE)</f>
        <v>2.11897211E-4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426.96081909999998</v>
      </c>
      <c r="F40" s="25">
        <f>VLOOKUP($D40,Résultats!$B$2:$AZ$251,F$2,FALSE)</f>
        <v>314.26744150000002</v>
      </c>
      <c r="G40" s="25">
        <f>VLOOKUP($D40,Résultats!$B$2:$AZ$251,G$2,FALSE)</f>
        <v>336.87461660000002</v>
      </c>
      <c r="H40" s="25">
        <f>VLOOKUP($D40,Résultats!$B$2:$AZ$251,H$2,FALSE)</f>
        <v>333.7617133</v>
      </c>
      <c r="I40" s="25">
        <f>VLOOKUP($D40,Résultats!$B$2:$AZ$251,I$2,FALSE)</f>
        <v>254.6160983</v>
      </c>
      <c r="J40" s="25">
        <f>VLOOKUP($D40,Résultats!$B$2:$AZ$251,J$2,FALSE)</f>
        <v>240.898279</v>
      </c>
      <c r="K40" s="25">
        <f>VLOOKUP($D40,Résultats!$B$2:$AZ$251,K$2,FALSE)</f>
        <v>209.1979235</v>
      </c>
      <c r="L40" s="25">
        <f>VLOOKUP($D40,Résultats!$B$2:$AZ$251,L$2,FALSE)</f>
        <v>200.15072710000001</v>
      </c>
      <c r="M40" s="25">
        <f>VLOOKUP($D40,Résultats!$B$2:$AZ$251,M$2,FALSE)</f>
        <v>246.7540932</v>
      </c>
      <c r="N40" s="25">
        <f>VLOOKUP($D40,Résultats!$B$2:$AZ$251,N$2,FALSE)</f>
        <v>251.7313412</v>
      </c>
      <c r="O40" s="25">
        <f>VLOOKUP($D40,Résultats!$B$2:$AZ$251,O$2,FALSE)</f>
        <v>191.57092080000001</v>
      </c>
      <c r="P40" s="25">
        <f>VLOOKUP($D40,Résultats!$B$2:$AZ$251,P$2,FALSE)</f>
        <v>155.39617179999999</v>
      </c>
      <c r="Q40" s="25">
        <f>VLOOKUP($D40,Résultats!$B$2:$AZ$251,Q$2,FALSE)</f>
        <v>122.7592947</v>
      </c>
      <c r="R40" s="25">
        <f>VLOOKUP($D40,Résultats!$B$2:$AZ$251,R$2,FALSE)</f>
        <v>92.498817720000005</v>
      </c>
      <c r="S40" s="25">
        <f>VLOOKUP($D40,Résultats!$B$2:$AZ$251,S$2,FALSE)</f>
        <v>64.770386619999996</v>
      </c>
      <c r="T40" s="25">
        <f>VLOOKUP($D40,Résultats!$B$2:$AZ$251,T$2,FALSE)</f>
        <v>41.253893290000001</v>
      </c>
      <c r="U40" s="25">
        <f>VLOOKUP($D40,Résultats!$B$2:$AZ$251,U$2,FALSE)</f>
        <v>24.35978781</v>
      </c>
      <c r="V40" s="25">
        <f>VLOOKUP($D40,Résultats!$B$2:$AZ$251,V$2,FALSE)</f>
        <v>13.42840999</v>
      </c>
      <c r="W40" s="25">
        <f>VLOOKUP($D40,Résultats!$B$2:$AZ$251,W$2,FALSE)</f>
        <v>7.0357357020000002</v>
      </c>
      <c r="X40" s="25">
        <f>VLOOKUP($D40,Résultats!$B$2:$AZ$251,X$2,FALSE)</f>
        <v>3.5662908550000001</v>
      </c>
      <c r="Y40" s="25">
        <f>VLOOKUP($D40,Résultats!$B$2:$AZ$251,Y$2,FALSE)</f>
        <v>1.8252051090000001</v>
      </c>
      <c r="Z40" s="25">
        <f>VLOOKUP($D40,Résultats!$B$2:$AZ$251,Z$2,FALSE)</f>
        <v>0.91419675860000005</v>
      </c>
      <c r="AA40" s="25">
        <f>VLOOKUP($D40,Résultats!$B$2:$AZ$251,AA$2,FALSE)</f>
        <v>0.45323520140000001</v>
      </c>
      <c r="AB40" s="25">
        <f>VLOOKUP($D40,Résultats!$B$2:$AZ$251,AB$2,FALSE)</f>
        <v>0.22360184829999999</v>
      </c>
      <c r="AC40" s="25">
        <f>VLOOKUP($D40,Résultats!$B$2:$AZ$251,AC$2,FALSE)</f>
        <v>0.1100117174</v>
      </c>
      <c r="AD40" s="25">
        <f>VLOOKUP($D40,Résultats!$B$2:$AZ$251,AD$2,FALSE)</f>
        <v>5.3877902499999998E-2</v>
      </c>
      <c r="AE40" s="25">
        <f>VLOOKUP($D40,Résultats!$B$2:$AZ$251,AE$2,FALSE)</f>
        <v>2.6355696599999999E-2</v>
      </c>
      <c r="AF40" s="25">
        <f>VLOOKUP($D40,Résultats!$B$2:$AZ$251,AF$2,FALSE)</f>
        <v>1.29023731E-2</v>
      </c>
      <c r="AG40" s="25">
        <f>VLOOKUP($D40,Résultats!$B$2:$AZ$251,AG$2,FALSE)</f>
        <v>6.31700601E-3</v>
      </c>
      <c r="AH40" s="25">
        <f>VLOOKUP($D40,Résultats!$B$2:$AZ$251,AH$2,FALSE)</f>
        <v>3.10314398E-3</v>
      </c>
      <c r="AI40" s="25">
        <f>VLOOKUP($D40,Résultats!$B$2:$AZ$251,AI$2,FALSE)</f>
        <v>1.5346827100000001E-3</v>
      </c>
      <c r="AJ40" s="25">
        <f>VLOOKUP($D40,Résultats!$B$2:$AZ$251,AJ$2,FALSE)</f>
        <v>7.5550968100000001E-4</v>
      </c>
      <c r="AK40" s="25">
        <f>VLOOKUP($D40,Résultats!$B$2:$AZ$251,AK$2,FALSE)</f>
        <v>3.7112491699999999E-4</v>
      </c>
      <c r="AL40" s="25">
        <f>VLOOKUP($D40,Résultats!$B$2:$AZ$251,AL$2,FALSE)</f>
        <v>1.8204662100000001E-4</v>
      </c>
      <c r="AM40" s="102">
        <f>VLOOKUP($D40,Résultats!$B$2:$AZ$251,AM$2,FALSE)</f>
        <v>8.78974577E-5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142.32027299999999</v>
      </c>
      <c r="F41" s="25">
        <f>VLOOKUP($D41,Résultats!$B$2:$AZ$251,F$2,FALSE)</f>
        <v>80.680120709999997</v>
      </c>
      <c r="G41" s="25">
        <f>VLOOKUP($D41,Résultats!$B$2:$AZ$251,G$2,FALSE)</f>
        <v>90.043851290000006</v>
      </c>
      <c r="H41" s="25">
        <f>VLOOKUP($D41,Résultats!$B$2:$AZ$251,H$2,FALSE)</f>
        <v>86.77779305</v>
      </c>
      <c r="I41" s="25">
        <f>VLOOKUP($D41,Résultats!$B$2:$AZ$251,I$2,FALSE)</f>
        <v>58.393749010000001</v>
      </c>
      <c r="J41" s="25">
        <f>VLOOKUP($D41,Résultats!$B$2:$AZ$251,J$2,FALSE)</f>
        <v>37.491814249999997</v>
      </c>
      <c r="K41" s="25">
        <f>VLOOKUP($D41,Résultats!$B$2:$AZ$251,K$2,FALSE)</f>
        <v>24.707025999999999</v>
      </c>
      <c r="L41" s="25">
        <f>VLOOKUP($D41,Résultats!$B$2:$AZ$251,L$2,FALSE)</f>
        <v>20.474951319999999</v>
      </c>
      <c r="M41" s="25">
        <f>VLOOKUP($D41,Résultats!$B$2:$AZ$251,M$2,FALSE)</f>
        <v>23.747016500000001</v>
      </c>
      <c r="N41" s="25">
        <f>VLOOKUP($D41,Résultats!$B$2:$AZ$251,N$2,FALSE)</f>
        <v>22.725571479999999</v>
      </c>
      <c r="O41" s="25">
        <f>VLOOKUP($D41,Résultats!$B$2:$AZ$251,O$2,FALSE)</f>
        <v>16.322157780000001</v>
      </c>
      <c r="P41" s="25">
        <f>VLOOKUP($D41,Résultats!$B$2:$AZ$251,P$2,FALSE)</f>
        <v>12.56674669</v>
      </c>
      <c r="Q41" s="25">
        <f>VLOOKUP($D41,Résultats!$B$2:$AZ$251,Q$2,FALSE)</f>
        <v>9.4483867349999997</v>
      </c>
      <c r="R41" s="25">
        <f>VLOOKUP($D41,Résultats!$B$2:$AZ$251,R$2,FALSE)</f>
        <v>6.7980344349999999</v>
      </c>
      <c r="S41" s="25">
        <f>VLOOKUP($D41,Résultats!$B$2:$AZ$251,S$2,FALSE)</f>
        <v>4.5602960030000004</v>
      </c>
      <c r="T41" s="25">
        <f>VLOOKUP($D41,Résultats!$B$2:$AZ$251,T$2,FALSE)</f>
        <v>2.7902167269999998</v>
      </c>
      <c r="U41" s="25">
        <f>VLOOKUP($D41,Résultats!$B$2:$AZ$251,U$2,FALSE)</f>
        <v>1.583580378</v>
      </c>
      <c r="V41" s="25">
        <f>VLOOKUP($D41,Résultats!$B$2:$AZ$251,V$2,FALSE)</f>
        <v>0.84030981950000005</v>
      </c>
      <c r="W41" s="25">
        <f>VLOOKUP($D41,Résultats!$B$2:$AZ$251,W$2,FALSE)</f>
        <v>0.42449294009999999</v>
      </c>
      <c r="X41" s="25">
        <f>VLOOKUP($D41,Résultats!$B$2:$AZ$251,X$2,FALSE)</f>
        <v>0.2076609639</v>
      </c>
      <c r="Y41" s="25">
        <f>VLOOKUP($D41,Résultats!$B$2:$AZ$251,Y$2,FALSE)</f>
        <v>0.1027869691</v>
      </c>
      <c r="Z41" s="25">
        <f>VLOOKUP($D41,Résultats!$B$2:$AZ$251,Z$2,FALSE)</f>
        <v>4.9915455999999997E-2</v>
      </c>
      <c r="AA41" s="25">
        <f>VLOOKUP($D41,Résultats!$B$2:$AZ$251,AA$2,FALSE)</f>
        <v>2.4052950900000002E-2</v>
      </c>
      <c r="AB41" s="25">
        <f>VLOOKUP($D41,Résultats!$B$2:$AZ$251,AB$2,FALSE)</f>
        <v>1.1559370500000001E-2</v>
      </c>
      <c r="AC41" s="25">
        <f>VLOOKUP($D41,Résultats!$B$2:$AZ$251,AC$2,FALSE)</f>
        <v>5.5511489200000003E-3</v>
      </c>
      <c r="AD41" s="25">
        <f>VLOOKUP($D41,Résultats!$B$2:$AZ$251,AD$2,FALSE)</f>
        <v>2.6671546500000001E-3</v>
      </c>
      <c r="AE41" s="25">
        <f>VLOOKUP($D41,Résultats!$B$2:$AZ$251,AE$2,FALSE)</f>
        <v>1.2812151500000001E-3</v>
      </c>
      <c r="AF41" s="25">
        <f>VLOOKUP($D41,Résultats!$B$2:$AZ$251,AF$2,FALSE)</f>
        <v>6.1678516699999999E-4</v>
      </c>
      <c r="AG41" s="25">
        <f>VLOOKUP($D41,Résultats!$B$2:$AZ$251,AG$2,FALSE)</f>
        <v>2.9732144499999998E-4</v>
      </c>
      <c r="AH41" s="25">
        <f>VLOOKUP($D41,Résultats!$B$2:$AZ$251,AH$2,FALSE)</f>
        <v>1.38838953E-4</v>
      </c>
      <c r="AI41" s="25">
        <f>VLOOKUP($D41,Résultats!$B$2:$AZ$251,AI$2,FALSE)</f>
        <v>6.8044114800000006E-5</v>
      </c>
      <c r="AJ41" s="25">
        <f>VLOOKUP($D41,Résultats!$B$2:$AZ$251,AJ$2,FALSE)</f>
        <v>3.3238379499999997E-5</v>
      </c>
      <c r="AK41" s="25">
        <f>VLOOKUP($D41,Résultats!$B$2:$AZ$251,AK$2,FALSE)</f>
        <v>1.62224405E-5</v>
      </c>
      <c r="AL41" s="25">
        <f>VLOOKUP($D41,Résultats!$B$2:$AZ$251,AL$2,FALSE)</f>
        <v>7.9163628099999997E-6</v>
      </c>
      <c r="AM41" s="102">
        <f>VLOOKUP($D41,Résultats!$B$2:$AZ$251,AM$2,FALSE)</f>
        <v>3.8069670600000001E-6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35.580068259999997</v>
      </c>
      <c r="F42" s="57">
        <f>VLOOKUP($D42,Résultats!$B$2:$AZ$251,F$2,FALSE)</f>
        <v>10.519065919999999</v>
      </c>
      <c r="G42" s="57">
        <f>VLOOKUP($D42,Résultats!$B$2:$AZ$251,G$2,FALSE)</f>
        <v>11.317676049999999</v>
      </c>
      <c r="H42" s="57">
        <f>VLOOKUP($D42,Résultats!$B$2:$AZ$251,H$2,FALSE)</f>
        <v>8.5147549859999998</v>
      </c>
      <c r="I42" s="57">
        <f>VLOOKUP($D42,Résultats!$B$2:$AZ$251,I$2,FALSE)</f>
        <v>3.2317137140000001</v>
      </c>
      <c r="J42" s="57">
        <f>VLOOKUP($D42,Résultats!$B$2:$AZ$251,J$2,FALSE)</f>
        <v>0</v>
      </c>
      <c r="K42" s="57">
        <f>VLOOKUP($D42,Résultats!$B$2:$AZ$251,K$2,FALSE)</f>
        <v>0</v>
      </c>
      <c r="L42" s="57">
        <f>VLOOKUP($D42,Résultats!$B$2:$AZ$251,L$2,FALSE)</f>
        <v>0</v>
      </c>
      <c r="M42" s="57">
        <f>VLOOKUP($D42,Résultats!$B$2:$AZ$251,M$2,FALSE)</f>
        <v>0</v>
      </c>
      <c r="N42" s="57">
        <f>VLOOKUP($D42,Résultats!$B$2:$AZ$251,N$2,FALSE)</f>
        <v>0</v>
      </c>
      <c r="O42" s="57">
        <f>VLOOKUP($D42,Résultats!$B$2:$AZ$251,O$2,FALSE)</f>
        <v>0</v>
      </c>
      <c r="P42" s="57">
        <f>VLOOKUP($D42,Résultats!$B$2:$AZ$251,P$2,FALSE)</f>
        <v>0</v>
      </c>
      <c r="Q42" s="57">
        <f>VLOOKUP($D42,Résultats!$B$2:$AZ$251,Q$2,FALSE)</f>
        <v>0</v>
      </c>
      <c r="R42" s="57">
        <f>VLOOKUP($D42,Résultats!$B$2:$AZ$251,R$2,FALSE)</f>
        <v>0</v>
      </c>
      <c r="S42" s="57">
        <f>VLOOKUP($D42,Résultats!$B$2:$AZ$251,S$2,FALSE)</f>
        <v>0</v>
      </c>
      <c r="T42" s="57">
        <f>VLOOKUP($D42,Résultats!$B$2:$AZ$251,T$2,FALSE)</f>
        <v>0</v>
      </c>
      <c r="U42" s="57">
        <f>VLOOKUP($D42,Résultats!$B$2:$AZ$251,U$2,FALSE)</f>
        <v>0</v>
      </c>
      <c r="V42" s="57">
        <f>VLOOKUP($D42,Résultats!$B$2:$AZ$251,V$2,FALSE)</f>
        <v>0</v>
      </c>
      <c r="W42" s="57">
        <f>VLOOKUP($D42,Résultats!$B$2:$AZ$251,W$2,FALSE)</f>
        <v>0</v>
      </c>
      <c r="X42" s="57">
        <f>VLOOKUP($D42,Résultats!$B$2:$AZ$251,X$2,FALSE)</f>
        <v>0</v>
      </c>
      <c r="Y42" s="57">
        <f>VLOOKUP($D42,Résultats!$B$2:$AZ$251,Y$2,FALSE)</f>
        <v>0</v>
      </c>
      <c r="Z42" s="57">
        <f>VLOOKUP($D42,Résultats!$B$2:$AZ$251,Z$2,FALSE)</f>
        <v>0</v>
      </c>
      <c r="AA42" s="57">
        <f>VLOOKUP($D42,Résultats!$B$2:$AZ$251,AA$2,FALSE)</f>
        <v>0</v>
      </c>
      <c r="AB42" s="57">
        <f>VLOOKUP($D42,Résultats!$B$2:$AZ$251,AB$2,FALSE)</f>
        <v>0</v>
      </c>
      <c r="AC42" s="57">
        <f>VLOOKUP($D42,Résultats!$B$2:$AZ$251,AC$2,FALSE)</f>
        <v>0</v>
      </c>
      <c r="AD42" s="57">
        <f>VLOOKUP($D42,Résultats!$B$2:$AZ$251,AD$2,FALSE)</f>
        <v>0</v>
      </c>
      <c r="AE42" s="57">
        <f>VLOOKUP($D42,Résultats!$B$2:$AZ$251,AE$2,FALSE)</f>
        <v>0</v>
      </c>
      <c r="AF42" s="57">
        <f>VLOOKUP($D42,Résultats!$B$2:$AZ$251,AF$2,FALSE)</f>
        <v>0</v>
      </c>
      <c r="AG42" s="57">
        <f>VLOOKUP($D42,Résultats!$B$2:$AZ$251,AG$2,FALSE)</f>
        <v>0</v>
      </c>
      <c r="AH42" s="57">
        <f>VLOOKUP($D42,Résultats!$B$2:$AZ$251,AH$2,FALSE)</f>
        <v>0</v>
      </c>
      <c r="AI42" s="57">
        <f>VLOOKUP($D42,Résultats!$B$2:$AZ$251,AI$2,FALSE)</f>
        <v>0</v>
      </c>
      <c r="AJ42" s="57">
        <f>VLOOKUP($D42,Résultats!$B$2:$AZ$251,AJ$2,FALSE)</f>
        <v>0</v>
      </c>
      <c r="AK42" s="57">
        <f>VLOOKUP($D42,Résultats!$B$2:$AZ$251,AK$2,FALSE)</f>
        <v>0</v>
      </c>
      <c r="AL42" s="57">
        <f>VLOOKUP($D42,Résultats!$B$2:$AZ$251,AL$2,FALSE)</f>
        <v>0</v>
      </c>
      <c r="AM42" s="215">
        <f>VLOOKUP($D42,Résultats!$B$2:$AZ$251,AM$2,FALSE)</f>
        <v>0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35911.307350000003</v>
      </c>
      <c r="G43" s="99">
        <f>VLOOKUP($D48,Résultats!$B$2:$AZ$212,G$2,FALSE)</f>
        <v>36708.886160000002</v>
      </c>
      <c r="H43" s="99">
        <f>VLOOKUP($D48,Résultats!$B$2:$AZ$212,H$2,FALSE)</f>
        <v>37113.743849999999</v>
      </c>
      <c r="I43" s="99">
        <f>VLOOKUP($D48,Résultats!$B$2:$AZ$212,I$2,FALSE)</f>
        <v>37130.571369999998</v>
      </c>
      <c r="J43" s="99">
        <f>VLOOKUP($D48,Résultats!$B$2:$AZ$212,J$2,FALSE)</f>
        <v>36956.229800000001</v>
      </c>
      <c r="K43" s="99">
        <f>VLOOKUP($D48,Résultats!$B$2:$AZ$212,K$2,FALSE)</f>
        <v>36575.558089999999</v>
      </c>
      <c r="L43" s="99">
        <f>VLOOKUP($D48,Résultats!$B$2:$AZ$212,L$2,FALSE)</f>
        <v>36150.078379999999</v>
      </c>
      <c r="M43" s="99">
        <f>VLOOKUP($D48,Résultats!$B$2:$AZ$212,M$2,FALSE)</f>
        <v>36271.84031</v>
      </c>
      <c r="N43" s="99">
        <f>VLOOKUP($D48,Résultats!$B$2:$AZ$212,N$2,FALSE)</f>
        <v>36572.741370000003</v>
      </c>
      <c r="O43" s="99">
        <f>VLOOKUP($D48,Résultats!$B$2:$AZ$212,O$2,FALSE)</f>
        <v>36416.155890000002</v>
      </c>
      <c r="P43" s="99">
        <f>VLOOKUP($D48,Résultats!$B$2:$AZ$212,P$2,FALSE)</f>
        <v>36092.475749999998</v>
      </c>
      <c r="Q43" s="99">
        <f>VLOOKUP($D48,Résultats!$B$2:$AZ$212,Q$2,FALSE)</f>
        <v>35700.720549999998</v>
      </c>
      <c r="R43" s="99">
        <f>VLOOKUP($D48,Résultats!$B$2:$AZ$212,R$2,FALSE)</f>
        <v>35280.641479999998</v>
      </c>
      <c r="S43" s="99">
        <f>VLOOKUP($D48,Résultats!$B$2:$AZ$212,S$2,FALSE)</f>
        <v>34847.416360000003</v>
      </c>
      <c r="T43" s="99">
        <f>VLOOKUP($D48,Résultats!$B$2:$AZ$212,T$2,FALSE)</f>
        <v>34392.64473</v>
      </c>
      <c r="U43" s="99">
        <f>VLOOKUP($D48,Résultats!$B$2:$AZ$212,U$2,FALSE)</f>
        <v>33936.574719999997</v>
      </c>
      <c r="V43" s="99">
        <f>VLOOKUP($D48,Résultats!$B$2:$AZ$212,V$2,FALSE)</f>
        <v>33485.065040000001</v>
      </c>
      <c r="W43" s="99">
        <f>VLOOKUP($D48,Résultats!$B$2:$AZ$212,W$2,FALSE)</f>
        <v>33039.187080000003</v>
      </c>
      <c r="X43" s="99">
        <f>VLOOKUP($D48,Résultats!$B$2:$AZ$212,X$2,FALSE)</f>
        <v>32597.889220000001</v>
      </c>
      <c r="Y43" s="99">
        <f>VLOOKUP($D48,Résultats!$B$2:$AZ$212,Y$2,FALSE)</f>
        <v>32205.262350000001</v>
      </c>
      <c r="Z43" s="99">
        <f>VLOOKUP($D48,Résultats!$B$2:$AZ$212,Z$2,FALSE)</f>
        <v>31839.374759999999</v>
      </c>
      <c r="AA43" s="99">
        <f>VLOOKUP($D48,Résultats!$B$2:$AZ$212,AA$2,FALSE)</f>
        <v>31489.650300000001</v>
      </c>
      <c r="AB43" s="99">
        <f>VLOOKUP($D48,Résultats!$B$2:$AZ$212,AB$2,FALSE)</f>
        <v>31150.823260000001</v>
      </c>
      <c r="AC43" s="99">
        <f>VLOOKUP($D48,Résultats!$B$2:$AZ$212,AC$2,FALSE)</f>
        <v>30819.532609999998</v>
      </c>
      <c r="AD43" s="99">
        <f>VLOOKUP($D48,Résultats!$B$2:$AZ$212,AD$2,FALSE)</f>
        <v>30494.457780000001</v>
      </c>
      <c r="AE43" s="99">
        <f>VLOOKUP($D48,Résultats!$B$2:$AZ$212,AE$2,FALSE)</f>
        <v>30174.471580000001</v>
      </c>
      <c r="AF43" s="99">
        <f>VLOOKUP($D48,Résultats!$B$2:$AZ$212,AF$2,FALSE)</f>
        <v>29860.550019999999</v>
      </c>
      <c r="AG43" s="99">
        <f>VLOOKUP($D48,Résultats!$B$2:$AZ$212,AG$2,FALSE)</f>
        <v>29552.58641</v>
      </c>
      <c r="AH43" s="99">
        <f>VLOOKUP($D48,Résultats!$B$2:$AZ$212,AH$2,FALSE)</f>
        <v>29180.98488</v>
      </c>
      <c r="AI43" s="99">
        <f>VLOOKUP($D48,Résultats!$B$2:$AZ$212,AI$2,FALSE)</f>
        <v>28836.328549999998</v>
      </c>
      <c r="AJ43" s="99">
        <f>VLOOKUP($D48,Résultats!$B$2:$AZ$212,AJ$2,FALSE)</f>
        <v>28509.415400000002</v>
      </c>
      <c r="AK43" s="99">
        <f>VLOOKUP($D48,Résultats!$B$2:$AZ$212,AK$2,FALSE)</f>
        <v>28195.437409999999</v>
      </c>
      <c r="AL43" s="99">
        <f>VLOOKUP($D48,Résultats!$B$2:$AZ$212,AL$2,FALSE)</f>
        <v>27891.081819999999</v>
      </c>
      <c r="AM43" s="104">
        <f>VLOOKUP($D48,Résultats!$B$2:$AZ$212,AM$2,FALSE)</f>
        <v>27571.06582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35751.304250000001</v>
      </c>
      <c r="G45" s="25">
        <f>VLOOKUP($D45,Résultats!$B$2:$AZ$212,G$2,FALSE)</f>
        <v>36333.262540000003</v>
      </c>
      <c r="H45" s="25">
        <f>VLOOKUP($D45,Résultats!$B$2:$AZ$212,H$2,FALSE)</f>
        <v>36618.753669999998</v>
      </c>
      <c r="I45" s="25">
        <f>VLOOKUP($D45,Résultats!$B$2:$AZ$212,I$2,FALSE)</f>
        <v>36515.387459999998</v>
      </c>
      <c r="J45" s="25">
        <f>VLOOKUP($D45,Résultats!$B$2:$AZ$212,J$2,FALSE)</f>
        <v>36210.220759999997</v>
      </c>
      <c r="K45" s="25">
        <f>VLOOKUP($D45,Résultats!$B$2:$AZ$212,K$2,FALSE)</f>
        <v>35674.052600000003</v>
      </c>
      <c r="L45" s="25">
        <f>VLOOKUP($D45,Résultats!$B$2:$AZ$212,L$2,FALSE)</f>
        <v>35055.781439999999</v>
      </c>
      <c r="M45" s="25">
        <f>VLOOKUP($D45,Résultats!$B$2:$AZ$212,M$2,FALSE)</f>
        <v>34860.067459999998</v>
      </c>
      <c r="N45" s="25">
        <f>VLOOKUP($D45,Résultats!$B$2:$AZ$212,N$2,FALSE)</f>
        <v>34758.331850000002</v>
      </c>
      <c r="O45" s="25">
        <f>VLOOKUP($D45,Résultats!$B$2:$AZ$212,O$2,FALSE)</f>
        <v>34218.607340000002</v>
      </c>
      <c r="P45" s="25">
        <f>VLOOKUP($D45,Résultats!$B$2:$AZ$212,P$2,FALSE)</f>
        <v>33439.432589999997</v>
      </c>
      <c r="Q45" s="25">
        <f>VLOOKUP($D45,Résultats!$B$2:$AZ$212,Q$2,FALSE)</f>
        <v>32453.37816</v>
      </c>
      <c r="R45" s="25">
        <f>VLOOKUP($D45,Résultats!$B$2:$AZ$212,R$2,FALSE)</f>
        <v>31283.291829999998</v>
      </c>
      <c r="S45" s="25">
        <f>VLOOKUP($D45,Résultats!$B$2:$AZ$212,S$2,FALSE)</f>
        <v>29953.562279999998</v>
      </c>
      <c r="T45" s="25">
        <f>VLOOKUP($D45,Résultats!$B$2:$AZ$212,T$2,FALSE)</f>
        <v>28502.971839999998</v>
      </c>
      <c r="U45" s="25">
        <f>VLOOKUP($D45,Résultats!$B$2:$AZ$212,U$2,FALSE)</f>
        <v>26991.128799999999</v>
      </c>
      <c r="V45" s="25">
        <f>VLOOKUP($D45,Résultats!$B$2:$AZ$212,V$2,FALSE)</f>
        <v>25470.699240000002</v>
      </c>
      <c r="W45" s="25">
        <f>VLOOKUP($D45,Résultats!$B$2:$AZ$212,W$2,FALSE)</f>
        <v>23980.736720000001</v>
      </c>
      <c r="X45" s="25">
        <f>VLOOKUP($D45,Résultats!$B$2:$AZ$212,X$2,FALSE)</f>
        <v>22545.010600000001</v>
      </c>
      <c r="Y45" s="25">
        <f>VLOOKUP($D45,Résultats!$B$2:$AZ$212,Y$2,FALSE)</f>
        <v>21175.915929999999</v>
      </c>
      <c r="Z45" s="25">
        <f>VLOOKUP($D45,Résultats!$B$2:$AZ$212,Z$2,FALSE)</f>
        <v>19877.33106</v>
      </c>
      <c r="AA45" s="25">
        <f>VLOOKUP($D45,Résultats!$B$2:$AZ$212,AA$2,FALSE)</f>
        <v>18649.572820000001</v>
      </c>
      <c r="AB45" s="25">
        <f>VLOOKUP($D45,Résultats!$B$2:$AZ$212,AB$2,FALSE)</f>
        <v>17490.964739999999</v>
      </c>
      <c r="AC45" s="25">
        <f>VLOOKUP($D45,Résultats!$B$2:$AZ$212,AC$2,FALSE)</f>
        <v>16398.85295</v>
      </c>
      <c r="AD45" s="25">
        <f>VLOOKUP($D45,Résultats!$B$2:$AZ$212,AD$2,FALSE)</f>
        <v>15374.45636</v>
      </c>
      <c r="AE45" s="25">
        <f>VLOOKUP($D45,Résultats!$B$2:$AZ$212,AE$2,FALSE)</f>
        <v>14413.81597</v>
      </c>
      <c r="AF45" s="25">
        <f>VLOOKUP($D45,Résultats!$B$2:$AZ$212,AF$2,FALSE)</f>
        <v>13513.082770000001</v>
      </c>
      <c r="AG45" s="25">
        <f>VLOOKUP($D45,Résultats!$B$2:$AZ$212,AG$2,FALSE)</f>
        <v>12668.579610000001</v>
      </c>
      <c r="AH45" s="25">
        <f>VLOOKUP($D45,Résultats!$B$2:$AZ$212,AH$2,FALSE)</f>
        <v>11824.04069</v>
      </c>
      <c r="AI45" s="25">
        <f>VLOOKUP($D45,Résultats!$B$2:$AZ$212,AI$2,FALSE)</f>
        <v>11035.787840000001</v>
      </c>
      <c r="AJ45" s="25">
        <f>VLOOKUP($D45,Résultats!$B$2:$AZ$212,AJ$2,FALSE)</f>
        <v>10300.076880000001</v>
      </c>
      <c r="AK45" s="25">
        <f>VLOOKUP($D45,Résultats!$B$2:$AZ$212,AK$2,FALSE)</f>
        <v>9613.4091759999901</v>
      </c>
      <c r="AL45" s="25">
        <f>VLOOKUP($D45,Résultats!$B$2:$AZ$212,AL$2,FALSE)</f>
        <v>8972.5172579999999</v>
      </c>
      <c r="AM45" s="102">
        <f>VLOOKUP($D45,Résultats!$B$2:$AZ$212,AM$2,FALSE)</f>
        <v>8374.3504300000004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160.0030979</v>
      </c>
      <c r="G46" s="25">
        <f>VLOOKUP($D46,Résultats!$B$2:$AZ$212,G$2,FALSE)</f>
        <v>375.62361379999999</v>
      </c>
      <c r="H46" s="25">
        <f>VLOOKUP($D46,Résultats!$B$2:$AZ$212,H$2,FALSE)</f>
        <v>494.99017429999998</v>
      </c>
      <c r="I46" s="25">
        <f>VLOOKUP($D46,Résultats!$B$2:$AZ$212,I$2,FALSE)</f>
        <v>615.18390920000002</v>
      </c>
      <c r="J46" s="25">
        <f>VLOOKUP($D46,Résultats!$B$2:$AZ$212,J$2,FALSE)</f>
        <v>746.00903989999995</v>
      </c>
      <c r="K46" s="25">
        <f>VLOOKUP($D46,Résultats!$B$2:$AZ$212,K$2,FALSE)</f>
        <v>901.50549560000002</v>
      </c>
      <c r="L46" s="25">
        <f>VLOOKUP($D46,Résultats!$B$2:$AZ$212,L$2,FALSE)</f>
        <v>1094.2969350000001</v>
      </c>
      <c r="M46" s="25">
        <f>VLOOKUP($D46,Résultats!$B$2:$AZ$212,M$2,FALSE)</f>
        <v>1411.7728440000001</v>
      </c>
      <c r="N46" s="25">
        <f>VLOOKUP($D46,Résultats!$B$2:$AZ$212,N$2,FALSE)</f>
        <v>1814.4095219999999</v>
      </c>
      <c r="O46" s="25">
        <f>VLOOKUP($D46,Résultats!$B$2:$AZ$212,O$2,FALSE)</f>
        <v>2197.5485469999999</v>
      </c>
      <c r="P46" s="25">
        <f>VLOOKUP($D46,Résultats!$B$2:$AZ$212,P$2,FALSE)</f>
        <v>2653.0431589999998</v>
      </c>
      <c r="Q46" s="25">
        <f>VLOOKUP($D46,Résultats!$B$2:$AZ$212,Q$2,FALSE)</f>
        <v>3247.3423939999998</v>
      </c>
      <c r="R46" s="25">
        <f>VLOOKUP($D46,Résultats!$B$2:$AZ$212,R$2,FALSE)</f>
        <v>3997.349647</v>
      </c>
      <c r="S46" s="25">
        <f>VLOOKUP($D46,Résultats!$B$2:$AZ$212,S$2,FALSE)</f>
        <v>4893.8540750000002</v>
      </c>
      <c r="T46" s="25">
        <f>VLOOKUP($D46,Résultats!$B$2:$AZ$212,T$2,FALSE)</f>
        <v>5889.672885</v>
      </c>
      <c r="U46" s="25">
        <f>VLOOKUP($D46,Résultats!$B$2:$AZ$212,U$2,FALSE)</f>
        <v>6945.4459189999998</v>
      </c>
      <c r="V46" s="25">
        <f>VLOOKUP($D46,Résultats!$B$2:$AZ$212,V$2,FALSE)</f>
        <v>8014.3657979999998</v>
      </c>
      <c r="W46" s="25">
        <f>VLOOKUP($D46,Résultats!$B$2:$AZ$212,W$2,FALSE)</f>
        <v>9058.4503540000005</v>
      </c>
      <c r="X46" s="25">
        <f>VLOOKUP($D46,Résultats!$B$2:$AZ$212,X$2,FALSE)</f>
        <v>10052.87861</v>
      </c>
      <c r="Y46" s="25">
        <f>VLOOKUP($D46,Résultats!$B$2:$AZ$212,Y$2,FALSE)</f>
        <v>11029.34642</v>
      </c>
      <c r="Z46" s="25">
        <f>VLOOKUP($D46,Résultats!$B$2:$AZ$212,Z$2,FALSE)</f>
        <v>11962.04369</v>
      </c>
      <c r="AA46" s="25">
        <f>VLOOKUP($D46,Résultats!$B$2:$AZ$212,AA$2,FALSE)</f>
        <v>12840.07748</v>
      </c>
      <c r="AB46" s="25">
        <f>VLOOKUP($D46,Résultats!$B$2:$AZ$212,AB$2,FALSE)</f>
        <v>13659.85853</v>
      </c>
      <c r="AC46" s="25">
        <f>VLOOKUP($D46,Résultats!$B$2:$AZ$212,AC$2,FALSE)</f>
        <v>14420.67966</v>
      </c>
      <c r="AD46" s="25">
        <f>VLOOKUP($D46,Résultats!$B$2:$AZ$212,AD$2,FALSE)</f>
        <v>15120.001420000001</v>
      </c>
      <c r="AE46" s="25">
        <f>VLOOKUP($D46,Résultats!$B$2:$AZ$212,AE$2,FALSE)</f>
        <v>15760.6556</v>
      </c>
      <c r="AF46" s="25">
        <f>VLOOKUP($D46,Résultats!$B$2:$AZ$212,AF$2,FALSE)</f>
        <v>16347.46725</v>
      </c>
      <c r="AG46" s="25">
        <f>VLOOKUP($D46,Résultats!$B$2:$AZ$212,AG$2,FALSE)</f>
        <v>16884.006809999999</v>
      </c>
      <c r="AH46" s="25">
        <f>VLOOKUP($D46,Résultats!$B$2:$AZ$212,AH$2,FALSE)</f>
        <v>17356.944200000002</v>
      </c>
      <c r="AI46" s="25">
        <f>VLOOKUP($D46,Résultats!$B$2:$AZ$212,AI$2,FALSE)</f>
        <v>17800.540710000001</v>
      </c>
      <c r="AJ46" s="25">
        <f>VLOOKUP($D46,Résultats!$B$2:$AZ$212,AJ$2,FALSE)</f>
        <v>18209.338510000001</v>
      </c>
      <c r="AK46" s="25">
        <f>VLOOKUP($D46,Résultats!$B$2:$AZ$212,AK$2,FALSE)</f>
        <v>18582.02824</v>
      </c>
      <c r="AL46" s="25">
        <f>VLOOKUP($D46,Résultats!$B$2:$AZ$212,AL$2,FALSE)</f>
        <v>18918.564569999999</v>
      </c>
      <c r="AM46" s="102">
        <f>VLOOKUP($D46,Résultats!$B$2:$AZ$212,AM$2,FALSE)</f>
        <v>19196.715390000001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0.43188859979999999</v>
      </c>
      <c r="G47" s="25">
        <f>VLOOKUP($D47,Résultats!$B$2:$AZ$212,G$2,FALSE)</f>
        <v>0.53400079190000005</v>
      </c>
      <c r="H47" s="25">
        <f>VLOOKUP($D47,Résultats!$B$2:$AZ$212,H$2,FALSE)</f>
        <v>0.58217645689999997</v>
      </c>
      <c r="I47" s="25">
        <f>VLOOKUP($D47,Résultats!$B$2:$AZ$212,I$2,FALSE)</f>
        <v>0.64125909150000004</v>
      </c>
      <c r="J47" s="25">
        <f>VLOOKUP($D47,Résultats!$B$2:$AZ$212,J$2,FALSE)</f>
        <v>0.68522105160000002</v>
      </c>
      <c r="K47" s="25">
        <f>VLOOKUP($D47,Résultats!$B$2:$AZ$212,K$2,FALSE)</f>
        <v>0.75254407030000003</v>
      </c>
      <c r="L47" s="25">
        <f>VLOOKUP($D47,Résultats!$B$2:$AZ$212,L$2,FALSE)</f>
        <v>0.83350247879999995</v>
      </c>
      <c r="M47" s="25">
        <f>VLOOKUP($D47,Résultats!$B$2:$AZ$212,M$2,FALSE)</f>
        <v>0.95764014580000001</v>
      </c>
      <c r="N47" s="25">
        <f>VLOOKUP($D47,Résultats!$B$2:$AZ$212,N$2,FALSE)</f>
        <v>1.098090279</v>
      </c>
      <c r="O47" s="25">
        <f>VLOOKUP($D47,Résultats!$B$2:$AZ$212,O$2,FALSE)</f>
        <v>1.1949859979999999</v>
      </c>
      <c r="P47" s="25">
        <f>VLOOKUP($D47,Résultats!$B$2:$AZ$212,P$2,FALSE)</f>
        <v>1.264331662</v>
      </c>
      <c r="Q47" s="25">
        <f>VLOOKUP($D47,Résultats!$B$2:$AZ$212,Q$2,FALSE)</f>
        <v>1.3068304740000001</v>
      </c>
      <c r="R47" s="25">
        <f>VLOOKUP($D47,Résultats!$B$2:$AZ$212,R$2,FALSE)</f>
        <v>1.32266178</v>
      </c>
      <c r="S47" s="25">
        <f>VLOOKUP($D47,Résultats!$B$2:$AZ$212,S$2,FALSE)</f>
        <v>1.312754244</v>
      </c>
      <c r="T47" s="25">
        <f>VLOOKUP($D47,Résultats!$B$2:$AZ$212,T$2,FALSE)</f>
        <v>1.2802096620000001</v>
      </c>
      <c r="U47" s="25">
        <f>VLOOKUP($D47,Résultats!$B$2:$AZ$212,U$2,FALSE)</f>
        <v>1.2316693080000001</v>
      </c>
      <c r="V47" s="25">
        <f>VLOOKUP($D47,Résultats!$B$2:$AZ$212,V$2,FALSE)</f>
        <v>1.1736049319999999</v>
      </c>
      <c r="W47" s="25">
        <f>VLOOKUP($D47,Résultats!$B$2:$AZ$212,W$2,FALSE)</f>
        <v>1.111245067</v>
      </c>
      <c r="X47" s="25">
        <f>VLOOKUP($D47,Résultats!$B$2:$AZ$212,X$2,FALSE)</f>
        <v>1.0481026959999999</v>
      </c>
      <c r="Y47" s="25">
        <f>VLOOKUP($D47,Résultats!$B$2:$AZ$212,Y$2,FALSE)</f>
        <v>0.98629162560000005</v>
      </c>
      <c r="Z47" s="25">
        <f>VLOOKUP($D47,Résultats!$B$2:$AZ$212,Z$2,FALSE)</f>
        <v>0.92678256250000002</v>
      </c>
      <c r="AA47" s="25">
        <f>VLOOKUP($D47,Résultats!$B$2:$AZ$212,AA$2,FALSE)</f>
        <v>0.87004782650000001</v>
      </c>
      <c r="AB47" s="25">
        <f>VLOOKUP($D47,Résultats!$B$2:$AZ$212,AB$2,FALSE)</f>
        <v>0.81626066870000002</v>
      </c>
      <c r="AC47" s="25">
        <f>VLOOKUP($D47,Résultats!$B$2:$AZ$212,AC$2,FALSE)</f>
        <v>0.76543134909999999</v>
      </c>
      <c r="AD47" s="25">
        <f>VLOOKUP($D47,Résultats!$B$2:$AZ$212,AD$2,FALSE)</f>
        <v>0.71768693480000001</v>
      </c>
      <c r="AE47" s="25">
        <f>VLOOKUP($D47,Résultats!$B$2:$AZ$212,AE$2,FALSE)</f>
        <v>0.67287985439999998</v>
      </c>
      <c r="AF47" s="25">
        <f>VLOOKUP($D47,Résultats!$B$2:$AZ$212,AF$2,FALSE)</f>
        <v>0.63084945329999997</v>
      </c>
      <c r="AG47" s="25">
        <f>VLOOKUP($D47,Résultats!$B$2:$AZ$212,AG$2,FALSE)</f>
        <v>0.5914338589</v>
      </c>
      <c r="AH47" s="25">
        <f>VLOOKUP($D47,Résultats!$B$2:$AZ$212,AH$2,FALSE)</f>
        <v>0.55201185720000001</v>
      </c>
      <c r="AI47" s="25">
        <f>VLOOKUP($D47,Résultats!$B$2:$AZ$212,AI$2,FALSE)</f>
        <v>0.51521462839999999</v>
      </c>
      <c r="AJ47" s="25">
        <f>VLOOKUP($D47,Résultats!$B$2:$AZ$212,AJ$2,FALSE)</f>
        <v>0.48086881069999998</v>
      </c>
      <c r="AK47" s="25">
        <f>VLOOKUP($D47,Résultats!$B$2:$AZ$212,AK$2,FALSE)</f>
        <v>0.44881182209999998</v>
      </c>
      <c r="AL47" s="25">
        <f>VLOOKUP($D47,Résultats!$B$2:$AZ$212,AL$2,FALSE)</f>
        <v>0.41889150930000002</v>
      </c>
      <c r="AM47" s="102">
        <f>VLOOKUP($D47,Résultats!$B$2:$AZ$212,AM$2,FALSE)</f>
        <v>0.3909656473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35911.307350000003</v>
      </c>
      <c r="G48" s="59">
        <f>VLOOKUP($D48,Résultats!$B$2:$AZ$212,G$2,FALSE)</f>
        <v>36708.886160000002</v>
      </c>
      <c r="H48" s="59">
        <f>VLOOKUP($D48,Résultats!$B$2:$AZ$212,H$2,FALSE)</f>
        <v>37113.743849999999</v>
      </c>
      <c r="I48" s="59">
        <f>VLOOKUP($D48,Résultats!$B$2:$AZ$212,I$2,FALSE)</f>
        <v>37130.571369999998</v>
      </c>
      <c r="J48" s="59">
        <f>VLOOKUP($D48,Résultats!$B$2:$AZ$212,J$2,FALSE)</f>
        <v>36956.229800000001</v>
      </c>
      <c r="K48" s="59">
        <f>VLOOKUP($D48,Résultats!$B$2:$AZ$212,K$2,FALSE)</f>
        <v>36575.558089999999</v>
      </c>
      <c r="L48" s="59">
        <f>VLOOKUP($D48,Résultats!$B$2:$AZ$212,L$2,FALSE)</f>
        <v>36150.078379999999</v>
      </c>
      <c r="M48" s="59">
        <f>VLOOKUP($D48,Résultats!$B$2:$AZ$212,M$2,FALSE)</f>
        <v>36271.84031</v>
      </c>
      <c r="N48" s="59">
        <f>VLOOKUP($D48,Résultats!$B$2:$AZ$212,N$2,FALSE)</f>
        <v>36572.741370000003</v>
      </c>
      <c r="O48" s="59">
        <f>VLOOKUP($D48,Résultats!$B$2:$AZ$212,O$2,FALSE)</f>
        <v>36416.155890000002</v>
      </c>
      <c r="P48" s="59">
        <f>VLOOKUP($D48,Résultats!$B$2:$AZ$212,P$2,FALSE)</f>
        <v>36092.475749999998</v>
      </c>
      <c r="Q48" s="59">
        <f>VLOOKUP($D48,Résultats!$B$2:$AZ$212,Q$2,FALSE)</f>
        <v>35700.720549999998</v>
      </c>
      <c r="R48" s="59">
        <f>VLOOKUP($D48,Résultats!$B$2:$AZ$212,R$2,FALSE)</f>
        <v>35280.641479999998</v>
      </c>
      <c r="S48" s="59">
        <f>VLOOKUP($D48,Résultats!$B$2:$AZ$212,S$2,FALSE)</f>
        <v>34847.416360000003</v>
      </c>
      <c r="T48" s="59">
        <f>VLOOKUP($D48,Résultats!$B$2:$AZ$212,T$2,FALSE)</f>
        <v>34392.64473</v>
      </c>
      <c r="U48" s="59">
        <f>VLOOKUP($D48,Résultats!$B$2:$AZ$212,U$2,FALSE)</f>
        <v>33936.574719999997</v>
      </c>
      <c r="V48" s="59">
        <f>VLOOKUP($D48,Résultats!$B$2:$AZ$212,V$2,FALSE)</f>
        <v>33485.065040000001</v>
      </c>
      <c r="W48" s="59">
        <f>VLOOKUP($D48,Résultats!$B$2:$AZ$212,W$2,FALSE)</f>
        <v>33039.187080000003</v>
      </c>
      <c r="X48" s="59">
        <f>VLOOKUP($D48,Résultats!$B$2:$AZ$212,X$2,FALSE)</f>
        <v>32597.889220000001</v>
      </c>
      <c r="Y48" s="59">
        <f>VLOOKUP($D48,Résultats!$B$2:$AZ$212,Y$2,FALSE)</f>
        <v>32205.262350000001</v>
      </c>
      <c r="Z48" s="59">
        <f>VLOOKUP($D48,Résultats!$B$2:$AZ$212,Z$2,FALSE)</f>
        <v>31839.374759999999</v>
      </c>
      <c r="AA48" s="59">
        <f>VLOOKUP($D48,Résultats!$B$2:$AZ$212,AA$2,FALSE)</f>
        <v>31489.650300000001</v>
      </c>
      <c r="AB48" s="59">
        <f>VLOOKUP($D48,Résultats!$B$2:$AZ$212,AB$2,FALSE)</f>
        <v>31150.823260000001</v>
      </c>
      <c r="AC48" s="59">
        <f>VLOOKUP($D48,Résultats!$B$2:$AZ$212,AC$2,FALSE)</f>
        <v>30819.532609999998</v>
      </c>
      <c r="AD48" s="59">
        <f>VLOOKUP($D48,Résultats!$B$2:$AZ$212,AD$2,FALSE)</f>
        <v>30494.457780000001</v>
      </c>
      <c r="AE48" s="59">
        <f>VLOOKUP($D48,Résultats!$B$2:$AZ$212,AE$2,FALSE)</f>
        <v>30174.471580000001</v>
      </c>
      <c r="AF48" s="59">
        <f>VLOOKUP($D48,Résultats!$B$2:$AZ$212,AF$2,FALSE)</f>
        <v>29860.550019999999</v>
      </c>
      <c r="AG48" s="59">
        <f>VLOOKUP($D48,Résultats!$B$2:$AZ$212,AG$2,FALSE)</f>
        <v>29552.58641</v>
      </c>
      <c r="AH48" s="59">
        <f>VLOOKUP($D48,Résultats!$B$2:$AZ$212,AH$2,FALSE)</f>
        <v>29180.98488</v>
      </c>
      <c r="AI48" s="59">
        <f>VLOOKUP($D48,Résultats!$B$2:$AZ$212,AI$2,FALSE)</f>
        <v>28836.328549999998</v>
      </c>
      <c r="AJ48" s="59">
        <f>VLOOKUP($D48,Résultats!$B$2:$AZ$212,AJ$2,FALSE)</f>
        <v>28509.415400000002</v>
      </c>
      <c r="AK48" s="59">
        <f>VLOOKUP($D48,Résultats!$B$2:$AZ$212,AK$2,FALSE)</f>
        <v>28195.437409999999</v>
      </c>
      <c r="AL48" s="59">
        <f>VLOOKUP($D48,Résultats!$B$2:$AZ$212,AL$2,FALSE)</f>
        <v>27891.081819999999</v>
      </c>
      <c r="AM48" s="103">
        <f>VLOOKUP($D48,Résultats!$B$2:$AZ$212,AM$2,FALSE)</f>
        <v>27571.06582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160.0030979</v>
      </c>
      <c r="G49" s="61">
        <f>VLOOKUP($D49,Résultats!$B$2:$AZ$212,G$2,FALSE)</f>
        <v>375.62361379999999</v>
      </c>
      <c r="H49" s="61">
        <f>VLOOKUP($D49,Résultats!$B$2:$AZ$212,H$2,FALSE)</f>
        <v>494.99017429999998</v>
      </c>
      <c r="I49" s="61">
        <f>VLOOKUP($D49,Résultats!$B$2:$AZ$212,I$2,FALSE)</f>
        <v>615.18390920000002</v>
      </c>
      <c r="J49" s="61">
        <f>VLOOKUP($D49,Résultats!$B$2:$AZ$212,J$2,FALSE)</f>
        <v>746.00903989999995</v>
      </c>
      <c r="K49" s="61">
        <f>VLOOKUP($D49,Résultats!$B$2:$AZ$212,K$2,FALSE)</f>
        <v>901.50549560000002</v>
      </c>
      <c r="L49" s="61">
        <f>VLOOKUP($D49,Résultats!$B$2:$AZ$212,L$2,FALSE)</f>
        <v>1094.2969350000001</v>
      </c>
      <c r="M49" s="61">
        <f>VLOOKUP($D49,Résultats!$B$2:$AZ$212,M$2,FALSE)</f>
        <v>1411.7728440000001</v>
      </c>
      <c r="N49" s="61">
        <f>VLOOKUP($D49,Résultats!$B$2:$AZ$212,N$2,FALSE)</f>
        <v>1814.4095219999999</v>
      </c>
      <c r="O49" s="61">
        <f>VLOOKUP($D49,Résultats!$B$2:$AZ$212,O$2,FALSE)</f>
        <v>2197.5485469999999</v>
      </c>
      <c r="P49" s="61">
        <f>VLOOKUP($D49,Résultats!$B$2:$AZ$212,P$2,FALSE)</f>
        <v>2653.0431589999998</v>
      </c>
      <c r="Q49" s="61">
        <f>VLOOKUP($D49,Résultats!$B$2:$AZ$212,Q$2,FALSE)</f>
        <v>3247.3423939999998</v>
      </c>
      <c r="R49" s="61">
        <f>VLOOKUP($D49,Résultats!$B$2:$AZ$212,R$2,FALSE)</f>
        <v>3997.349647</v>
      </c>
      <c r="S49" s="61">
        <f>VLOOKUP($D49,Résultats!$B$2:$AZ$212,S$2,FALSE)</f>
        <v>4893.8540750000002</v>
      </c>
      <c r="T49" s="61">
        <f>VLOOKUP($D49,Résultats!$B$2:$AZ$212,T$2,FALSE)</f>
        <v>5889.672885</v>
      </c>
      <c r="U49" s="61">
        <f>VLOOKUP($D49,Résultats!$B$2:$AZ$212,U$2,FALSE)</f>
        <v>6945.4459189999998</v>
      </c>
      <c r="V49" s="61">
        <f>VLOOKUP($D49,Résultats!$B$2:$AZ$212,V$2,FALSE)</f>
        <v>8014.3657979999998</v>
      </c>
      <c r="W49" s="61">
        <f>VLOOKUP($D49,Résultats!$B$2:$AZ$212,W$2,FALSE)</f>
        <v>9058.4503540000005</v>
      </c>
      <c r="X49" s="61">
        <f>VLOOKUP($D49,Résultats!$B$2:$AZ$212,X$2,FALSE)</f>
        <v>10052.87861</v>
      </c>
      <c r="Y49" s="61">
        <f>VLOOKUP($D49,Résultats!$B$2:$AZ$212,Y$2,FALSE)</f>
        <v>11029.34642</v>
      </c>
      <c r="Z49" s="61">
        <f>VLOOKUP($D49,Résultats!$B$2:$AZ$212,Z$2,FALSE)</f>
        <v>11962.04369</v>
      </c>
      <c r="AA49" s="61">
        <f>VLOOKUP($D49,Résultats!$B$2:$AZ$212,AA$2,FALSE)</f>
        <v>12840.07748</v>
      </c>
      <c r="AB49" s="61">
        <f>VLOOKUP($D49,Résultats!$B$2:$AZ$212,AB$2,FALSE)</f>
        <v>13659.85853</v>
      </c>
      <c r="AC49" s="61">
        <f>VLOOKUP($D49,Résultats!$B$2:$AZ$212,AC$2,FALSE)</f>
        <v>14420.67966</v>
      </c>
      <c r="AD49" s="61">
        <f>VLOOKUP($D49,Résultats!$B$2:$AZ$212,AD$2,FALSE)</f>
        <v>15120.001420000001</v>
      </c>
      <c r="AE49" s="61">
        <f>VLOOKUP($D49,Résultats!$B$2:$AZ$212,AE$2,FALSE)</f>
        <v>15760.6556</v>
      </c>
      <c r="AF49" s="61">
        <f>VLOOKUP($D49,Résultats!$B$2:$AZ$212,AF$2,FALSE)</f>
        <v>16347.46725</v>
      </c>
      <c r="AG49" s="61">
        <f>VLOOKUP($D49,Résultats!$B$2:$AZ$212,AG$2,FALSE)</f>
        <v>16884.006809999999</v>
      </c>
      <c r="AH49" s="61">
        <f>VLOOKUP($D49,Résultats!$B$2:$AZ$212,AH$2,FALSE)</f>
        <v>17356.944200000002</v>
      </c>
      <c r="AI49" s="61">
        <f>VLOOKUP($D49,Résultats!$B$2:$AZ$212,AI$2,FALSE)</f>
        <v>17800.540710000001</v>
      </c>
      <c r="AJ49" s="61">
        <f>VLOOKUP($D49,Résultats!$B$2:$AZ$212,AJ$2,FALSE)</f>
        <v>18209.338510000001</v>
      </c>
      <c r="AK49" s="61">
        <f>VLOOKUP($D49,Résultats!$B$2:$AZ$212,AK$2,FALSE)</f>
        <v>18582.02824</v>
      </c>
      <c r="AL49" s="61">
        <f>VLOOKUP($D49,Résultats!$B$2:$AZ$212,AL$2,FALSE)</f>
        <v>18918.564569999999</v>
      </c>
      <c r="AM49" s="225">
        <f>VLOOKUP($D49,Résultats!$B$2:$AZ$212,AM$2,FALSE)</f>
        <v>19196.715390000001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2.2621376369999999</v>
      </c>
      <c r="G50" s="25">
        <f>VLOOKUP($D50,Résultats!$B$2:$AZ$212,G$2,FALSE)</f>
        <v>5.3886071790000001</v>
      </c>
      <c r="H50" s="25">
        <f>VLOOKUP($D50,Résultats!$B$2:$AZ$212,H$2,FALSE)</f>
        <v>7.2596341549999996</v>
      </c>
      <c r="I50" s="25">
        <f>VLOOKUP($D50,Résultats!$B$2:$AZ$212,I$2,FALSE)</f>
        <v>9.38989312</v>
      </c>
      <c r="J50" s="25">
        <f>VLOOKUP($D50,Résultats!$B$2:$AZ$212,J$2,FALSE)</f>
        <v>12.006645499999999</v>
      </c>
      <c r="K50" s="25">
        <f>VLOOKUP($D50,Résultats!$B$2:$AZ$212,K$2,FALSE)</f>
        <v>17.427303949999999</v>
      </c>
      <c r="L50" s="25">
        <f>VLOOKUP($D50,Résultats!$B$2:$AZ$212,L$2,FALSE)</f>
        <v>25.93622113</v>
      </c>
      <c r="M50" s="25">
        <f>VLOOKUP($D50,Résultats!$B$2:$AZ$212,M$2,FALSE)</f>
        <v>40.166156979999997</v>
      </c>
      <c r="N50" s="25">
        <f>VLOOKUP($D50,Résultats!$B$2:$AZ$212,N$2,FALSE)</f>
        <v>59.051750810000001</v>
      </c>
      <c r="O50" s="25">
        <f>VLOOKUP($D50,Résultats!$B$2:$AZ$212,O$2,FALSE)</f>
        <v>78.421611810000002</v>
      </c>
      <c r="P50" s="25">
        <f>VLOOKUP($D50,Résultats!$B$2:$AZ$212,P$2,FALSE)</f>
        <v>102.79977700000001</v>
      </c>
      <c r="Q50" s="25">
        <f>VLOOKUP($D50,Résultats!$B$2:$AZ$212,Q$2,FALSE)</f>
        <v>136.1763048</v>
      </c>
      <c r="R50" s="25">
        <f>VLOOKUP($D50,Résultats!$B$2:$AZ$212,R$2,FALSE)</f>
        <v>180.3937823</v>
      </c>
      <c r="S50" s="25">
        <f>VLOOKUP($D50,Résultats!$B$2:$AZ$212,S$2,FALSE)</f>
        <v>235.93903080000001</v>
      </c>
      <c r="T50" s="25">
        <f>VLOOKUP($D50,Résultats!$B$2:$AZ$212,T$2,FALSE)</f>
        <v>300.91936500000003</v>
      </c>
      <c r="U50" s="25">
        <f>VLOOKUP($D50,Résultats!$B$2:$AZ$212,U$2,FALSE)</f>
        <v>373.55314140000002</v>
      </c>
      <c r="V50" s="25">
        <f>VLOOKUP($D50,Résultats!$B$2:$AZ$212,V$2,FALSE)</f>
        <v>451.21409699999998</v>
      </c>
      <c r="W50" s="25">
        <f>VLOOKUP($D50,Résultats!$B$2:$AZ$212,W$2,FALSE)</f>
        <v>531.47323029999995</v>
      </c>
      <c r="X50" s="25">
        <f>VLOOKUP($D50,Résultats!$B$2:$AZ$212,X$2,FALSE)</f>
        <v>612.50634739999998</v>
      </c>
      <c r="Y50" s="25">
        <f>VLOOKUP($D50,Résultats!$B$2:$AZ$212,Y$2,FALSE)</f>
        <v>696.57118379999997</v>
      </c>
      <c r="Z50" s="25">
        <f>VLOOKUP($D50,Résultats!$B$2:$AZ$212,Z$2,FALSE)</f>
        <v>781.61450860000002</v>
      </c>
      <c r="AA50" s="25">
        <f>VLOOKUP($D50,Résultats!$B$2:$AZ$212,AA$2,FALSE)</f>
        <v>866.57917099999997</v>
      </c>
      <c r="AB50" s="25">
        <f>VLOOKUP($D50,Résultats!$B$2:$AZ$212,AB$2,FALSE)</f>
        <v>950.92887059999998</v>
      </c>
      <c r="AC50" s="25">
        <f>VLOOKUP($D50,Résultats!$B$2:$AZ$212,AC$2,FALSE)</f>
        <v>1034.347448</v>
      </c>
      <c r="AD50" s="25">
        <f>VLOOKUP($D50,Résultats!$B$2:$AZ$212,AD$2,FALSE)</f>
        <v>1115.4028800000001</v>
      </c>
      <c r="AE50" s="25">
        <f>VLOOKUP($D50,Résultats!$B$2:$AZ$212,AE$2,FALSE)</f>
        <v>1194.1039659999999</v>
      </c>
      <c r="AF50" s="25">
        <f>VLOOKUP($D50,Résultats!$B$2:$AZ$212,AF$2,FALSE)</f>
        <v>1270.671842</v>
      </c>
      <c r="AG50" s="25">
        <f>VLOOKUP($D50,Résultats!$B$2:$AZ$212,AG$2,FALSE)</f>
        <v>1345.2385260000001</v>
      </c>
      <c r="AH50" s="25">
        <f>VLOOKUP($D50,Résultats!$B$2:$AZ$212,AH$2,FALSE)</f>
        <v>1432.090731</v>
      </c>
      <c r="AI50" s="25">
        <f>VLOOKUP($D50,Résultats!$B$2:$AZ$212,AI$2,FALSE)</f>
        <v>1517.89471</v>
      </c>
      <c r="AJ50" s="25">
        <f>VLOOKUP($D50,Résultats!$B$2:$AZ$212,AJ$2,FALSE)</f>
        <v>1601.938148</v>
      </c>
      <c r="AK50" s="25">
        <f>VLOOKUP($D50,Résultats!$B$2:$AZ$212,AK$2,FALSE)</f>
        <v>1683.9463880000001</v>
      </c>
      <c r="AL50" s="25">
        <f>VLOOKUP($D50,Résultats!$B$2:$AZ$212,AL$2,FALSE)</f>
        <v>1763.7779370000001</v>
      </c>
      <c r="AM50" s="102">
        <f>VLOOKUP($D50,Résultats!$B$2:$AZ$212,AM$2,FALSE)</f>
        <v>1838.5356260000001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2.2893892839999999</v>
      </c>
      <c r="G51" s="25">
        <f>VLOOKUP($D51,Résultats!$B$2:$AZ$212,G$2,FALSE)</f>
        <v>5.4271984460000002</v>
      </c>
      <c r="H51" s="25">
        <f>VLOOKUP($D51,Résultats!$B$2:$AZ$212,H$2,FALSE)</f>
        <v>7.2570449290000001</v>
      </c>
      <c r="I51" s="25">
        <f>VLOOKUP($D51,Résultats!$B$2:$AZ$212,I$2,FALSE)</f>
        <v>9.2596750290000003</v>
      </c>
      <c r="J51" s="25">
        <f>VLOOKUP($D51,Résultats!$B$2:$AZ$212,J$2,FALSE)</f>
        <v>11.6317453</v>
      </c>
      <c r="K51" s="25">
        <f>VLOOKUP($D51,Résultats!$B$2:$AZ$212,K$2,FALSE)</f>
        <v>15.89913335</v>
      </c>
      <c r="L51" s="25">
        <f>VLOOKUP($D51,Résultats!$B$2:$AZ$212,L$2,FALSE)</f>
        <v>22.257039689999999</v>
      </c>
      <c r="M51" s="25">
        <f>VLOOKUP($D51,Résultats!$B$2:$AZ$212,M$2,FALSE)</f>
        <v>32.829451759999998</v>
      </c>
      <c r="N51" s="25">
        <f>VLOOKUP($D51,Résultats!$B$2:$AZ$212,N$2,FALSE)</f>
        <v>46.708387209999998</v>
      </c>
      <c r="O51" s="25">
        <f>VLOOKUP($D51,Résultats!$B$2:$AZ$212,O$2,FALSE)</f>
        <v>60.711287519999999</v>
      </c>
      <c r="P51" s="25">
        <f>VLOOKUP($D51,Résultats!$B$2:$AZ$212,P$2,FALSE)</f>
        <v>78.101323519999994</v>
      </c>
      <c r="Q51" s="25">
        <f>VLOOKUP($D51,Résultats!$B$2:$AZ$212,Q$2,FALSE)</f>
        <v>101.6310531</v>
      </c>
      <c r="R51" s="25">
        <f>VLOOKUP($D51,Résultats!$B$2:$AZ$212,R$2,FALSE)</f>
        <v>132.4362203</v>
      </c>
      <c r="S51" s="25">
        <f>VLOOKUP($D51,Résultats!$B$2:$AZ$212,S$2,FALSE)</f>
        <v>170.66902390000001</v>
      </c>
      <c r="T51" s="25">
        <f>VLOOKUP($D51,Résultats!$B$2:$AZ$212,T$2,FALSE)</f>
        <v>214.83895179999999</v>
      </c>
      <c r="U51" s="25">
        <f>VLOOKUP($D51,Résultats!$B$2:$AZ$212,U$2,FALSE)</f>
        <v>263.58035580000001</v>
      </c>
      <c r="V51" s="25">
        <f>VLOOKUP($D51,Résultats!$B$2:$AZ$212,V$2,FALSE)</f>
        <v>315.00501079999998</v>
      </c>
      <c r="W51" s="25">
        <f>VLOOKUP($D51,Résultats!$B$2:$AZ$212,W$2,FALSE)</f>
        <v>367.41768180000003</v>
      </c>
      <c r="X51" s="25">
        <f>VLOOKUP($D51,Résultats!$B$2:$AZ$212,X$2,FALSE)</f>
        <v>419.57668460000002</v>
      </c>
      <c r="Y51" s="25">
        <f>VLOOKUP($D51,Résultats!$B$2:$AZ$212,Y$2,FALSE)</f>
        <v>472.93310000000002</v>
      </c>
      <c r="Z51" s="25">
        <f>VLOOKUP($D51,Résultats!$B$2:$AZ$212,Z$2,FALSE)</f>
        <v>526.12134939999999</v>
      </c>
      <c r="AA51" s="25">
        <f>VLOOKUP($D51,Résultats!$B$2:$AZ$212,AA$2,FALSE)</f>
        <v>578.4500137</v>
      </c>
      <c r="AB51" s="25">
        <f>VLOOKUP($D51,Résultats!$B$2:$AZ$212,AB$2,FALSE)</f>
        <v>629.57526089999999</v>
      </c>
      <c r="AC51" s="25">
        <f>VLOOKUP($D51,Résultats!$B$2:$AZ$212,AC$2,FALSE)</f>
        <v>679.2987147</v>
      </c>
      <c r="AD51" s="25">
        <f>VLOOKUP($D51,Résultats!$B$2:$AZ$212,AD$2,FALSE)</f>
        <v>726.91156599999999</v>
      </c>
      <c r="AE51" s="25">
        <f>VLOOKUP($D51,Résultats!$B$2:$AZ$212,AE$2,FALSE)</f>
        <v>772.43615279999995</v>
      </c>
      <c r="AF51" s="25">
        <f>VLOOKUP($D51,Résultats!$B$2:$AZ$212,AF$2,FALSE)</f>
        <v>816.02217040000005</v>
      </c>
      <c r="AG51" s="25">
        <f>VLOOKUP($D51,Résultats!$B$2:$AZ$212,AG$2,FALSE)</f>
        <v>857.76093209999999</v>
      </c>
      <c r="AH51" s="25">
        <f>VLOOKUP($D51,Résultats!$B$2:$AZ$212,AH$2,FALSE)</f>
        <v>902.89219820000005</v>
      </c>
      <c r="AI51" s="25">
        <f>VLOOKUP($D51,Résultats!$B$2:$AZ$212,AI$2,FALSE)</f>
        <v>946.79476420000003</v>
      </c>
      <c r="AJ51" s="25">
        <f>VLOOKUP($D51,Résultats!$B$2:$AZ$212,AJ$2,FALSE)</f>
        <v>989.05013719999999</v>
      </c>
      <c r="AK51" s="25">
        <f>VLOOKUP($D51,Résultats!$B$2:$AZ$212,AK$2,FALSE)</f>
        <v>1029.4988499999999</v>
      </c>
      <c r="AL51" s="25">
        <f>VLOOKUP($D51,Résultats!$B$2:$AZ$212,AL$2,FALSE)</f>
        <v>1068.0611610000001</v>
      </c>
      <c r="AM51" s="102">
        <f>VLOOKUP($D51,Résultats!$B$2:$AZ$212,AM$2,FALSE)</f>
        <v>1103.1319490000001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4.9195040570000002</v>
      </c>
      <c r="G52" s="25">
        <f>VLOOKUP($D52,Résultats!$B$2:$AZ$212,G$2,FALSE)</f>
        <v>11.56907069</v>
      </c>
      <c r="H52" s="25">
        <f>VLOOKUP($D52,Résultats!$B$2:$AZ$212,H$2,FALSE)</f>
        <v>15.282311869999999</v>
      </c>
      <c r="I52" s="25">
        <f>VLOOKUP($D52,Résultats!$B$2:$AZ$212,I$2,FALSE)</f>
        <v>19.07262222</v>
      </c>
      <c r="J52" s="25">
        <f>VLOOKUP($D52,Résultats!$B$2:$AZ$212,J$2,FALSE)</f>
        <v>23.257721759999999</v>
      </c>
      <c r="K52" s="25">
        <f>VLOOKUP($D52,Résultats!$B$2:$AZ$212,K$2,FALSE)</f>
        <v>28.619547520000001</v>
      </c>
      <c r="L52" s="25">
        <f>VLOOKUP($D52,Résultats!$B$2:$AZ$212,L$2,FALSE)</f>
        <v>35.476462949999998</v>
      </c>
      <c r="M52" s="25">
        <f>VLOOKUP($D52,Résultats!$B$2:$AZ$212,M$2,FALSE)</f>
        <v>46.747525369999998</v>
      </c>
      <c r="N52" s="25">
        <f>VLOOKUP($D52,Résultats!$B$2:$AZ$212,N$2,FALSE)</f>
        <v>61.090896479999998</v>
      </c>
      <c r="O52" s="25">
        <f>VLOOKUP($D52,Résultats!$B$2:$AZ$212,O$2,FALSE)</f>
        <v>74.840554460000007</v>
      </c>
      <c r="P52" s="25">
        <f>VLOOKUP($D52,Résultats!$B$2:$AZ$212,P$2,FALSE)</f>
        <v>91.242599190000007</v>
      </c>
      <c r="Q52" s="25">
        <f>VLOOKUP($D52,Résultats!$B$2:$AZ$212,Q$2,FALSE)</f>
        <v>112.6716145</v>
      </c>
      <c r="R52" s="25">
        <f>VLOOKUP($D52,Résultats!$B$2:$AZ$212,R$2,FALSE)</f>
        <v>139.7361784</v>
      </c>
      <c r="S52" s="25">
        <f>VLOOKUP($D52,Résultats!$B$2:$AZ$212,S$2,FALSE)</f>
        <v>172.0923583</v>
      </c>
      <c r="T52" s="25">
        <f>VLOOKUP($D52,Résultats!$B$2:$AZ$212,T$2,FALSE)</f>
        <v>208.0124888</v>
      </c>
      <c r="U52" s="25">
        <f>VLOOKUP($D52,Résultats!$B$2:$AZ$212,U$2,FALSE)</f>
        <v>246.03148949999999</v>
      </c>
      <c r="V52" s="25">
        <f>VLOOKUP($D52,Résultats!$B$2:$AZ$212,V$2,FALSE)</f>
        <v>284.40927599999998</v>
      </c>
      <c r="W52" s="25">
        <f>VLOOKUP($D52,Résultats!$B$2:$AZ$212,W$2,FALSE)</f>
        <v>321.72391040000002</v>
      </c>
      <c r="X52" s="25">
        <f>VLOOKUP($D52,Résultats!$B$2:$AZ$212,X$2,FALSE)</f>
        <v>357.03255960000001</v>
      </c>
      <c r="Y52" s="25">
        <f>VLOOKUP($D52,Résultats!$B$2:$AZ$212,Y$2,FALSE)</f>
        <v>391.40214040000001</v>
      </c>
      <c r="Z52" s="25">
        <f>VLOOKUP($D52,Résultats!$B$2:$AZ$212,Z$2,FALSE)</f>
        <v>423.86466769999998</v>
      </c>
      <c r="AA52" s="25">
        <f>VLOOKUP($D52,Résultats!$B$2:$AZ$212,AA$2,FALSE)</f>
        <v>453.99174360000001</v>
      </c>
      <c r="AB52" s="25">
        <f>VLOOKUP($D52,Résultats!$B$2:$AZ$212,AB$2,FALSE)</f>
        <v>481.61981850000001</v>
      </c>
      <c r="AC52" s="25">
        <f>VLOOKUP($D52,Résultats!$B$2:$AZ$212,AC$2,FALSE)</f>
        <v>506.69129299999997</v>
      </c>
      <c r="AD52" s="25">
        <f>VLOOKUP($D52,Résultats!$B$2:$AZ$212,AD$2,FALSE)</f>
        <v>529.20977159999995</v>
      </c>
      <c r="AE52" s="25">
        <f>VLOOKUP($D52,Résultats!$B$2:$AZ$212,AE$2,FALSE)</f>
        <v>549.26518039999996</v>
      </c>
      <c r="AF52" s="25">
        <f>VLOOKUP($D52,Résultats!$B$2:$AZ$212,AF$2,FALSE)</f>
        <v>567.01401420000002</v>
      </c>
      <c r="AG52" s="25">
        <f>VLOOKUP($D52,Résultats!$B$2:$AZ$212,AG$2,FALSE)</f>
        <v>582.56950380000001</v>
      </c>
      <c r="AH52" s="25">
        <f>VLOOKUP($D52,Résultats!$B$2:$AZ$212,AH$2,FALSE)</f>
        <v>592.68334300000004</v>
      </c>
      <c r="AI52" s="25">
        <f>VLOOKUP($D52,Résultats!$B$2:$AZ$212,AI$2,FALSE)</f>
        <v>601.26160330000005</v>
      </c>
      <c r="AJ52" s="25">
        <f>VLOOKUP($D52,Résultats!$B$2:$AZ$212,AJ$2,FALSE)</f>
        <v>608.12886330000003</v>
      </c>
      <c r="AK52" s="25">
        <f>VLOOKUP($D52,Résultats!$B$2:$AZ$212,AK$2,FALSE)</f>
        <v>613.24281480000002</v>
      </c>
      <c r="AL52" s="25">
        <f>VLOOKUP($D52,Résultats!$B$2:$AZ$212,AL$2,FALSE)</f>
        <v>616.60325399999999</v>
      </c>
      <c r="AM52" s="102">
        <f>VLOOKUP($D52,Résultats!$B$2:$AZ$212,AM$2,FALSE)</f>
        <v>617.60089849999997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104.50189899999999</v>
      </c>
      <c r="G53" s="25">
        <f>VLOOKUP($D53,Résultats!$B$2:$AZ$212,G$2,FALSE)</f>
        <v>245.30097839999999</v>
      </c>
      <c r="H53" s="25">
        <f>VLOOKUP($D53,Résultats!$B$2:$AZ$212,H$2,FALSE)</f>
        <v>323.17341449999998</v>
      </c>
      <c r="I53" s="25">
        <f>VLOOKUP($D53,Résultats!$B$2:$AZ$212,I$2,FALSE)</f>
        <v>401.45536490000001</v>
      </c>
      <c r="J53" s="25">
        <f>VLOOKUP($D53,Résultats!$B$2:$AZ$212,J$2,FALSE)</f>
        <v>486.50305559999998</v>
      </c>
      <c r="K53" s="25">
        <f>VLOOKUP($D53,Résultats!$B$2:$AZ$212,K$2,FALSE)</f>
        <v>586.33676700000001</v>
      </c>
      <c r="L53" s="25">
        <f>VLOOKUP($D53,Résultats!$B$2:$AZ$212,L$2,FALSE)</f>
        <v>709.11993280000002</v>
      </c>
      <c r="M53" s="25">
        <f>VLOOKUP($D53,Résultats!$B$2:$AZ$212,M$2,FALSE)</f>
        <v>911.17731660000004</v>
      </c>
      <c r="N53" s="25">
        <f>VLOOKUP($D53,Résultats!$B$2:$AZ$212,N$2,FALSE)</f>
        <v>1166.956938</v>
      </c>
      <c r="O53" s="25">
        <f>VLOOKUP($D53,Résultats!$B$2:$AZ$212,O$2,FALSE)</f>
        <v>1409.5588379999999</v>
      </c>
      <c r="P53" s="25">
        <f>VLOOKUP($D53,Résultats!$B$2:$AZ$212,P$2,FALSE)</f>
        <v>1697.203168</v>
      </c>
      <c r="Q53" s="25">
        <f>VLOOKUP($D53,Résultats!$B$2:$AZ$212,Q$2,FALSE)</f>
        <v>2071.5980380000001</v>
      </c>
      <c r="R53" s="25">
        <f>VLOOKUP($D53,Résultats!$B$2:$AZ$212,R$2,FALSE)</f>
        <v>2542.8765309999999</v>
      </c>
      <c r="S53" s="25">
        <f>VLOOKUP($D53,Résultats!$B$2:$AZ$212,S$2,FALSE)</f>
        <v>3104.6559539999998</v>
      </c>
      <c r="T53" s="25">
        <f>VLOOKUP($D53,Résultats!$B$2:$AZ$212,T$2,FALSE)</f>
        <v>3726.7741529999998</v>
      </c>
      <c r="U53" s="25">
        <f>VLOOKUP($D53,Résultats!$B$2:$AZ$212,U$2,FALSE)</f>
        <v>4384.1847449999996</v>
      </c>
      <c r="V53" s="25">
        <f>VLOOKUP($D53,Résultats!$B$2:$AZ$212,V$2,FALSE)</f>
        <v>5047.3958810000004</v>
      </c>
      <c r="W53" s="25">
        <f>VLOOKUP($D53,Résultats!$B$2:$AZ$212,W$2,FALSE)</f>
        <v>5692.6480110000002</v>
      </c>
      <c r="X53" s="25">
        <f>VLOOKUP($D53,Résultats!$B$2:$AZ$212,X$2,FALSE)</f>
        <v>6304.5511459999998</v>
      </c>
      <c r="Y53" s="25">
        <f>VLOOKUP($D53,Résultats!$B$2:$AZ$212,Y$2,FALSE)</f>
        <v>6902.7937789999996</v>
      </c>
      <c r="Z53" s="25">
        <f>VLOOKUP($D53,Résultats!$B$2:$AZ$212,Z$2,FALSE)</f>
        <v>7471.465314</v>
      </c>
      <c r="AA53" s="25">
        <f>VLOOKUP($D53,Résultats!$B$2:$AZ$212,AA$2,FALSE)</f>
        <v>8003.9617049999997</v>
      </c>
      <c r="AB53" s="25">
        <f>VLOOKUP($D53,Résultats!$B$2:$AZ$212,AB$2,FALSE)</f>
        <v>8498.21679699999</v>
      </c>
      <c r="AC53" s="25">
        <f>VLOOKUP($D53,Résultats!$B$2:$AZ$212,AC$2,FALSE)</f>
        <v>8953.9471109999995</v>
      </c>
      <c r="AD53" s="25">
        <f>VLOOKUP($D53,Résultats!$B$2:$AZ$212,AD$2,FALSE)</f>
        <v>9370.3022469999996</v>
      </c>
      <c r="AE53" s="25">
        <f>VLOOKUP($D53,Résultats!$B$2:$AZ$212,AE$2,FALSE)</f>
        <v>9749.1553519999998</v>
      </c>
      <c r="AF53" s="25">
        <f>VLOOKUP($D53,Résultats!$B$2:$AZ$212,AF$2,FALSE)</f>
        <v>10093.5774</v>
      </c>
      <c r="AG53" s="25">
        <f>VLOOKUP($D53,Résultats!$B$2:$AZ$212,AG$2,FALSE)</f>
        <v>10405.860140000001</v>
      </c>
      <c r="AH53" s="25">
        <f>VLOOKUP($D53,Résultats!$B$2:$AZ$212,AH$2,FALSE)</f>
        <v>10668.973120000001</v>
      </c>
      <c r="AI53" s="25">
        <f>VLOOKUP($D53,Résultats!$B$2:$AZ$212,AI$2,FALSE)</f>
        <v>10913.28297</v>
      </c>
      <c r="AJ53" s="25">
        <f>VLOOKUP($D53,Résultats!$B$2:$AZ$212,AJ$2,FALSE)</f>
        <v>11135.59143</v>
      </c>
      <c r="AK53" s="25">
        <f>VLOOKUP($D53,Résultats!$B$2:$AZ$212,AK$2,FALSE)</f>
        <v>11335.195309999999</v>
      </c>
      <c r="AL53" s="25">
        <f>VLOOKUP($D53,Résultats!$B$2:$AZ$212,AL$2,FALSE)</f>
        <v>11512.151980000001</v>
      </c>
      <c r="AM53" s="102">
        <f>VLOOKUP($D53,Résultats!$B$2:$AZ$212,AM$2,FALSE)</f>
        <v>11653.41229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40.218266749999998</v>
      </c>
      <c r="G54" s="25">
        <f>VLOOKUP($D54,Résultats!$B$2:$AZ$212,G$2,FALSE)</f>
        <v>94.363145250000002</v>
      </c>
      <c r="H54" s="25">
        <f>VLOOKUP($D54,Résultats!$B$2:$AZ$212,H$2,FALSE)</f>
        <v>124.23220190000001</v>
      </c>
      <c r="I54" s="25">
        <f>VLOOKUP($D54,Résultats!$B$2:$AZ$212,I$2,FALSE)</f>
        <v>154.12289799999999</v>
      </c>
      <c r="J54" s="25">
        <f>VLOOKUP($D54,Résultats!$B$2:$AZ$212,J$2,FALSE)</f>
        <v>186.43289830000001</v>
      </c>
      <c r="K54" s="25">
        <f>VLOOKUP($D54,Résultats!$B$2:$AZ$212,K$2,FALSE)</f>
        <v>223.0939405</v>
      </c>
      <c r="L54" s="25">
        <f>VLOOKUP($D54,Résultats!$B$2:$AZ$212,L$2,FALSE)</f>
        <v>267.20775650000002</v>
      </c>
      <c r="M54" s="25">
        <f>VLOOKUP($D54,Résultats!$B$2:$AZ$212,M$2,FALSE)</f>
        <v>339.69418830000001</v>
      </c>
      <c r="N54" s="25">
        <f>VLOOKUP($D54,Résultats!$B$2:$AZ$212,N$2,FALSE)</f>
        <v>431.00601460000001</v>
      </c>
      <c r="O54" s="25">
        <f>VLOOKUP($D54,Résultats!$B$2:$AZ$212,O$2,FALSE)</f>
        <v>516.86397969999996</v>
      </c>
      <c r="P54" s="25">
        <f>VLOOKUP($D54,Résultats!$B$2:$AZ$212,P$2,FALSE)</f>
        <v>617.95122170000002</v>
      </c>
      <c r="Q54" s="25">
        <f>VLOOKUP($D54,Résultats!$B$2:$AZ$212,Q$2,FALSE)</f>
        <v>748.71136060000003</v>
      </c>
      <c r="R54" s="25">
        <f>VLOOKUP($D54,Résultats!$B$2:$AZ$212,R$2,FALSE)</f>
        <v>912.23053600000003</v>
      </c>
      <c r="S54" s="25">
        <f>VLOOKUP($D54,Résultats!$B$2:$AZ$212,S$2,FALSE)</f>
        <v>1105.7780760000001</v>
      </c>
      <c r="T54" s="25">
        <f>VLOOKUP($D54,Résultats!$B$2:$AZ$212,T$2,FALSE)</f>
        <v>1318.453906</v>
      </c>
      <c r="U54" s="25">
        <f>VLOOKUP($D54,Résultats!$B$2:$AZ$212,U$2,FALSE)</f>
        <v>1541.323026</v>
      </c>
      <c r="V54" s="25">
        <f>VLOOKUP($D54,Résultats!$B$2:$AZ$212,V$2,FALSE)</f>
        <v>1764.1195829999999</v>
      </c>
      <c r="W54" s="25">
        <f>VLOOKUP($D54,Résultats!$B$2:$AZ$212,W$2,FALSE)</f>
        <v>1978.7323369999999</v>
      </c>
      <c r="X54" s="25">
        <f>VLOOKUP($D54,Résultats!$B$2:$AZ$212,X$2,FALSE)</f>
        <v>2180.0396129999999</v>
      </c>
      <c r="Y54" s="25">
        <f>VLOOKUP($D54,Résultats!$B$2:$AZ$212,Y$2,FALSE)</f>
        <v>2374.7290840000001</v>
      </c>
      <c r="Z54" s="25">
        <f>VLOOKUP($D54,Résultats!$B$2:$AZ$212,Z$2,FALSE)</f>
        <v>2557.582441</v>
      </c>
      <c r="AA54" s="25">
        <f>VLOOKUP($D54,Résultats!$B$2:$AZ$212,AA$2,FALSE)</f>
        <v>2726.5512450000001</v>
      </c>
      <c r="AB54" s="25">
        <f>VLOOKUP($D54,Résultats!$B$2:$AZ$212,AB$2,FALSE)</f>
        <v>2881.1159990000001</v>
      </c>
      <c r="AC54" s="25">
        <f>VLOOKUP($D54,Résultats!$B$2:$AZ$212,AC$2,FALSE)</f>
        <v>3021.3501879999999</v>
      </c>
      <c r="AD54" s="25">
        <f>VLOOKUP($D54,Résultats!$B$2:$AZ$212,AD$2,FALSE)</f>
        <v>3147.546257</v>
      </c>
      <c r="AE54" s="25">
        <f>VLOOKUP($D54,Résultats!$B$2:$AZ$212,AE$2,FALSE)</f>
        <v>3260.4505490000001</v>
      </c>
      <c r="AF54" s="25">
        <f>VLOOKUP($D54,Résultats!$B$2:$AZ$212,AF$2,FALSE)</f>
        <v>3361.1812150000001</v>
      </c>
      <c r="AG54" s="25">
        <f>VLOOKUP($D54,Résultats!$B$2:$AZ$212,AG$2,FALSE)</f>
        <v>3450.59301</v>
      </c>
      <c r="AH54" s="25">
        <f>VLOOKUP($D54,Résultats!$B$2:$AZ$212,AH$2,FALSE)</f>
        <v>3517.4659459999998</v>
      </c>
      <c r="AI54" s="25">
        <f>VLOOKUP($D54,Résultats!$B$2:$AZ$212,AI$2,FALSE)</f>
        <v>3577.9190699999999</v>
      </c>
      <c r="AJ54" s="25">
        <f>VLOOKUP($D54,Résultats!$B$2:$AZ$212,AJ$2,FALSE)</f>
        <v>3631.0368079999998</v>
      </c>
      <c r="AK54" s="25">
        <f>VLOOKUP($D54,Résultats!$B$2:$AZ$212,AK$2,FALSE)</f>
        <v>3676.6837930000002</v>
      </c>
      <c r="AL54" s="25">
        <f>VLOOKUP($D54,Résultats!$B$2:$AZ$212,AL$2,FALSE)</f>
        <v>3714.9614019999999</v>
      </c>
      <c r="AM54" s="102">
        <f>VLOOKUP($D54,Résultats!$B$2:$AZ$212,AM$2,FALSE)</f>
        <v>3742.002684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1.2114585299999999E-2</v>
      </c>
      <c r="G55" s="25">
        <f>VLOOKUP($D55,Résultats!$B$2:$AZ$212,G$2,FALSE)</f>
        <v>1.0332075499999999E-2</v>
      </c>
      <c r="H55" s="25">
        <f>VLOOKUP($D55,Résultats!$B$2:$AZ$212,H$2,FALSE)</f>
        <v>9.8154717399999997E-3</v>
      </c>
      <c r="I55" s="25">
        <f>VLOOKUP($D55,Résultats!$B$2:$AZ$212,I$2,FALSE)</f>
        <v>9.3246981499999996E-3</v>
      </c>
      <c r="J55" s="25">
        <f>VLOOKUP($D55,Résultats!$B$2:$AZ$212,J$2,FALSE)</f>
        <v>8.8584632500000003E-3</v>
      </c>
      <c r="K55" s="25">
        <f>VLOOKUP($D55,Résultats!$B$2:$AZ$212,K$2,FALSE)</f>
        <v>8.3663264000000005E-3</v>
      </c>
      <c r="L55" s="25">
        <f>VLOOKUP($D55,Résultats!$B$2:$AZ$212,L$2,FALSE)</f>
        <v>7.8741895500000006E-3</v>
      </c>
      <c r="M55" s="25">
        <f>VLOOKUP($D55,Résultats!$B$2:$AZ$212,M$2,FALSE)</f>
        <v>7.4110019300000001E-3</v>
      </c>
      <c r="N55" s="25">
        <f>VLOOKUP($D55,Résultats!$B$2:$AZ$212,N$2,FALSE)</f>
        <v>6.97506064E-3</v>
      </c>
      <c r="O55" s="25">
        <f>VLOOKUP($D55,Résultats!$B$2:$AZ$212,O$2,FALSE)</f>
        <v>6.5631476100000002E-3</v>
      </c>
      <c r="P55" s="25">
        <f>VLOOKUP($D55,Résultats!$B$2:$AZ$212,P$2,FALSE)</f>
        <v>6.1740281899999999E-3</v>
      </c>
      <c r="Q55" s="25">
        <f>VLOOKUP($D55,Résultats!$B$2:$AZ$212,Q$2,FALSE)</f>
        <v>5.8065265099999999E-3</v>
      </c>
      <c r="R55" s="25">
        <f>VLOOKUP($D55,Résultats!$B$2:$AZ$212,R$2,FALSE)</f>
        <v>5.4595229300000003E-3</v>
      </c>
      <c r="S55" s="25">
        <f>VLOOKUP($D55,Résultats!$B$2:$AZ$212,S$2,FALSE)</f>
        <v>5.1319515600000004E-3</v>
      </c>
      <c r="T55" s="25">
        <f>VLOOKUP($D55,Résultats!$B$2:$AZ$212,T$2,FALSE)</f>
        <v>4.8227978500000003E-3</v>
      </c>
      <c r="U55" s="25">
        <f>VLOOKUP($D55,Résultats!$B$2:$AZ$212,U$2,FALSE)</f>
        <v>4.5310963700000003E-3</v>
      </c>
      <c r="V55" s="25">
        <f>VLOOKUP($D55,Résultats!$B$2:$AZ$212,V$2,FALSE)</f>
        <v>4.2559285700000003E-3</v>
      </c>
      <c r="W55" s="25">
        <f>VLOOKUP($D55,Résultats!$B$2:$AZ$212,W$2,FALSE)</f>
        <v>3.9964207300000002E-3</v>
      </c>
      <c r="X55" s="25">
        <f>VLOOKUP($D55,Résultats!$B$2:$AZ$212,X$2,FALSE)</f>
        <v>3.7517419100000001E-3</v>
      </c>
      <c r="Y55" s="25">
        <f>VLOOKUP($D55,Résultats!$B$2:$AZ$212,Y$2,FALSE)</f>
        <v>3.5211020400000002E-3</v>
      </c>
      <c r="Z55" s="25">
        <f>VLOOKUP($D55,Résultats!$B$2:$AZ$212,Z$2,FALSE)</f>
        <v>3.30375006E-3</v>
      </c>
      <c r="AA55" s="25">
        <f>VLOOKUP($D55,Résultats!$B$2:$AZ$212,AA$2,FALSE)</f>
        <v>3.0989721699999999E-3</v>
      </c>
      <c r="AB55" s="25">
        <f>VLOOKUP($D55,Résultats!$B$2:$AZ$212,AB$2,FALSE)</f>
        <v>2.9060900800000002E-3</v>
      </c>
      <c r="AC55" s="25">
        <f>VLOOKUP($D55,Résultats!$B$2:$AZ$212,AC$2,FALSE)</f>
        <v>2.7244594500000002E-3</v>
      </c>
      <c r="AD55" s="25">
        <f>VLOOKUP($D55,Résultats!$B$2:$AZ$212,AD$2,FALSE)</f>
        <v>2.5541807400000002E-3</v>
      </c>
      <c r="AE55" s="25">
        <f>VLOOKUP($D55,Résultats!$B$2:$AZ$212,AE$2,FALSE)</f>
        <v>2.3945444400000002E-3</v>
      </c>
      <c r="AF55" s="25">
        <f>VLOOKUP($D55,Résultats!$B$2:$AZ$212,AF$2,FALSE)</f>
        <v>2.2448854099999999E-3</v>
      </c>
      <c r="AG55" s="25">
        <f>VLOOKUP($D55,Résultats!$B$2:$AZ$212,AG$2,FALSE)</f>
        <v>2.1045800700000001E-3</v>
      </c>
      <c r="AH55" s="25">
        <f>VLOOKUP($D55,Résultats!$B$2:$AZ$212,AH$2,FALSE)</f>
        <v>1.9642747399999999E-3</v>
      </c>
      <c r="AI55" s="25">
        <f>VLOOKUP($D55,Résultats!$B$2:$AZ$212,AI$2,FALSE)</f>
        <v>1.8333230900000001E-3</v>
      </c>
      <c r="AJ55" s="25">
        <f>VLOOKUP($D55,Résultats!$B$2:$AZ$212,AJ$2,FALSE)</f>
        <v>1.71110155E-3</v>
      </c>
      <c r="AK55" s="25">
        <f>VLOOKUP($D55,Résultats!$B$2:$AZ$212,AK$2,FALSE)</f>
        <v>1.5970281099999999E-3</v>
      </c>
      <c r="AL55" s="25">
        <f>VLOOKUP($D55,Résultats!$B$2:$AZ$212,AL$2,FALSE)</f>
        <v>1.4905595699999999E-3</v>
      </c>
      <c r="AM55" s="102">
        <f>VLOOKUP($D55,Résultats!$B$2:$AZ$212,AM$2,FALSE)</f>
        <v>1.39118893E-3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5.7997865720000004</v>
      </c>
      <c r="G56" s="25">
        <f>VLOOKUP($D56,Résultats!$B$2:$AZ$212,G$2,FALSE)</f>
        <v>13.56428174</v>
      </c>
      <c r="H56" s="25">
        <f>VLOOKUP($D56,Résultats!$B$2:$AZ$212,H$2,FALSE)</f>
        <v>17.77575152</v>
      </c>
      <c r="I56" s="25">
        <f>VLOOKUP($D56,Résultats!$B$2:$AZ$212,I$2,FALSE)</f>
        <v>21.87413132</v>
      </c>
      <c r="J56" s="25">
        <f>VLOOKUP($D56,Résultats!$B$2:$AZ$212,J$2,FALSE)</f>
        <v>26.168114889999998</v>
      </c>
      <c r="K56" s="25">
        <f>VLOOKUP($D56,Résultats!$B$2:$AZ$212,K$2,FALSE)</f>
        <v>30.120436949999998</v>
      </c>
      <c r="L56" s="25">
        <f>VLOOKUP($D56,Résultats!$B$2:$AZ$212,L$2,FALSE)</f>
        <v>34.291647359999999</v>
      </c>
      <c r="M56" s="25">
        <f>VLOOKUP($D56,Résultats!$B$2:$AZ$212,M$2,FALSE)</f>
        <v>41.150794269999999</v>
      </c>
      <c r="N56" s="25">
        <f>VLOOKUP($D56,Résultats!$B$2:$AZ$212,N$2,FALSE)</f>
        <v>49.58855982</v>
      </c>
      <c r="O56" s="25">
        <f>VLOOKUP($D56,Résultats!$B$2:$AZ$212,O$2,FALSE)</f>
        <v>57.145712439999997</v>
      </c>
      <c r="P56" s="25">
        <f>VLOOKUP($D56,Résultats!$B$2:$AZ$212,P$2,FALSE)</f>
        <v>65.738895690000007</v>
      </c>
      <c r="Q56" s="25">
        <f>VLOOKUP($D56,Résultats!$B$2:$AZ$212,Q$2,FALSE)</f>
        <v>76.548215839999997</v>
      </c>
      <c r="R56" s="25">
        <f>VLOOKUP($D56,Résultats!$B$2:$AZ$212,R$2,FALSE)</f>
        <v>89.670939790000006</v>
      </c>
      <c r="S56" s="25">
        <f>VLOOKUP($D56,Résultats!$B$2:$AZ$212,S$2,FALSE)</f>
        <v>104.7144989</v>
      </c>
      <c r="T56" s="25">
        <f>VLOOKUP($D56,Résultats!$B$2:$AZ$212,T$2,FALSE)</f>
        <v>120.6691977</v>
      </c>
      <c r="U56" s="25">
        <f>VLOOKUP($D56,Résultats!$B$2:$AZ$212,U$2,FALSE)</f>
        <v>136.7686305</v>
      </c>
      <c r="V56" s="25">
        <f>VLOOKUP($D56,Résultats!$B$2:$AZ$212,V$2,FALSE)</f>
        <v>152.2176934</v>
      </c>
      <c r="W56" s="25">
        <f>VLOOKUP($D56,Résultats!$B$2:$AZ$212,W$2,FALSE)</f>
        <v>166.4511875</v>
      </c>
      <c r="X56" s="25">
        <f>VLOOKUP($D56,Résultats!$B$2:$AZ$212,X$2,FALSE)</f>
        <v>179.16850840000001</v>
      </c>
      <c r="Y56" s="25">
        <f>VLOOKUP($D56,Résultats!$B$2:$AZ$212,Y$2,FALSE)</f>
        <v>190.91360589999999</v>
      </c>
      <c r="Z56" s="25">
        <f>VLOOKUP($D56,Résultats!$B$2:$AZ$212,Z$2,FALSE)</f>
        <v>201.39210840000001</v>
      </c>
      <c r="AA56" s="25">
        <f>VLOOKUP($D56,Résultats!$B$2:$AZ$212,AA$2,FALSE)</f>
        <v>210.54050179999999</v>
      </c>
      <c r="AB56" s="25">
        <f>VLOOKUP($D56,Résultats!$B$2:$AZ$212,AB$2,FALSE)</f>
        <v>218.39887329999999</v>
      </c>
      <c r="AC56" s="25">
        <f>VLOOKUP($D56,Résultats!$B$2:$AZ$212,AC$2,FALSE)</f>
        <v>225.0421805</v>
      </c>
      <c r="AD56" s="25">
        <f>VLOOKUP($D56,Résultats!$B$2:$AZ$212,AD$2,FALSE)</f>
        <v>230.6261466</v>
      </c>
      <c r="AE56" s="25">
        <f>VLOOKUP($D56,Résultats!$B$2:$AZ$212,AE$2,FALSE)</f>
        <v>235.2420061</v>
      </c>
      <c r="AF56" s="25">
        <f>VLOOKUP($D56,Résultats!$B$2:$AZ$212,AF$2,FALSE)</f>
        <v>238.998367</v>
      </c>
      <c r="AG56" s="25">
        <f>VLOOKUP($D56,Résultats!$B$2:$AZ$212,AG$2,FALSE)</f>
        <v>241.9825926</v>
      </c>
      <c r="AH56" s="25">
        <f>VLOOKUP($D56,Résultats!$B$2:$AZ$212,AH$2,FALSE)</f>
        <v>242.8368964</v>
      </c>
      <c r="AI56" s="25">
        <f>VLOOKUP($D56,Résultats!$B$2:$AZ$212,AI$2,FALSE)</f>
        <v>243.3857563</v>
      </c>
      <c r="AJ56" s="25">
        <f>VLOOKUP($D56,Résultats!$B$2:$AZ$212,AJ$2,FALSE)</f>
        <v>243.59142080000001</v>
      </c>
      <c r="AK56" s="25">
        <f>VLOOKUP($D56,Résultats!$B$2:$AZ$212,AK$2,FALSE)</f>
        <v>243.45947910000001</v>
      </c>
      <c r="AL56" s="25">
        <f>VLOOKUP($D56,Résultats!$B$2:$AZ$212,AL$2,FALSE)</f>
        <v>243.0073452</v>
      </c>
      <c r="AM56" s="102">
        <f>VLOOKUP($D56,Résultats!$B$2:$AZ$212,AM$2,FALSE)</f>
        <v>242.03055230000001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35751.304250000001</v>
      </c>
      <c r="G57" s="61">
        <f>VLOOKUP($D57,Résultats!$B$2:$AZ$212,G$2,FALSE)</f>
        <v>36333.262540000003</v>
      </c>
      <c r="H57" s="61">
        <f>VLOOKUP($D57,Résultats!$B$2:$AZ$212,H$2,FALSE)</f>
        <v>36618.753669999998</v>
      </c>
      <c r="I57" s="61">
        <f>VLOOKUP($D57,Résultats!$B$2:$AZ$212,I$2,FALSE)</f>
        <v>36515.387459999998</v>
      </c>
      <c r="J57" s="61">
        <f>VLOOKUP($D57,Résultats!$B$2:$AZ$212,J$2,FALSE)</f>
        <v>36210.220759999997</v>
      </c>
      <c r="K57" s="61">
        <f>VLOOKUP($D57,Résultats!$B$2:$AZ$212,K$2,FALSE)</f>
        <v>35674.052600000003</v>
      </c>
      <c r="L57" s="61">
        <f>VLOOKUP($D57,Résultats!$B$2:$AZ$212,L$2,FALSE)</f>
        <v>35055.781439999999</v>
      </c>
      <c r="M57" s="61">
        <f>VLOOKUP($D57,Résultats!$B$2:$AZ$212,M$2,FALSE)</f>
        <v>34860.067459999998</v>
      </c>
      <c r="N57" s="61">
        <f>VLOOKUP($D57,Résultats!$B$2:$AZ$212,N$2,FALSE)</f>
        <v>34758.331850000002</v>
      </c>
      <c r="O57" s="61">
        <f>VLOOKUP($D57,Résultats!$B$2:$AZ$212,O$2,FALSE)</f>
        <v>34218.607340000002</v>
      </c>
      <c r="P57" s="61">
        <f>VLOOKUP($D57,Résultats!$B$2:$AZ$212,P$2,FALSE)</f>
        <v>33439.432589999997</v>
      </c>
      <c r="Q57" s="61">
        <f>VLOOKUP($D57,Résultats!$B$2:$AZ$212,Q$2,FALSE)</f>
        <v>32453.37816</v>
      </c>
      <c r="R57" s="61">
        <f>VLOOKUP($D57,Résultats!$B$2:$AZ$212,R$2,FALSE)</f>
        <v>31283.291829999998</v>
      </c>
      <c r="S57" s="61">
        <f>VLOOKUP($D57,Résultats!$B$2:$AZ$212,S$2,FALSE)</f>
        <v>29953.562279999998</v>
      </c>
      <c r="T57" s="61">
        <f>VLOOKUP($D57,Résultats!$B$2:$AZ$212,T$2,FALSE)</f>
        <v>28502.971839999998</v>
      </c>
      <c r="U57" s="61">
        <f>VLOOKUP($D57,Résultats!$B$2:$AZ$212,U$2,FALSE)</f>
        <v>26991.128799999999</v>
      </c>
      <c r="V57" s="61">
        <f>VLOOKUP($D57,Résultats!$B$2:$AZ$212,V$2,FALSE)</f>
        <v>25470.699240000002</v>
      </c>
      <c r="W57" s="61">
        <f>VLOOKUP($D57,Résultats!$B$2:$AZ$212,W$2,FALSE)</f>
        <v>23980.736720000001</v>
      </c>
      <c r="X57" s="61">
        <f>VLOOKUP($D57,Résultats!$B$2:$AZ$212,X$2,FALSE)</f>
        <v>22545.010600000001</v>
      </c>
      <c r="Y57" s="61">
        <f>VLOOKUP($D57,Résultats!$B$2:$AZ$212,Y$2,FALSE)</f>
        <v>21175.915929999999</v>
      </c>
      <c r="Z57" s="61">
        <f>VLOOKUP($D57,Résultats!$B$2:$AZ$212,Z$2,FALSE)</f>
        <v>19877.33106</v>
      </c>
      <c r="AA57" s="61">
        <f>VLOOKUP($D57,Résultats!$B$2:$AZ$212,AA$2,FALSE)</f>
        <v>18649.572820000001</v>
      </c>
      <c r="AB57" s="61">
        <f>VLOOKUP($D57,Résultats!$B$2:$AZ$212,AB$2,FALSE)</f>
        <v>17490.964739999999</v>
      </c>
      <c r="AC57" s="61">
        <f>VLOOKUP($D57,Résultats!$B$2:$AZ$212,AC$2,FALSE)</f>
        <v>16398.85295</v>
      </c>
      <c r="AD57" s="61">
        <f>VLOOKUP($D57,Résultats!$B$2:$AZ$212,AD$2,FALSE)</f>
        <v>15374.45636</v>
      </c>
      <c r="AE57" s="61">
        <f>VLOOKUP($D57,Résultats!$B$2:$AZ$212,AE$2,FALSE)</f>
        <v>14413.81597</v>
      </c>
      <c r="AF57" s="61">
        <f>VLOOKUP($D57,Résultats!$B$2:$AZ$212,AF$2,FALSE)</f>
        <v>13513.082770000001</v>
      </c>
      <c r="AG57" s="61">
        <f>VLOOKUP($D57,Résultats!$B$2:$AZ$212,AG$2,FALSE)</f>
        <v>12668.579610000001</v>
      </c>
      <c r="AH57" s="61">
        <f>VLOOKUP($D57,Résultats!$B$2:$AZ$212,AH$2,FALSE)</f>
        <v>11824.04069</v>
      </c>
      <c r="AI57" s="61">
        <f>VLOOKUP($D57,Résultats!$B$2:$AZ$212,AI$2,FALSE)</f>
        <v>11035.787840000001</v>
      </c>
      <c r="AJ57" s="61">
        <f>VLOOKUP($D57,Résultats!$B$2:$AZ$212,AJ$2,FALSE)</f>
        <v>10300.076880000001</v>
      </c>
      <c r="AK57" s="61">
        <f>VLOOKUP($D57,Résultats!$B$2:$AZ$212,AK$2,FALSE)</f>
        <v>9613.4091759999901</v>
      </c>
      <c r="AL57" s="61">
        <f>VLOOKUP($D57,Résultats!$B$2:$AZ$212,AL$2,FALSE)</f>
        <v>8972.5172579999999</v>
      </c>
      <c r="AM57" s="225">
        <f>VLOOKUP($D57,Résultats!$B$2:$AZ$212,AM$2,FALSE)</f>
        <v>8374.3504300000004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378.64473459999999</v>
      </c>
      <c r="G58" s="65">
        <f>VLOOKUP($D58,Résultats!$B$2:$AZ$212,G$2,FALSE)</f>
        <v>468.55915429999999</v>
      </c>
      <c r="H58" s="65">
        <f>VLOOKUP($D58,Résultats!$B$2:$AZ$212,H$2,FALSE)</f>
        <v>511.04077339999998</v>
      </c>
      <c r="I58" s="65">
        <f>VLOOKUP($D58,Résultats!$B$2:$AZ$212,I$2,FALSE)</f>
        <v>563.23781210000004</v>
      </c>
      <c r="J58" s="65">
        <f>VLOOKUP($D58,Résultats!$B$2:$AZ$212,J$2,FALSE)</f>
        <v>602.09851130000004</v>
      </c>
      <c r="K58" s="65">
        <f>VLOOKUP($D58,Résultats!$B$2:$AZ$212,K$2,FALSE)</f>
        <v>661.66016079999997</v>
      </c>
      <c r="L58" s="65">
        <f>VLOOKUP($D58,Résultats!$B$2:$AZ$212,L$2,FALSE)</f>
        <v>733.301604</v>
      </c>
      <c r="M58" s="65">
        <f>VLOOKUP($D58,Résultats!$B$2:$AZ$212,M$2,FALSE)</f>
        <v>843.08930250000003</v>
      </c>
      <c r="N58" s="65">
        <f>VLOOKUP($D58,Résultats!$B$2:$AZ$212,N$2,FALSE)</f>
        <v>967.30382859999997</v>
      </c>
      <c r="O58" s="65">
        <f>VLOOKUP($D58,Résultats!$B$2:$AZ$212,O$2,FALSE)</f>
        <v>1053.055263</v>
      </c>
      <c r="P58" s="65">
        <f>VLOOKUP($D58,Résultats!$B$2:$AZ$212,P$2,FALSE)</f>
        <v>1114.4722770000001</v>
      </c>
      <c r="Q58" s="65">
        <f>VLOOKUP($D58,Résultats!$B$2:$AZ$212,Q$2,FALSE)</f>
        <v>1152.1713179999999</v>
      </c>
      <c r="R58" s="65">
        <f>VLOOKUP($D58,Résultats!$B$2:$AZ$212,R$2,FALSE)</f>
        <v>1166.306949</v>
      </c>
      <c r="S58" s="65">
        <f>VLOOKUP($D58,Résultats!$B$2:$AZ$212,S$2,FALSE)</f>
        <v>1157.6966050000001</v>
      </c>
      <c r="T58" s="65">
        <f>VLOOKUP($D58,Résultats!$B$2:$AZ$212,T$2,FALSE)</f>
        <v>1129.078289</v>
      </c>
      <c r="U58" s="65">
        <f>VLOOKUP($D58,Résultats!$B$2:$AZ$212,U$2,FALSE)</f>
        <v>1086.3187439999999</v>
      </c>
      <c r="V58" s="65">
        <f>VLOOKUP($D58,Résultats!$B$2:$AZ$212,V$2,FALSE)</f>
        <v>1035.135916</v>
      </c>
      <c r="W58" s="65">
        <f>VLOOKUP($D58,Résultats!$B$2:$AZ$212,W$2,FALSE)</f>
        <v>980.14991880000002</v>
      </c>
      <c r="X58" s="65">
        <f>VLOOKUP($D58,Résultats!$B$2:$AZ$212,X$2,FALSE)</f>
        <v>924.4653194</v>
      </c>
      <c r="Y58" s="65">
        <f>VLOOKUP($D58,Résultats!$B$2:$AZ$212,Y$2,FALSE)</f>
        <v>869.95044659999996</v>
      </c>
      <c r="Z58" s="65">
        <f>VLOOKUP($D58,Résultats!$B$2:$AZ$212,Z$2,FALSE)</f>
        <v>817.46350849999999</v>
      </c>
      <c r="AA58" s="65">
        <f>VLOOKUP($D58,Résultats!$B$2:$AZ$212,AA$2,FALSE)</f>
        <v>767.42228079999995</v>
      </c>
      <c r="AB58" s="65">
        <f>VLOOKUP($D58,Résultats!$B$2:$AZ$212,AB$2,FALSE)</f>
        <v>719.98022649999996</v>
      </c>
      <c r="AC58" s="65">
        <f>VLOOKUP($D58,Résultats!$B$2:$AZ$212,AC$2,FALSE)</f>
        <v>675.14674309999998</v>
      </c>
      <c r="AD58" s="65">
        <f>VLOOKUP($D58,Résultats!$B$2:$AZ$212,AD$2,FALSE)</f>
        <v>633.03409280000005</v>
      </c>
      <c r="AE58" s="65">
        <f>VLOOKUP($D58,Résultats!$B$2:$AZ$212,AE$2,FALSE)</f>
        <v>593.51220809999995</v>
      </c>
      <c r="AF58" s="65">
        <f>VLOOKUP($D58,Résultats!$B$2:$AZ$212,AF$2,FALSE)</f>
        <v>556.43943430000002</v>
      </c>
      <c r="AG58" s="65">
        <f>VLOOKUP($D58,Résultats!$B$2:$AZ$212,AG$2,FALSE)</f>
        <v>521.67301780000003</v>
      </c>
      <c r="AH58" s="65">
        <f>VLOOKUP($D58,Résultats!$B$2:$AZ$212,AH$2,FALSE)</f>
        <v>486.900937</v>
      </c>
      <c r="AI58" s="65">
        <f>VLOOKUP($D58,Résultats!$B$2:$AZ$212,AI$2,FALSE)</f>
        <v>454.4440237</v>
      </c>
      <c r="AJ58" s="65">
        <f>VLOOKUP($D58,Résultats!$B$2:$AZ$212,AJ$2,FALSE)</f>
        <v>424.14936849999998</v>
      </c>
      <c r="AK58" s="65">
        <f>VLOOKUP($D58,Résultats!$B$2:$AZ$212,AK$2,FALSE)</f>
        <v>395.8735681</v>
      </c>
      <c r="AL58" s="65">
        <f>VLOOKUP($D58,Résultats!$B$2:$AZ$212,AL$2,FALSE)</f>
        <v>369.48241730000001</v>
      </c>
      <c r="AM58" s="226">
        <f>VLOOKUP($D58,Résultats!$B$2:$AZ$212,AM$2,FALSE)</f>
        <v>344.8504671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4098.9306550000001</v>
      </c>
      <c r="G59" s="65">
        <f>VLOOKUP($D59,Résultats!$B$2:$AZ$212,G$2,FALSE)</f>
        <v>4626.5598669999999</v>
      </c>
      <c r="H59" s="65">
        <f>VLOOKUP($D59,Résultats!$B$2:$AZ$212,H$2,FALSE)</f>
        <v>4806.8452150000003</v>
      </c>
      <c r="I59" s="65">
        <f>VLOOKUP($D59,Résultats!$B$2:$AZ$212,I$2,FALSE)</f>
        <v>4917.6999850000002</v>
      </c>
      <c r="J59" s="65">
        <f>VLOOKUP($D59,Résultats!$B$2:$AZ$212,J$2,FALSE)</f>
        <v>4975.1656030000004</v>
      </c>
      <c r="K59" s="65">
        <f>VLOOKUP($D59,Résultats!$B$2:$AZ$212,K$2,FALSE)</f>
        <v>5005.9285550000004</v>
      </c>
      <c r="L59" s="65">
        <f>VLOOKUP($D59,Résultats!$B$2:$AZ$212,L$2,FALSE)</f>
        <v>5024.4307699999999</v>
      </c>
      <c r="M59" s="65">
        <f>VLOOKUP($D59,Résultats!$B$2:$AZ$212,M$2,FALSE)</f>
        <v>5124.870046</v>
      </c>
      <c r="N59" s="65">
        <f>VLOOKUP($D59,Résultats!$B$2:$AZ$212,N$2,FALSE)</f>
        <v>5238.4652340000002</v>
      </c>
      <c r="O59" s="65">
        <f>VLOOKUP($D59,Résultats!$B$2:$AZ$212,O$2,FALSE)</f>
        <v>5252.9270589999996</v>
      </c>
      <c r="P59" s="65">
        <f>VLOOKUP($D59,Résultats!$B$2:$AZ$212,P$2,FALSE)</f>
        <v>5210.1613669999997</v>
      </c>
      <c r="Q59" s="65">
        <f>VLOOKUP($D59,Résultats!$B$2:$AZ$212,Q$2,FALSE)</f>
        <v>5116.9101659999997</v>
      </c>
      <c r="R59" s="65">
        <f>VLOOKUP($D59,Résultats!$B$2:$AZ$212,R$2,FALSE)</f>
        <v>4977.8979929999996</v>
      </c>
      <c r="S59" s="65">
        <f>VLOOKUP($D59,Résultats!$B$2:$AZ$212,S$2,FALSE)</f>
        <v>4798.2576920000001</v>
      </c>
      <c r="T59" s="65">
        <f>VLOOKUP($D59,Résultats!$B$2:$AZ$212,T$2,FALSE)</f>
        <v>4586.4104690000004</v>
      </c>
      <c r="U59" s="65">
        <f>VLOOKUP($D59,Résultats!$B$2:$AZ$212,U$2,FALSE)</f>
        <v>4355.4342900000001</v>
      </c>
      <c r="V59" s="65">
        <f>VLOOKUP($D59,Résultats!$B$2:$AZ$212,V$2,FALSE)</f>
        <v>4116.9899210000003</v>
      </c>
      <c r="W59" s="65">
        <f>VLOOKUP($D59,Résultats!$B$2:$AZ$212,W$2,FALSE)</f>
        <v>3879.847671</v>
      </c>
      <c r="X59" s="65">
        <f>VLOOKUP($D59,Résultats!$B$2:$AZ$212,X$2,FALSE)</f>
        <v>3649.4736250000001</v>
      </c>
      <c r="Y59" s="65">
        <f>VLOOKUP($D59,Résultats!$B$2:$AZ$212,Y$2,FALSE)</f>
        <v>3428.8527709999998</v>
      </c>
      <c r="Z59" s="65">
        <f>VLOOKUP($D59,Résultats!$B$2:$AZ$212,Z$2,FALSE)</f>
        <v>3219.0955130000002</v>
      </c>
      <c r="AA59" s="65">
        <f>VLOOKUP($D59,Résultats!$B$2:$AZ$212,AA$2,FALSE)</f>
        <v>3020.521945</v>
      </c>
      <c r="AB59" s="65">
        <f>VLOOKUP($D59,Résultats!$B$2:$AZ$212,AB$2,FALSE)</f>
        <v>2833.002133</v>
      </c>
      <c r="AC59" s="65">
        <f>VLOOKUP($D59,Résultats!$B$2:$AZ$212,AC$2,FALSE)</f>
        <v>2656.1789370000001</v>
      </c>
      <c r="AD59" s="65">
        <f>VLOOKUP($D59,Résultats!$B$2:$AZ$212,AD$2,FALSE)</f>
        <v>2490.286423</v>
      </c>
      <c r="AE59" s="65">
        <f>VLOOKUP($D59,Résultats!$B$2:$AZ$212,AE$2,FALSE)</f>
        <v>2334.7022539999998</v>
      </c>
      <c r="AF59" s="65">
        <f>VLOOKUP($D59,Résultats!$B$2:$AZ$212,AF$2,FALSE)</f>
        <v>2188.812445</v>
      </c>
      <c r="AG59" s="65">
        <f>VLOOKUP($D59,Résultats!$B$2:$AZ$212,AG$2,FALSE)</f>
        <v>2052.0260680000001</v>
      </c>
      <c r="AH59" s="65">
        <f>VLOOKUP($D59,Résultats!$B$2:$AZ$212,AH$2,FALSE)</f>
        <v>1915.231759</v>
      </c>
      <c r="AI59" s="65">
        <f>VLOOKUP($D59,Résultats!$B$2:$AZ$212,AI$2,FALSE)</f>
        <v>1787.5533519999999</v>
      </c>
      <c r="AJ59" s="65">
        <f>VLOOKUP($D59,Résultats!$B$2:$AZ$212,AJ$2,FALSE)</f>
        <v>1668.3849729999999</v>
      </c>
      <c r="AK59" s="65">
        <f>VLOOKUP($D59,Résultats!$B$2:$AZ$212,AK$2,FALSE)</f>
        <v>1557.160222</v>
      </c>
      <c r="AL59" s="65">
        <f>VLOOKUP($D59,Résultats!$B$2:$AZ$212,AL$2,FALSE)</f>
        <v>1453.3499919999999</v>
      </c>
      <c r="AM59" s="226">
        <f>VLOOKUP($D59,Résultats!$B$2:$AZ$212,AM$2,FALSE)</f>
        <v>1356.4602130000001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7003.4231030000001</v>
      </c>
      <c r="G60" s="65">
        <f>VLOOKUP($D60,Résultats!$B$2:$AZ$212,G$2,FALSE)</f>
        <v>7671.321226</v>
      </c>
      <c r="H60" s="65">
        <f>VLOOKUP($D60,Résultats!$B$2:$AZ$212,H$2,FALSE)</f>
        <v>7900.7972220000001</v>
      </c>
      <c r="I60" s="65">
        <f>VLOOKUP($D60,Résultats!$B$2:$AZ$212,I$2,FALSE)</f>
        <v>8015.2287820000001</v>
      </c>
      <c r="J60" s="65">
        <f>VLOOKUP($D60,Résultats!$B$2:$AZ$212,J$2,FALSE)</f>
        <v>8060.6251050000001</v>
      </c>
      <c r="K60" s="65">
        <f>VLOOKUP($D60,Résultats!$B$2:$AZ$212,K$2,FALSE)</f>
        <v>8047.7048850000001</v>
      </c>
      <c r="L60" s="65">
        <f>VLOOKUP($D60,Résultats!$B$2:$AZ$212,L$2,FALSE)</f>
        <v>8008.6830410000002</v>
      </c>
      <c r="M60" s="65">
        <f>VLOOKUP($D60,Résultats!$B$2:$AZ$212,M$2,FALSE)</f>
        <v>8082.8541169999999</v>
      </c>
      <c r="N60" s="65">
        <f>VLOOKUP($D60,Résultats!$B$2:$AZ$212,N$2,FALSE)</f>
        <v>8174.154708</v>
      </c>
      <c r="O60" s="65">
        <f>VLOOKUP($D60,Résultats!$B$2:$AZ$212,O$2,FALSE)</f>
        <v>8130.0891650000003</v>
      </c>
      <c r="P60" s="65">
        <f>VLOOKUP($D60,Résultats!$B$2:$AZ$212,P$2,FALSE)</f>
        <v>8009.3602680000004</v>
      </c>
      <c r="Q60" s="65">
        <f>VLOOKUP($D60,Résultats!$B$2:$AZ$212,Q$2,FALSE)</f>
        <v>7822.1899919999996</v>
      </c>
      <c r="R60" s="65">
        <f>VLOOKUP($D60,Résultats!$B$2:$AZ$212,R$2,FALSE)</f>
        <v>7575.9102270000003</v>
      </c>
      <c r="S60" s="65">
        <f>VLOOKUP($D60,Résultats!$B$2:$AZ$212,S$2,FALSE)</f>
        <v>7278.2101750000002</v>
      </c>
      <c r="T60" s="65">
        <f>VLOOKUP($D60,Résultats!$B$2:$AZ$212,T$2,FALSE)</f>
        <v>6940.8724830000001</v>
      </c>
      <c r="U60" s="65">
        <f>VLOOKUP($D60,Résultats!$B$2:$AZ$212,U$2,FALSE)</f>
        <v>6581.4826409999996</v>
      </c>
      <c r="V60" s="65">
        <f>VLOOKUP($D60,Résultats!$B$2:$AZ$212,V$2,FALSE)</f>
        <v>6215.4946030000001</v>
      </c>
      <c r="W60" s="65">
        <f>VLOOKUP($D60,Résultats!$B$2:$AZ$212,W$2,FALSE)</f>
        <v>5854.3574859999999</v>
      </c>
      <c r="X60" s="65">
        <f>VLOOKUP($D60,Résultats!$B$2:$AZ$212,X$2,FALSE)</f>
        <v>5505.0808209999996</v>
      </c>
      <c r="Y60" s="65">
        <f>VLOOKUP($D60,Résultats!$B$2:$AZ$212,Y$2,FALSE)</f>
        <v>5171.3894339999997</v>
      </c>
      <c r="Z60" s="65">
        <f>VLOOKUP($D60,Résultats!$B$2:$AZ$212,Z$2,FALSE)</f>
        <v>4854.5643250000003</v>
      </c>
      <c r="AA60" s="65">
        <f>VLOOKUP($D60,Résultats!$B$2:$AZ$212,AA$2,FALSE)</f>
        <v>4554.8612869999997</v>
      </c>
      <c r="AB60" s="65">
        <f>VLOOKUP($D60,Résultats!$B$2:$AZ$212,AB$2,FALSE)</f>
        <v>4271.9610759999996</v>
      </c>
      <c r="AC60" s="65">
        <f>VLOOKUP($D60,Résultats!$B$2:$AZ$212,AC$2,FALSE)</f>
        <v>4005.260037</v>
      </c>
      <c r="AD60" s="65">
        <f>VLOOKUP($D60,Résultats!$B$2:$AZ$212,AD$2,FALSE)</f>
        <v>3755.0775319999998</v>
      </c>
      <c r="AE60" s="65">
        <f>VLOOKUP($D60,Résultats!$B$2:$AZ$212,AE$2,FALSE)</f>
        <v>3520.457214</v>
      </c>
      <c r="AF60" s="65">
        <f>VLOOKUP($D60,Résultats!$B$2:$AZ$212,AF$2,FALSE)</f>
        <v>3300.464129</v>
      </c>
      <c r="AG60" s="65">
        <f>VLOOKUP($D60,Résultats!$B$2:$AZ$212,AG$2,FALSE)</f>
        <v>3094.2026070000002</v>
      </c>
      <c r="AH60" s="65">
        <f>VLOOKUP($D60,Résultats!$B$2:$AZ$212,AH$2,FALSE)</f>
        <v>2887.9312450000002</v>
      </c>
      <c r="AI60" s="65">
        <f>VLOOKUP($D60,Résultats!$B$2:$AZ$212,AI$2,FALSE)</f>
        <v>2695.4068739999998</v>
      </c>
      <c r="AJ60" s="65">
        <f>VLOOKUP($D60,Résultats!$B$2:$AZ$212,AJ$2,FALSE)</f>
        <v>2515.7152470000001</v>
      </c>
      <c r="AK60" s="65">
        <f>VLOOKUP($D60,Résultats!$B$2:$AZ$212,AK$2,FALSE)</f>
        <v>2348.001964</v>
      </c>
      <c r="AL60" s="65">
        <f>VLOOKUP($D60,Résultats!$B$2:$AZ$212,AL$2,FALSE)</f>
        <v>2191.4690249999999</v>
      </c>
      <c r="AM60" s="226">
        <f>VLOOKUP($D60,Résultats!$B$2:$AZ$212,AM$2,FALSE)</f>
        <v>2045.371345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7802.8324780000003</v>
      </c>
      <c r="G61" s="65">
        <f>VLOOKUP($D61,Résultats!$B$2:$AZ$212,G$2,FALSE)</f>
        <v>8273.80068199999</v>
      </c>
      <c r="H61" s="65">
        <f>VLOOKUP($D61,Résultats!$B$2:$AZ$212,H$2,FALSE)</f>
        <v>8442.6456710000002</v>
      </c>
      <c r="I61" s="65">
        <f>VLOOKUP($D61,Résultats!$B$2:$AZ$212,I$2,FALSE)</f>
        <v>8493.4257679999901</v>
      </c>
      <c r="J61" s="65">
        <f>VLOOKUP($D61,Résultats!$B$2:$AZ$212,J$2,FALSE)</f>
        <v>8494.4360859999997</v>
      </c>
      <c r="K61" s="65">
        <f>VLOOKUP($D61,Résultats!$B$2:$AZ$212,K$2,FALSE)</f>
        <v>8429.0638959999997</v>
      </c>
      <c r="L61" s="65">
        <f>VLOOKUP($D61,Résultats!$B$2:$AZ$212,L$2,FALSE)</f>
        <v>8334.9096680000002</v>
      </c>
      <c r="M61" s="65">
        <f>VLOOKUP($D61,Résultats!$B$2:$AZ$212,M$2,FALSE)</f>
        <v>8346.3233739999996</v>
      </c>
      <c r="N61" s="65">
        <f>VLOOKUP($D61,Résultats!$B$2:$AZ$212,N$2,FALSE)</f>
        <v>8374.1341059999995</v>
      </c>
      <c r="O61" s="65">
        <f>VLOOKUP($D61,Résultats!$B$2:$AZ$212,O$2,FALSE)</f>
        <v>8279.28262</v>
      </c>
      <c r="P61" s="65">
        <f>VLOOKUP($D61,Résultats!$B$2:$AZ$212,P$2,FALSE)</f>
        <v>8116.2335839999996</v>
      </c>
      <c r="Q61" s="65">
        <f>VLOOKUP($D61,Résultats!$B$2:$AZ$212,Q$2,FALSE)</f>
        <v>7894.8132599999999</v>
      </c>
      <c r="R61" s="65">
        <f>VLOOKUP($D61,Résultats!$B$2:$AZ$212,R$2,FALSE)</f>
        <v>7622.1218520000002</v>
      </c>
      <c r="S61" s="65">
        <f>VLOOKUP($D61,Résultats!$B$2:$AZ$212,S$2,FALSE)</f>
        <v>7305.4756070000003</v>
      </c>
      <c r="T61" s="65">
        <f>VLOOKUP($D61,Résultats!$B$2:$AZ$212,T$2,FALSE)</f>
        <v>6955.7480340000002</v>
      </c>
      <c r="U61" s="65">
        <f>VLOOKUP($D61,Résultats!$B$2:$AZ$212,U$2,FALSE)</f>
        <v>6588.840972</v>
      </c>
      <c r="V61" s="65">
        <f>VLOOKUP($D61,Résultats!$B$2:$AZ$212,V$2,FALSE)</f>
        <v>6218.6072489999997</v>
      </c>
      <c r="W61" s="65">
        <f>VLOOKUP($D61,Résultats!$B$2:$AZ$212,W$2,FALSE)</f>
        <v>5855.2103299999999</v>
      </c>
      <c r="X61" s="65">
        <f>VLOOKUP($D61,Résultats!$B$2:$AZ$212,X$2,FALSE)</f>
        <v>5504.7907519999999</v>
      </c>
      <c r="Y61" s="65">
        <f>VLOOKUP($D61,Résultats!$B$2:$AZ$212,Y$2,FALSE)</f>
        <v>5170.5378280000004</v>
      </c>
      <c r="Z61" s="65">
        <f>VLOOKUP($D61,Résultats!$B$2:$AZ$212,Z$2,FALSE)</f>
        <v>4853.464661</v>
      </c>
      <c r="AA61" s="65">
        <f>VLOOKUP($D61,Résultats!$B$2:$AZ$212,AA$2,FALSE)</f>
        <v>4553.6756660000001</v>
      </c>
      <c r="AB61" s="65">
        <f>VLOOKUP($D61,Résultats!$B$2:$AZ$212,AB$2,FALSE)</f>
        <v>4270.7707419999997</v>
      </c>
      <c r="AC61" s="65">
        <f>VLOOKUP($D61,Résultats!$B$2:$AZ$212,AC$2,FALSE)</f>
        <v>4004.1042670000002</v>
      </c>
      <c r="AD61" s="65">
        <f>VLOOKUP($D61,Résultats!$B$2:$AZ$212,AD$2,FALSE)</f>
        <v>3753.9739920000002</v>
      </c>
      <c r="AE61" s="65">
        <f>VLOOKUP($D61,Résultats!$B$2:$AZ$212,AE$2,FALSE)</f>
        <v>3519.4126120000001</v>
      </c>
      <c r="AF61" s="65">
        <f>VLOOKUP($D61,Résultats!$B$2:$AZ$212,AF$2,FALSE)</f>
        <v>3299.4797830000002</v>
      </c>
      <c r="AG61" s="65">
        <f>VLOOKUP($D61,Résultats!$B$2:$AZ$212,AG$2,FALSE)</f>
        <v>3093.2772599999998</v>
      </c>
      <c r="AH61" s="65">
        <f>VLOOKUP($D61,Résultats!$B$2:$AZ$212,AH$2,FALSE)</f>
        <v>2887.0662269999998</v>
      </c>
      <c r="AI61" s="65">
        <f>VLOOKUP($D61,Résultats!$B$2:$AZ$212,AI$2,FALSE)</f>
        <v>2694.5988360000001</v>
      </c>
      <c r="AJ61" s="65">
        <f>VLOOKUP($D61,Résultats!$B$2:$AZ$212,AJ$2,FALSE)</f>
        <v>2514.9607339999998</v>
      </c>
      <c r="AK61" s="65">
        <f>VLOOKUP($D61,Résultats!$B$2:$AZ$212,AK$2,FALSE)</f>
        <v>2347.297579</v>
      </c>
      <c r="AL61" s="65">
        <f>VLOOKUP($D61,Résultats!$B$2:$AZ$212,AL$2,FALSE)</f>
        <v>2190.8115130000001</v>
      </c>
      <c r="AM61" s="226">
        <f>VLOOKUP($D61,Résultats!$B$2:$AZ$212,AM$2,FALSE)</f>
        <v>2044.7576240000001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11211.763279999999</v>
      </c>
      <c r="G62" s="65">
        <f>VLOOKUP($D62,Résultats!$B$2:$AZ$212,G$2,FALSE)</f>
        <v>10520.88164</v>
      </c>
      <c r="H62" s="65">
        <f>VLOOKUP($D62,Résultats!$B$2:$AZ$212,H$2,FALSE)</f>
        <v>10328.599270000001</v>
      </c>
      <c r="I62" s="65">
        <f>VLOOKUP($D62,Résultats!$B$2:$AZ$212,I$2,FALSE)</f>
        <v>10066.785400000001</v>
      </c>
      <c r="J62" s="65">
        <f>VLOOKUP($D62,Résultats!$B$2:$AZ$212,J$2,FALSE)</f>
        <v>9804.3444130000007</v>
      </c>
      <c r="K62" s="65">
        <f>VLOOKUP($D62,Résultats!$B$2:$AZ$212,K$2,FALSE)</f>
        <v>9468.8565359999902</v>
      </c>
      <c r="L62" s="65">
        <f>VLOOKUP($D62,Résultats!$B$2:$AZ$212,L$2,FALSE)</f>
        <v>9112.0157020000006</v>
      </c>
      <c r="M62" s="65">
        <f>VLOOKUP($D62,Résultats!$B$2:$AZ$212,M$2,FALSE)</f>
        <v>8822.7688710000002</v>
      </c>
      <c r="N62" s="65">
        <f>VLOOKUP($D62,Résultats!$B$2:$AZ$212,N$2,FALSE)</f>
        <v>8555.5138079999997</v>
      </c>
      <c r="O62" s="65">
        <f>VLOOKUP($D62,Résultats!$B$2:$AZ$212,O$2,FALSE)</f>
        <v>8241.8378510000002</v>
      </c>
      <c r="P62" s="65">
        <f>VLOOKUP($D62,Résultats!$B$2:$AZ$212,P$2,FALSE)</f>
        <v>7908.5875100000003</v>
      </c>
      <c r="Q62" s="65">
        <f>VLOOKUP($D62,Résultats!$B$2:$AZ$212,Q$2,FALSE)</f>
        <v>7560.5975479999997</v>
      </c>
      <c r="R62" s="65">
        <f>VLOOKUP($D62,Résultats!$B$2:$AZ$212,R$2,FALSE)</f>
        <v>7201.2678269999997</v>
      </c>
      <c r="S62" s="65">
        <f>VLOOKUP($D62,Résultats!$B$2:$AZ$212,S$2,FALSE)</f>
        <v>6833.9621440000001</v>
      </c>
      <c r="T62" s="65">
        <f>VLOOKUP($D62,Résultats!$B$2:$AZ$212,T$2,FALSE)</f>
        <v>6463.5315710000004</v>
      </c>
      <c r="U62" s="65">
        <f>VLOOKUP($D62,Résultats!$B$2:$AZ$212,U$2,FALSE)</f>
        <v>6096.9519490000002</v>
      </c>
      <c r="V62" s="65">
        <f>VLOOKUP($D62,Résultats!$B$2:$AZ$212,V$2,FALSE)</f>
        <v>5740.1201190000002</v>
      </c>
      <c r="W62" s="65">
        <f>VLOOKUP($D62,Résultats!$B$2:$AZ$212,W$2,FALSE)</f>
        <v>5397.1485300000004</v>
      </c>
      <c r="X62" s="65">
        <f>VLOOKUP($D62,Résultats!$B$2:$AZ$212,X$2,FALSE)</f>
        <v>5070.2771560000001</v>
      </c>
      <c r="Y62" s="65">
        <f>VLOOKUP($D62,Résultats!$B$2:$AZ$212,Y$2,FALSE)</f>
        <v>4760.4049949999999</v>
      </c>
      <c r="Z62" s="65">
        <f>VLOOKUP($D62,Résultats!$B$2:$AZ$212,Z$2,FALSE)</f>
        <v>4467.4670319999996</v>
      </c>
      <c r="AA62" s="65">
        <f>VLOOKUP($D62,Résultats!$B$2:$AZ$212,AA$2,FALSE)</f>
        <v>4191.0111530000004</v>
      </c>
      <c r="AB62" s="65">
        <f>VLOOKUP($D62,Résultats!$B$2:$AZ$212,AB$2,FALSE)</f>
        <v>3930.3834390000002</v>
      </c>
      <c r="AC62" s="65">
        <f>VLOOKUP($D62,Résultats!$B$2:$AZ$212,AC$2,FALSE)</f>
        <v>3684.8444850000001</v>
      </c>
      <c r="AD62" s="65">
        <f>VLOOKUP($D62,Résultats!$B$2:$AZ$212,AD$2,FALSE)</f>
        <v>3454.5955829999998</v>
      </c>
      <c r="AE62" s="65">
        <f>VLOOKUP($D62,Résultats!$B$2:$AZ$212,AE$2,FALSE)</f>
        <v>3238.709715</v>
      </c>
      <c r="AF62" s="65">
        <f>VLOOKUP($D62,Résultats!$B$2:$AZ$212,AF$2,FALSE)</f>
        <v>3036.3032600000001</v>
      </c>
      <c r="AG62" s="65">
        <f>VLOOKUP($D62,Résultats!$B$2:$AZ$212,AG$2,FALSE)</f>
        <v>2846.5406229999999</v>
      </c>
      <c r="AH62" s="65">
        <f>VLOOKUP($D62,Résultats!$B$2:$AZ$212,AH$2,FALSE)</f>
        <v>2656.774351</v>
      </c>
      <c r="AI62" s="65">
        <f>VLOOKUP($D62,Résultats!$B$2:$AZ$212,AI$2,FALSE)</f>
        <v>2479.657596</v>
      </c>
      <c r="AJ62" s="65">
        <f>VLOOKUP($D62,Résultats!$B$2:$AZ$212,AJ$2,FALSE)</f>
        <v>2314.3478449999998</v>
      </c>
      <c r="AK62" s="65">
        <f>VLOOKUP($D62,Résultats!$B$2:$AZ$212,AK$2,FALSE)</f>
        <v>2160.05836</v>
      </c>
      <c r="AL62" s="65">
        <f>VLOOKUP($D62,Résultats!$B$2:$AZ$212,AL$2,FALSE)</f>
        <v>2016.0546509999999</v>
      </c>
      <c r="AM62" s="226">
        <f>VLOOKUP($D62,Résultats!$B$2:$AZ$212,AM$2,FALSE)</f>
        <v>1881.6510960000001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3770.8090750000001</v>
      </c>
      <c r="G63" s="65">
        <f>VLOOKUP($D63,Résultats!$B$2:$AZ$212,G$2,FALSE)</f>
        <v>3471.2702680000002</v>
      </c>
      <c r="H63" s="65">
        <f>VLOOKUP($D63,Résultats!$B$2:$AZ$212,H$2,FALSE)</f>
        <v>3384.4845479999999</v>
      </c>
      <c r="I63" s="65">
        <f>VLOOKUP($D63,Résultats!$B$2:$AZ$212,I$2,FALSE)</f>
        <v>3273.65407</v>
      </c>
      <c r="J63" s="65">
        <f>VLOOKUP($D63,Résultats!$B$2:$AZ$212,J$2,FALSE)</f>
        <v>3147.4631800000002</v>
      </c>
      <c r="K63" s="65">
        <f>VLOOKUP($D63,Résultats!$B$2:$AZ$212,K$2,FALSE)</f>
        <v>2997.3111410000001</v>
      </c>
      <c r="L63" s="65">
        <f>VLOOKUP($D63,Résultats!$B$2:$AZ$212,L$2,FALSE)</f>
        <v>2841.4736720000001</v>
      </c>
      <c r="M63" s="65">
        <f>VLOOKUP($D63,Résultats!$B$2:$AZ$212,M$2,FALSE)</f>
        <v>2698.0751780000001</v>
      </c>
      <c r="N63" s="65">
        <f>VLOOKUP($D63,Résultats!$B$2:$AZ$212,N$2,FALSE)</f>
        <v>2562.0904449999998</v>
      </c>
      <c r="O63" s="65">
        <f>VLOOKUP($D63,Résultats!$B$2:$AZ$212,O$2,FALSE)</f>
        <v>2427.1080489999999</v>
      </c>
      <c r="P63" s="65">
        <f>VLOOKUP($D63,Résultats!$B$2:$AZ$212,P$2,FALSE)</f>
        <v>2295.7751090000002</v>
      </c>
      <c r="Q63" s="65">
        <f>VLOOKUP($D63,Résultats!$B$2:$AZ$212,Q$2,FALSE)</f>
        <v>2168.5702160000001</v>
      </c>
      <c r="R63" s="65">
        <f>VLOOKUP($D63,Résultats!$B$2:$AZ$212,R$2,FALSE)</f>
        <v>2045.77242</v>
      </c>
      <c r="S63" s="65">
        <f>VLOOKUP($D63,Résultats!$B$2:$AZ$212,S$2,FALSE)</f>
        <v>1927.5863710000001</v>
      </c>
      <c r="T63" s="65">
        <f>VLOOKUP($D63,Résultats!$B$2:$AZ$212,T$2,FALSE)</f>
        <v>1814.2569269999999</v>
      </c>
      <c r="U63" s="65">
        <f>VLOOKUP($D63,Résultats!$B$2:$AZ$212,U$2,FALSE)</f>
        <v>1706.1072260000001</v>
      </c>
      <c r="V63" s="65">
        <f>VLOOKUP($D63,Résultats!$B$2:$AZ$212,V$2,FALSE)</f>
        <v>1603.3377849999999</v>
      </c>
      <c r="W63" s="65">
        <f>VLOOKUP($D63,Résultats!$B$2:$AZ$212,W$2,FALSE)</f>
        <v>1505.997779</v>
      </c>
      <c r="X63" s="65">
        <f>VLOOKUP($D63,Résultats!$B$2:$AZ$212,X$2,FALSE)</f>
        <v>1414.0014940000001</v>
      </c>
      <c r="Y63" s="65">
        <f>VLOOKUP($D63,Résultats!$B$2:$AZ$212,Y$2,FALSE)</f>
        <v>1327.17796</v>
      </c>
      <c r="Z63" s="65">
        <f>VLOOKUP($D63,Résultats!$B$2:$AZ$212,Z$2,FALSE)</f>
        <v>1245.30331</v>
      </c>
      <c r="AA63" s="65">
        <f>VLOOKUP($D63,Résultats!$B$2:$AZ$212,AA$2,FALSE)</f>
        <v>1168.1391410000001</v>
      </c>
      <c r="AB63" s="65">
        <f>VLOOKUP($D63,Résultats!$B$2:$AZ$212,AB$2,FALSE)</f>
        <v>1095.444945</v>
      </c>
      <c r="AC63" s="65">
        <f>VLOOKUP($D63,Résultats!$B$2:$AZ$212,AC$2,FALSE)</f>
        <v>1026.985187</v>
      </c>
      <c r="AD63" s="65">
        <f>VLOOKUP($D63,Résultats!$B$2:$AZ$212,AD$2,FALSE)</f>
        <v>962.80127979999997</v>
      </c>
      <c r="AE63" s="65">
        <f>VLOOKUP($D63,Résultats!$B$2:$AZ$212,AE$2,FALSE)</f>
        <v>902.62748099999999</v>
      </c>
      <c r="AF63" s="65">
        <f>VLOOKUP($D63,Résultats!$B$2:$AZ$212,AF$2,FALSE)</f>
        <v>846.21388019999995</v>
      </c>
      <c r="AG63" s="65">
        <f>VLOOKUP($D63,Résultats!$B$2:$AZ$212,AG$2,FALSE)</f>
        <v>793.32581000000005</v>
      </c>
      <c r="AH63" s="65">
        <f>VLOOKUP($D63,Résultats!$B$2:$AZ$212,AH$2,FALSE)</f>
        <v>740.43756150000002</v>
      </c>
      <c r="AI63" s="65">
        <f>VLOOKUP($D63,Résultats!$B$2:$AZ$212,AI$2,FALSE)</f>
        <v>691.07512550000001</v>
      </c>
      <c r="AJ63" s="65">
        <f>VLOOKUP($D63,Résultats!$B$2:$AZ$212,AJ$2,FALSE)</f>
        <v>645.00348369999995</v>
      </c>
      <c r="AK63" s="65">
        <f>VLOOKUP($D63,Résultats!$B$2:$AZ$212,AK$2,FALSE)</f>
        <v>602.00326770000004</v>
      </c>
      <c r="AL63" s="65">
        <f>VLOOKUP($D63,Résultats!$B$2:$AZ$212,AL$2,FALSE)</f>
        <v>561.8697244</v>
      </c>
      <c r="AM63" s="226">
        <f>VLOOKUP($D63,Résultats!$B$2:$AZ$212,AM$2,FALSE)</f>
        <v>524.41174660000001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1484.9009249999999</v>
      </c>
      <c r="G64" s="224">
        <f>VLOOKUP($D64,Résultats!$B$2:$AZ$212,G$2,FALSE)</f>
        <v>1300.8697070000001</v>
      </c>
      <c r="H64" s="224">
        <f>VLOOKUP($D64,Résultats!$B$2:$AZ$212,H$2,FALSE)</f>
        <v>1244.3409770000001</v>
      </c>
      <c r="I64" s="224">
        <f>VLOOKUP($D64,Résultats!$B$2:$AZ$212,I$2,FALSE)</f>
        <v>1185.355642</v>
      </c>
      <c r="J64" s="224">
        <f>VLOOKUP($D64,Résultats!$B$2:$AZ$212,J$2,FALSE)</f>
        <v>1126.0878600000001</v>
      </c>
      <c r="K64" s="224">
        <f>VLOOKUP($D64,Résultats!$B$2:$AZ$212,K$2,FALSE)</f>
        <v>1063.527423</v>
      </c>
      <c r="L64" s="224">
        <f>VLOOKUP($D64,Résultats!$B$2:$AZ$212,L$2,FALSE)</f>
        <v>1000.966986</v>
      </c>
      <c r="M64" s="224">
        <f>VLOOKUP($D64,Résultats!$B$2:$AZ$212,M$2,FALSE)</f>
        <v>942.08657540000002</v>
      </c>
      <c r="N64" s="224">
        <f>VLOOKUP($D64,Résultats!$B$2:$AZ$212,N$2,FALSE)</f>
        <v>886.66971809999995</v>
      </c>
      <c r="O64" s="224">
        <f>VLOOKUP($D64,Résultats!$B$2:$AZ$212,O$2,FALSE)</f>
        <v>834.30733310000005</v>
      </c>
      <c r="P64" s="224">
        <f>VLOOKUP($D64,Résultats!$B$2:$AZ$212,P$2,FALSE)</f>
        <v>784.84247149999999</v>
      </c>
      <c r="Q64" s="224">
        <f>VLOOKUP($D64,Résultats!$B$2:$AZ$212,Q$2,FALSE)</f>
        <v>738.12565770000003</v>
      </c>
      <c r="R64" s="224">
        <f>VLOOKUP($D64,Résultats!$B$2:$AZ$212,R$2,FALSE)</f>
        <v>694.01456259999998</v>
      </c>
      <c r="S64" s="224">
        <f>VLOOKUP($D64,Résultats!$B$2:$AZ$212,S$2,FALSE)</f>
        <v>652.37368890000005</v>
      </c>
      <c r="T64" s="224">
        <f>VLOOKUP($D64,Résultats!$B$2:$AZ$212,T$2,FALSE)</f>
        <v>613.07406909999997</v>
      </c>
      <c r="U64" s="224">
        <f>VLOOKUP($D64,Résultats!$B$2:$AZ$212,U$2,FALSE)</f>
        <v>575.99297620000004</v>
      </c>
      <c r="V64" s="224">
        <f>VLOOKUP($D64,Résultats!$B$2:$AZ$212,V$2,FALSE)</f>
        <v>541.01364560000002</v>
      </c>
      <c r="W64" s="224">
        <f>VLOOKUP($D64,Résultats!$B$2:$AZ$212,W$2,FALSE)</f>
        <v>508.0250087</v>
      </c>
      <c r="X64" s="224">
        <f>VLOOKUP($D64,Résultats!$B$2:$AZ$212,X$2,FALSE)</f>
        <v>476.92143670000002</v>
      </c>
      <c r="Y64" s="224">
        <f>VLOOKUP($D64,Résultats!$B$2:$AZ$212,Y$2,FALSE)</f>
        <v>447.60249599999997</v>
      </c>
      <c r="Z64" s="224">
        <f>VLOOKUP($D64,Résultats!$B$2:$AZ$212,Z$2,FALSE)</f>
        <v>419.97271230000001</v>
      </c>
      <c r="AA64" s="224">
        <f>VLOOKUP($D64,Résultats!$B$2:$AZ$212,AA$2,FALSE)</f>
        <v>393.94134580000002</v>
      </c>
      <c r="AB64" s="224">
        <f>VLOOKUP($D64,Résultats!$B$2:$AZ$212,AB$2,FALSE)</f>
        <v>369.42217490000002</v>
      </c>
      <c r="AC64" s="224">
        <f>VLOOKUP($D64,Résultats!$B$2:$AZ$212,AC$2,FALSE)</f>
        <v>346.33328899999998</v>
      </c>
      <c r="AD64" s="224">
        <f>VLOOKUP($D64,Résultats!$B$2:$AZ$212,AD$2,FALSE)</f>
        <v>324.68745840000003</v>
      </c>
      <c r="AE64" s="224">
        <f>VLOOKUP($D64,Résultats!$B$2:$AZ$212,AE$2,FALSE)</f>
        <v>304.39449230000002</v>
      </c>
      <c r="AF64" s="224">
        <f>VLOOKUP($D64,Résultats!$B$2:$AZ$212,AF$2,FALSE)</f>
        <v>285.36983650000002</v>
      </c>
      <c r="AG64" s="224">
        <f>VLOOKUP($D64,Résultats!$B$2:$AZ$212,AG$2,FALSE)</f>
        <v>267.53422169999999</v>
      </c>
      <c r="AH64" s="224">
        <f>VLOOKUP($D64,Résultats!$B$2:$AZ$212,AH$2,FALSE)</f>
        <v>249.69860689999999</v>
      </c>
      <c r="AI64" s="224">
        <f>VLOOKUP($D64,Résultats!$B$2:$AZ$212,AI$2,FALSE)</f>
        <v>233.05203309999999</v>
      </c>
      <c r="AJ64" s="224">
        <f>VLOOKUP($D64,Résultats!$B$2:$AZ$212,AJ$2,FALSE)</f>
        <v>217.51523090000001</v>
      </c>
      <c r="AK64" s="224">
        <f>VLOOKUP($D64,Résultats!$B$2:$AZ$212,AK$2,FALSE)</f>
        <v>203.01421550000001</v>
      </c>
      <c r="AL64" s="224">
        <f>VLOOKUP($D64,Résultats!$B$2:$AZ$212,AL$2,FALSE)</f>
        <v>189.47993450000001</v>
      </c>
      <c r="AM64" s="227">
        <f>VLOOKUP($D64,Résultats!$B$2:$AZ$212,AM$2,FALSE)</f>
        <v>176.8479389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1940.3869999999999</v>
      </c>
      <c r="G68" s="51">
        <f t="shared" si="11"/>
        <v>2203.7420000000002</v>
      </c>
      <c r="H68" s="51">
        <f t="shared" si="11"/>
        <v>2240.3020000000001</v>
      </c>
      <c r="I68" s="51">
        <f t="shared" si="11"/>
        <v>1872.514715</v>
      </c>
      <c r="J68" s="51">
        <f t="shared" si="11"/>
        <v>1682.186995</v>
      </c>
      <c r="K68" s="51">
        <f t="shared" si="11"/>
        <v>1672.452172</v>
      </c>
      <c r="L68" s="51">
        <f t="shared" si="11"/>
        <v>1726.0237030000001</v>
      </c>
      <c r="M68" s="51">
        <f t="shared" si="11"/>
        <v>2248.2371290000001</v>
      </c>
      <c r="N68" s="51">
        <f t="shared" si="11"/>
        <v>2434.5387270000001</v>
      </c>
      <c r="O68" s="51">
        <f t="shared" si="11"/>
        <v>2003.2220789999999</v>
      </c>
      <c r="P68" s="51">
        <f t="shared" si="11"/>
        <v>1835.380484</v>
      </c>
      <c r="Q68" s="51">
        <f t="shared" si="11"/>
        <v>1756.6064570000001</v>
      </c>
      <c r="R68" s="51">
        <f t="shared" si="11"/>
        <v>1713.4301230000001</v>
      </c>
      <c r="S68" s="51">
        <f t="shared" si="11"/>
        <v>1683.613368</v>
      </c>
      <c r="T68" s="51">
        <f t="shared" si="11"/>
        <v>1644.470319</v>
      </c>
      <c r="U68" s="51">
        <f t="shared" si="11"/>
        <v>1624.130275</v>
      </c>
      <c r="V68" s="51">
        <f t="shared" si="11"/>
        <v>1609.4159110000001</v>
      </c>
      <c r="W68" s="51">
        <f t="shared" si="11"/>
        <v>1595.8942979999999</v>
      </c>
      <c r="X68" s="51">
        <f t="shared" si="11"/>
        <v>1581.5095100000001</v>
      </c>
      <c r="Y68" s="51">
        <f t="shared" si="11"/>
        <v>1611.341729</v>
      </c>
      <c r="Z68" s="51">
        <f t="shared" si="11"/>
        <v>1622.0915669999999</v>
      </c>
      <c r="AA68" s="51">
        <f t="shared" si="11"/>
        <v>1623.7905069999999</v>
      </c>
      <c r="AB68" s="51">
        <f t="shared" si="11"/>
        <v>1621.1097030000001</v>
      </c>
      <c r="AC68" s="51">
        <f t="shared" si="11"/>
        <v>1615.6357989999999</v>
      </c>
      <c r="AD68" s="51">
        <f t="shared" si="11"/>
        <v>1601.145966</v>
      </c>
      <c r="AE68" s="51">
        <f t="shared" si="11"/>
        <v>1585.9174029999999</v>
      </c>
      <c r="AF68" s="51">
        <f t="shared" si="11"/>
        <v>1571.9829199999999</v>
      </c>
      <c r="AG68" s="51">
        <f t="shared" si="11"/>
        <v>1558.3207669999999</v>
      </c>
      <c r="AH68" s="51">
        <f t="shared" si="11"/>
        <v>1598.5708999999999</v>
      </c>
      <c r="AI68" s="51">
        <f t="shared" si="11"/>
        <v>1600.742655</v>
      </c>
      <c r="AJ68" s="51">
        <f t="shared" si="11"/>
        <v>1595.5087530000001</v>
      </c>
      <c r="AK68" s="51">
        <f t="shared" si="11"/>
        <v>1586.649709</v>
      </c>
      <c r="AL68" s="51">
        <f t="shared" si="11"/>
        <v>1575.3402390000001</v>
      </c>
      <c r="AM68" s="100">
        <f t="shared" si="11"/>
        <v>1539.389447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9.1928003919089767E-4</v>
      </c>
      <c r="F69" s="124">
        <f t="shared" si="12"/>
        <v>2.2859966676750568E-2</v>
      </c>
      <c r="G69" s="124">
        <f t="shared" si="12"/>
        <v>4.8655972931495602E-2</v>
      </c>
      <c r="H69" s="124">
        <f t="shared" si="12"/>
        <v>6.1664785015591653E-2</v>
      </c>
      <c r="I69" s="124">
        <f t="shared" si="12"/>
        <v>7.7405663324787266E-2</v>
      </c>
      <c r="J69" s="123">
        <f t="shared" si="12"/>
        <v>9.6056102312216479E-2</v>
      </c>
      <c r="K69" s="67">
        <f t="shared" si="12"/>
        <v>0.11775607440210852</v>
      </c>
      <c r="L69" s="67">
        <f t="shared" si="12"/>
        <v>0.14242050886829566</v>
      </c>
      <c r="M69" s="67">
        <f t="shared" si="12"/>
        <v>0.1698425458215978</v>
      </c>
      <c r="N69" s="124">
        <f t="shared" si="12"/>
        <v>0.19949657564021983</v>
      </c>
      <c r="O69" s="123">
        <f t="shared" si="12"/>
        <v>0.24475029440807197</v>
      </c>
      <c r="P69" s="67">
        <f t="shared" si="12"/>
        <v>0.31916218806214569</v>
      </c>
      <c r="Q69" s="67">
        <f t="shared" si="12"/>
        <v>0.42822253521979392</v>
      </c>
      <c r="R69" s="67">
        <f t="shared" si="12"/>
        <v>0.55098339145984532</v>
      </c>
      <c r="S69" s="124">
        <f t="shared" si="12"/>
        <v>0.67494439495327163</v>
      </c>
      <c r="T69" s="124">
        <f t="shared" si="12"/>
        <v>0.78482979114200724</v>
      </c>
      <c r="U69" s="124">
        <f t="shared" si="12"/>
        <v>0.86939038680256109</v>
      </c>
      <c r="V69" s="124">
        <f t="shared" si="12"/>
        <v>0.92624167675449309</v>
      </c>
      <c r="W69" s="124">
        <f t="shared" si="12"/>
        <v>0.96044293091396205</v>
      </c>
      <c r="X69" s="118">
        <f t="shared" si="12"/>
        <v>0.9794612357405299</v>
      </c>
      <c r="Y69" s="118">
        <f t="shared" si="12"/>
        <v>0.98953102703393092</v>
      </c>
      <c r="Z69" s="118">
        <f t="shared" si="12"/>
        <v>0.99471642897703327</v>
      </c>
      <c r="AA69" s="118">
        <f t="shared" si="12"/>
        <v>0.99734711344756</v>
      </c>
      <c r="AB69" s="118">
        <f t="shared" si="12"/>
        <v>0.99867145943546298</v>
      </c>
      <c r="AC69" s="118">
        <f t="shared" si="12"/>
        <v>0.99933555198475765</v>
      </c>
      <c r="AD69" s="118">
        <f t="shared" si="12"/>
        <v>0.99966790972760067</v>
      </c>
      <c r="AE69" s="118">
        <f t="shared" si="12"/>
        <v>0.99983407963144721</v>
      </c>
      <c r="AF69" s="118">
        <f t="shared" si="12"/>
        <v>0.99991711678394068</v>
      </c>
      <c r="AG69" s="118">
        <f t="shared" si="12"/>
        <v>0.99995860094958222</v>
      </c>
      <c r="AH69" s="118">
        <f t="shared" si="12"/>
        <v>0.99997932215580809</v>
      </c>
      <c r="AI69" s="118">
        <f t="shared" si="12"/>
        <v>0.99998967166899166</v>
      </c>
      <c r="AJ69" s="118">
        <f t="shared" si="12"/>
        <v>0.99999484177069875</v>
      </c>
      <c r="AK69" s="118">
        <f t="shared" si="12"/>
        <v>0.99999742413213399</v>
      </c>
      <c r="AL69" s="118">
        <f t="shared" si="12"/>
        <v>0.99999871329383339</v>
      </c>
      <c r="AM69" s="118">
        <f t="shared" si="12"/>
        <v>0.99999935753749514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2.737832878213232E-6</v>
      </c>
      <c r="F70" s="111">
        <f t="shared" si="13"/>
        <v>4.0043679327886653E-4</v>
      </c>
      <c r="G70" s="111">
        <f t="shared" si="13"/>
        <v>6.6991662318002733E-4</v>
      </c>
      <c r="H70" s="111">
        <f t="shared" si="13"/>
        <v>9.5543249749364132E-4</v>
      </c>
      <c r="I70" s="111">
        <f t="shared" si="13"/>
        <v>1.3314932336860167E-3</v>
      </c>
      <c r="J70" s="110">
        <f t="shared" si="13"/>
        <v>1.8346634709299962E-3</v>
      </c>
      <c r="K70" s="68">
        <f t="shared" si="13"/>
        <v>3.6399811091279446E-3</v>
      </c>
      <c r="L70" s="68">
        <f t="shared" si="13"/>
        <v>5.5237090275347105E-3</v>
      </c>
      <c r="M70" s="68">
        <f t="shared" si="13"/>
        <v>7.0079778137139724E-3</v>
      </c>
      <c r="N70" s="111">
        <f t="shared" si="13"/>
        <v>8.7278582609296076E-3</v>
      </c>
      <c r="O70" s="110">
        <f t="shared" si="13"/>
        <v>1.1410202273434507E-2</v>
      </c>
      <c r="P70" s="68">
        <f t="shared" si="13"/>
        <v>1.5815613243711488E-2</v>
      </c>
      <c r="Q70" s="68">
        <f t="shared" si="13"/>
        <v>2.2484012854792779E-2</v>
      </c>
      <c r="R70" s="68">
        <f t="shared" si="13"/>
        <v>3.0555960793039003E-2</v>
      </c>
      <c r="S70" s="111">
        <f t="shared" si="13"/>
        <v>3.9420496796625577E-2</v>
      </c>
      <c r="T70" s="111">
        <f t="shared" si="13"/>
        <v>4.8157469262295638E-2</v>
      </c>
      <c r="U70" s="111">
        <f t="shared" si="13"/>
        <v>5.5928114787466787E-2</v>
      </c>
      <c r="V70" s="111">
        <f t="shared" si="13"/>
        <v>6.2349556950540175E-2</v>
      </c>
      <c r="W70" s="111">
        <f t="shared" si="13"/>
        <v>6.7530906110173969E-2</v>
      </c>
      <c r="X70" s="116">
        <f t="shared" si="13"/>
        <v>7.1812590238550009E-2</v>
      </c>
      <c r="Y70" s="116">
        <f t="shared" si="13"/>
        <v>7.5538858709715689E-2</v>
      </c>
      <c r="Z70" s="116">
        <f t="shared" si="13"/>
        <v>7.8936077718971348E-2</v>
      </c>
      <c r="AA70" s="116">
        <f t="shared" si="13"/>
        <v>8.216074803053397E-2</v>
      </c>
      <c r="AB70" s="116">
        <f t="shared" si="13"/>
        <v>8.5303395719666469E-2</v>
      </c>
      <c r="AC70" s="116">
        <f t="shared" si="13"/>
        <v>8.8418214048251606E-2</v>
      </c>
      <c r="AD70" s="116">
        <f t="shared" si="13"/>
        <v>9.0998666513831136E-2</v>
      </c>
      <c r="AE70" s="116">
        <f t="shared" si="13"/>
        <v>9.3582279265775864E-2</v>
      </c>
      <c r="AF70" s="116">
        <f t="shared" si="13"/>
        <v>9.6183853129905503E-2</v>
      </c>
      <c r="AG70" s="116">
        <f t="shared" si="13"/>
        <v>9.8813849408194404E-2</v>
      </c>
      <c r="AH70" s="116">
        <f t="shared" si="13"/>
        <v>0.11043287119764285</v>
      </c>
      <c r="AI70" s="116">
        <f t="shared" si="13"/>
        <v>0.11324537003732184</v>
      </c>
      <c r="AJ70" s="116">
        <f t="shared" si="13"/>
        <v>0.11609865370635168</v>
      </c>
      <c r="AK70" s="116">
        <f t="shared" si="13"/>
        <v>0.11899546265885963</v>
      </c>
      <c r="AL70" s="116">
        <f t="shared" si="13"/>
        <v>0.12193851007191849</v>
      </c>
      <c r="AM70" s="116">
        <f t="shared" si="13"/>
        <v>0.12494751420755973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6.2759553729456386E-6</v>
      </c>
      <c r="F71" s="111">
        <f t="shared" si="14"/>
        <v>3.7774541686787228E-4</v>
      </c>
      <c r="G71" s="111">
        <f t="shared" si="14"/>
        <v>6.850849604899303E-4</v>
      </c>
      <c r="H71" s="111">
        <f t="shared" si="14"/>
        <v>9.3791212300841579E-4</v>
      </c>
      <c r="I71" s="111">
        <f t="shared" si="14"/>
        <v>1.263265024328527E-3</v>
      </c>
      <c r="J71" s="110">
        <f t="shared" si="14"/>
        <v>1.6853382111659946E-3</v>
      </c>
      <c r="K71" s="68">
        <f t="shared" si="14"/>
        <v>2.9379591286751608E-3</v>
      </c>
      <c r="L71" s="68">
        <f t="shared" si="14"/>
        <v>4.2254051687261214E-3</v>
      </c>
      <c r="M71" s="68">
        <f t="shared" si="14"/>
        <v>5.2848738892969328E-3</v>
      </c>
      <c r="N71" s="111">
        <f t="shared" si="14"/>
        <v>6.49407606240145E-3</v>
      </c>
      <c r="O71" s="110">
        <f t="shared" si="14"/>
        <v>8.3671550027878856E-3</v>
      </c>
      <c r="P71" s="68">
        <f t="shared" si="14"/>
        <v>1.1436058971410529E-2</v>
      </c>
      <c r="Q71" s="68">
        <f t="shared" si="14"/>
        <v>1.6041508761230745E-2</v>
      </c>
      <c r="R71" s="68">
        <f t="shared" si="14"/>
        <v>2.1523338264550867E-2</v>
      </c>
      <c r="S71" s="111">
        <f t="shared" si="14"/>
        <v>2.7428492578944644E-2</v>
      </c>
      <c r="T71" s="111">
        <f t="shared" si="14"/>
        <v>3.3111691862648937E-2</v>
      </c>
      <c r="U71" s="111">
        <f t="shared" si="14"/>
        <v>3.8011541549522562E-2</v>
      </c>
      <c r="V71" s="111">
        <f t="shared" si="14"/>
        <v>4.1898156156603326E-2</v>
      </c>
      <c r="W71" s="111">
        <f t="shared" si="14"/>
        <v>4.4877842930923235E-2</v>
      </c>
      <c r="X71" s="116">
        <f t="shared" si="14"/>
        <v>4.7204245303589666E-2</v>
      </c>
      <c r="Y71" s="116">
        <f t="shared" si="14"/>
        <v>4.9120594772358188E-2</v>
      </c>
      <c r="Z71" s="116">
        <f t="shared" si="14"/>
        <v>5.0787299697489893E-2</v>
      </c>
      <c r="AA71" s="116">
        <f t="shared" si="14"/>
        <v>5.2309390542581866E-2</v>
      </c>
      <c r="AB71" s="116">
        <f t="shared" si="14"/>
        <v>5.3746122133968864E-2</v>
      </c>
      <c r="AC71" s="116">
        <f t="shared" si="14"/>
        <v>5.513117970964198E-2</v>
      </c>
      <c r="AD71" s="116">
        <f t="shared" si="14"/>
        <v>5.625284820534595E-2</v>
      </c>
      <c r="AE71" s="116">
        <f t="shared" si="14"/>
        <v>5.7352646176870282E-2</v>
      </c>
      <c r="AF71" s="116">
        <f t="shared" si="14"/>
        <v>5.8437834133719467E-2</v>
      </c>
      <c r="AG71" s="116">
        <f t="shared" si="14"/>
        <v>5.9512873956328406E-2</v>
      </c>
      <c r="AH71" s="116">
        <f t="shared" si="14"/>
        <v>6.4004247919188323E-2</v>
      </c>
      <c r="AI71" s="116">
        <f t="shared" si="14"/>
        <v>6.502942798135157E-2</v>
      </c>
      <c r="AJ71" s="116">
        <f t="shared" si="14"/>
        <v>6.6044779636505069E-2</v>
      </c>
      <c r="AK71" s="116">
        <f t="shared" si="14"/>
        <v>6.7050331460401763E-2</v>
      </c>
      <c r="AL71" s="116">
        <f t="shared" si="14"/>
        <v>6.8045977971111796E-2</v>
      </c>
      <c r="AM71" s="116">
        <f t="shared" si="14"/>
        <v>6.9037023871451816E-2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2.5693508554572273E-5</v>
      </c>
      <c r="F72" s="111">
        <f t="shared" si="15"/>
        <v>7.1977908169865081E-4</v>
      </c>
      <c r="G72" s="111">
        <f t="shared" si="15"/>
        <v>1.4933644886742639E-3</v>
      </c>
      <c r="H72" s="111">
        <f t="shared" si="15"/>
        <v>1.9156768676723045E-3</v>
      </c>
      <c r="I72" s="111">
        <f t="shared" si="15"/>
        <v>2.4322510832711936E-3</v>
      </c>
      <c r="J72" s="110">
        <f t="shared" si="15"/>
        <v>3.0547915691144672E-3</v>
      </c>
      <c r="K72" s="68">
        <f t="shared" si="15"/>
        <v>3.9785421235950299E-3</v>
      </c>
      <c r="L72" s="68">
        <f t="shared" si="15"/>
        <v>4.9480306731338091E-3</v>
      </c>
      <c r="M72" s="68">
        <f t="shared" si="15"/>
        <v>5.9415054611883867E-3</v>
      </c>
      <c r="N72" s="111">
        <f t="shared" si="15"/>
        <v>7.0211351992183766E-3</v>
      </c>
      <c r="O72" s="110">
        <f t="shared" si="15"/>
        <v>8.6647348099641239E-3</v>
      </c>
      <c r="P72" s="68">
        <f t="shared" si="15"/>
        <v>1.1354175295894667E-2</v>
      </c>
      <c r="Q72" s="68">
        <f t="shared" si="15"/>
        <v>1.5290916364882745E-2</v>
      </c>
      <c r="R72" s="68">
        <f t="shared" si="15"/>
        <v>1.9725302366474153E-2</v>
      </c>
      <c r="S72" s="111">
        <f t="shared" si="15"/>
        <v>2.4198162941885121E-2</v>
      </c>
      <c r="T72" s="111">
        <f t="shared" si="15"/>
        <v>2.8147142307893488E-2</v>
      </c>
      <c r="U72" s="111">
        <f t="shared" si="15"/>
        <v>3.1155383283523855E-2</v>
      </c>
      <c r="V72" s="111">
        <f t="shared" si="15"/>
        <v>3.312939166040095E-2</v>
      </c>
      <c r="W72" s="111">
        <f t="shared" si="15"/>
        <v>3.4248297940845204E-2</v>
      </c>
      <c r="X72" s="116">
        <f t="shared" si="15"/>
        <v>3.4780714976541616E-2</v>
      </c>
      <c r="Y72" s="116">
        <f t="shared" si="15"/>
        <v>3.495118554706033E-2</v>
      </c>
      <c r="Z72" s="116">
        <f t="shared" si="15"/>
        <v>3.4907494972507926E-2</v>
      </c>
      <c r="AA72" s="116">
        <f t="shared" si="15"/>
        <v>3.4733347107811369E-2</v>
      </c>
      <c r="AB72" s="116">
        <f t="shared" si="15"/>
        <v>3.4473189720954991E-2</v>
      </c>
      <c r="AC72" s="116">
        <f t="shared" si="15"/>
        <v>3.4149226697099203E-2</v>
      </c>
      <c r="AD72" s="116">
        <f t="shared" si="15"/>
        <v>3.3842438834836369E-2</v>
      </c>
      <c r="AE72" s="116">
        <f t="shared" si="15"/>
        <v>3.3501757026875884E-2</v>
      </c>
      <c r="AF72" s="116">
        <f t="shared" si="15"/>
        <v>3.312879992996362E-2</v>
      </c>
      <c r="AG72" s="116">
        <f t="shared" si="15"/>
        <v>3.2723599973688858E-2</v>
      </c>
      <c r="AH72" s="116">
        <f t="shared" si="15"/>
        <v>3.0622230230764245E-2</v>
      </c>
      <c r="AI72" s="116">
        <f t="shared" si="15"/>
        <v>3.0042607404623702E-2</v>
      </c>
      <c r="AJ72" s="116">
        <f t="shared" si="15"/>
        <v>2.9427207366752688E-2</v>
      </c>
      <c r="AK72" s="116">
        <f t="shared" si="15"/>
        <v>2.8775019130577357E-2</v>
      </c>
      <c r="AL72" s="116">
        <f t="shared" si="15"/>
        <v>2.8084912988755314E-2</v>
      </c>
      <c r="AM72" s="116">
        <f t="shared" si="15"/>
        <v>2.7351446498515591E-2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6.0358684829329957E-4</v>
      </c>
      <c r="F73" s="111">
        <f t="shared" si="16"/>
        <v>1.4891039071071904E-2</v>
      </c>
      <c r="G73" s="111">
        <f t="shared" si="16"/>
        <v>3.1790738757077733E-2</v>
      </c>
      <c r="H73" s="111">
        <f t="shared" si="16"/>
        <v>4.023452418022213E-2</v>
      </c>
      <c r="I73" s="111">
        <f t="shared" si="16"/>
        <v>5.0435182353159767E-2</v>
      </c>
      <c r="J73" s="110">
        <f t="shared" si="16"/>
        <v>6.2490352922981669E-2</v>
      </c>
      <c r="K73" s="68">
        <f t="shared" si="16"/>
        <v>7.5853684203293317E-2</v>
      </c>
      <c r="L73" s="68">
        <f t="shared" si="16"/>
        <v>9.1119005797338115E-2</v>
      </c>
      <c r="M73" s="68">
        <f t="shared" si="16"/>
        <v>0.10842731749938998</v>
      </c>
      <c r="N73" s="111">
        <f t="shared" si="16"/>
        <v>0.12707881118048034</v>
      </c>
      <c r="O73" s="110">
        <f t="shared" si="16"/>
        <v>0.15550781062452537</v>
      </c>
      <c r="P73" s="68">
        <f t="shared" si="16"/>
        <v>0.20225507186988265</v>
      </c>
      <c r="Q73" s="68">
        <f t="shared" si="16"/>
        <v>0.27064620342563156</v>
      </c>
      <c r="R73" s="68">
        <f t="shared" si="16"/>
        <v>0.34730285438083197</v>
      </c>
      <c r="S73" s="111">
        <f t="shared" si="16"/>
        <v>0.42429694897742098</v>
      </c>
      <c r="T73" s="111">
        <f t="shared" si="16"/>
        <v>0.4920402981745759</v>
      </c>
      <c r="U73" s="111">
        <f t="shared" si="16"/>
        <v>0.54356496673273325</v>
      </c>
      <c r="V73" s="111">
        <f t="shared" si="16"/>
        <v>0.57751210668874764</v>
      </c>
      <c r="W73" s="111">
        <f t="shared" si="16"/>
        <v>0.59716998299595403</v>
      </c>
      <c r="X73" s="116">
        <f t="shared" si="16"/>
        <v>0.60728854283019773</v>
      </c>
      <c r="Y73" s="116">
        <f t="shared" si="16"/>
        <v>0.61179914903078891</v>
      </c>
      <c r="Z73" s="116">
        <f t="shared" si="16"/>
        <v>0.61326372483385216</v>
      </c>
      <c r="AA73" s="116">
        <f t="shared" si="16"/>
        <v>0.61313558652304656</v>
      </c>
      <c r="AB73" s="116">
        <f t="shared" si="16"/>
        <v>0.61218989705843485</v>
      </c>
      <c r="AC73" s="116">
        <f t="shared" si="16"/>
        <v>0.61082384068911066</v>
      </c>
      <c r="AD73" s="116">
        <f t="shared" si="16"/>
        <v>0.6095489423354673</v>
      </c>
      <c r="AE73" s="116">
        <f t="shared" si="16"/>
        <v>0.60816344796740973</v>
      </c>
      <c r="AF73" s="116">
        <f t="shared" si="16"/>
        <v>0.60671413522737261</v>
      </c>
      <c r="AG73" s="116">
        <f t="shared" si="16"/>
        <v>0.60522284241624302</v>
      </c>
      <c r="AH73" s="116">
        <f t="shared" si="16"/>
        <v>0.59855774216833302</v>
      </c>
      <c r="AI73" s="116">
        <f t="shared" si="16"/>
        <v>0.59695712019368907</v>
      </c>
      <c r="AJ73" s="116">
        <f t="shared" si="16"/>
        <v>0.59533403086256831</v>
      </c>
      <c r="AK73" s="116">
        <f t="shared" si="16"/>
        <v>0.59368910702645838</v>
      </c>
      <c r="AL73" s="116">
        <f t="shared" si="16"/>
        <v>0.59202217204330543</v>
      </c>
      <c r="AM73" s="116">
        <f t="shared" si="16"/>
        <v>0.59032307202765955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2.3789661677201852E-4</v>
      </c>
      <c r="F74" s="111">
        <f t="shared" si="17"/>
        <v>5.6885052827090688E-3</v>
      </c>
      <c r="G74" s="111">
        <f t="shared" si="17"/>
        <v>1.2244802708302515E-2</v>
      </c>
      <c r="H74" s="111">
        <f t="shared" si="17"/>
        <v>1.5438639040629344E-2</v>
      </c>
      <c r="I74" s="111">
        <f t="shared" si="17"/>
        <v>1.9280118800027692E-2</v>
      </c>
      <c r="J74" s="110">
        <f t="shared" si="17"/>
        <v>2.378816705214155E-2</v>
      </c>
      <c r="K74" s="68">
        <f t="shared" si="17"/>
        <v>2.8113464867442556E-2</v>
      </c>
      <c r="L74" s="68">
        <f t="shared" si="17"/>
        <v>3.3161183673501383E-2</v>
      </c>
      <c r="M74" s="68">
        <f t="shared" si="17"/>
        <v>3.9232754388872068E-2</v>
      </c>
      <c r="N74" s="111">
        <f t="shared" si="17"/>
        <v>4.5714547961676351E-2</v>
      </c>
      <c r="O74" s="110">
        <f t="shared" si="17"/>
        <v>5.5566019048455192E-2</v>
      </c>
      <c r="P74" s="68">
        <f t="shared" si="17"/>
        <v>7.1773320326969328E-2</v>
      </c>
      <c r="Q74" s="68">
        <f t="shared" si="17"/>
        <v>9.5378762347336624E-2</v>
      </c>
      <c r="R74" s="68">
        <f t="shared" si="17"/>
        <v>0.12154734494532987</v>
      </c>
      <c r="S74" s="111">
        <f t="shared" si="17"/>
        <v>0.14746935212027848</v>
      </c>
      <c r="T74" s="111">
        <f t="shared" si="17"/>
        <v>0.16983521281784836</v>
      </c>
      <c r="U74" s="111">
        <f t="shared" si="17"/>
        <v>0.18632391764262876</v>
      </c>
      <c r="V74" s="111">
        <f t="shared" si="17"/>
        <v>0.19659254543060123</v>
      </c>
      <c r="W74" s="111">
        <f t="shared" si="17"/>
        <v>0.20188117790994201</v>
      </c>
      <c r="X74" s="116">
        <f t="shared" si="17"/>
        <v>0.20389011413532379</v>
      </c>
      <c r="Y74" s="116">
        <f t="shared" si="17"/>
        <v>0.20399664073988616</v>
      </c>
      <c r="Z74" s="116">
        <f t="shared" si="17"/>
        <v>0.20309677850633942</v>
      </c>
      <c r="AA74" s="116">
        <f t="shared" si="17"/>
        <v>0.20168651053703937</v>
      </c>
      <c r="AB74" s="116">
        <f t="shared" si="17"/>
        <v>0.2000278656033681</v>
      </c>
      <c r="AC74" s="116">
        <f t="shared" si="17"/>
        <v>0.19825256378835665</v>
      </c>
      <c r="AD74" s="116">
        <f t="shared" si="17"/>
        <v>0.19675311413800234</v>
      </c>
      <c r="AE74" s="116">
        <f t="shared" si="17"/>
        <v>0.1952345892757695</v>
      </c>
      <c r="AF74" s="116">
        <f t="shared" si="17"/>
        <v>0.19371000926651291</v>
      </c>
      <c r="AG74" s="116">
        <f t="shared" si="17"/>
        <v>0.19218483546013093</v>
      </c>
      <c r="AH74" s="116">
        <f t="shared" si="17"/>
        <v>0.18573619143198464</v>
      </c>
      <c r="AI74" s="116">
        <f t="shared" si="17"/>
        <v>0.18425875825742896</v>
      </c>
      <c r="AJ74" s="116">
        <f t="shared" si="17"/>
        <v>0.18279164852691976</v>
      </c>
      <c r="AK74" s="116">
        <f t="shared" si="17"/>
        <v>0.1813356183585951</v>
      </c>
      <c r="AL74" s="116">
        <f t="shared" si="17"/>
        <v>0.17989121002831185</v>
      </c>
      <c r="AM74" s="116">
        <f t="shared" si="17"/>
        <v>0.17845086292838538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3.2432789464812473E-6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3.9845998482933001E-5</v>
      </c>
      <c r="F76" s="126">
        <f t="shared" si="19"/>
        <v>7.8246102916583145E-4</v>
      </c>
      <c r="G76" s="126">
        <f t="shared" si="19"/>
        <v>1.7720654110145377E-3</v>
      </c>
      <c r="H76" s="126">
        <f t="shared" si="19"/>
        <v>2.1826003230814416E-3</v>
      </c>
      <c r="I76" s="126">
        <f t="shared" si="19"/>
        <v>2.6633528377906497E-3</v>
      </c>
      <c r="J76" s="125">
        <f t="shared" si="19"/>
        <v>3.202789078154774E-3</v>
      </c>
      <c r="K76" s="69">
        <f t="shared" si="19"/>
        <v>3.2324429436658354E-3</v>
      </c>
      <c r="L76" s="69">
        <f t="shared" si="19"/>
        <v>3.443174507783686E-3</v>
      </c>
      <c r="M76" s="69">
        <f t="shared" si="19"/>
        <v>3.9481167362217335E-3</v>
      </c>
      <c r="N76" s="126">
        <f t="shared" si="19"/>
        <v>4.4601469631910268E-3</v>
      </c>
      <c r="O76" s="125">
        <f t="shared" si="19"/>
        <v>5.2343726538968526E-3</v>
      </c>
      <c r="P76" s="69">
        <f t="shared" si="19"/>
        <v>6.5279483324831951E-3</v>
      </c>
      <c r="Q76" s="69">
        <f t="shared" si="19"/>
        <v>8.381131465919461E-3</v>
      </c>
      <c r="R76" s="69">
        <f t="shared" si="19"/>
        <v>1.032859075630947E-2</v>
      </c>
      <c r="S76" s="126">
        <f t="shared" si="19"/>
        <v>1.2130941633150538E-2</v>
      </c>
      <c r="T76" s="126">
        <f t="shared" si="19"/>
        <v>1.3537976862688515E-2</v>
      </c>
      <c r="U76" s="126">
        <f t="shared" si="19"/>
        <v>1.4406463163800082E-2</v>
      </c>
      <c r="V76" s="126">
        <f t="shared" si="19"/>
        <v>1.4759920066429615E-2</v>
      </c>
      <c r="W76" s="126">
        <f t="shared" si="19"/>
        <v>1.4734723232904239E-2</v>
      </c>
      <c r="X76" s="119">
        <f t="shared" si="19"/>
        <v>1.4485028256327082E-2</v>
      </c>
      <c r="Y76" s="119">
        <f t="shared" si="19"/>
        <v>1.412459849477404E-2</v>
      </c>
      <c r="Z76" s="119">
        <f t="shared" si="19"/>
        <v>1.3725053155399333E-2</v>
      </c>
      <c r="AA76" s="119">
        <f t="shared" si="19"/>
        <v>1.3321530811240295E-2</v>
      </c>
      <c r="AB76" s="119">
        <f t="shared" si="19"/>
        <v>1.2930989229912714E-2</v>
      </c>
      <c r="AC76" s="119">
        <f t="shared" si="19"/>
        <v>1.2560526860422706E-2</v>
      </c>
      <c r="AD76" s="119">
        <f t="shared" si="19"/>
        <v>1.2271899494015276E-2</v>
      </c>
      <c r="AE76" s="119">
        <f t="shared" si="19"/>
        <v>1.1999359906135036E-2</v>
      </c>
      <c r="AF76" s="119">
        <f t="shared" si="19"/>
        <v>1.1742485249139983E-2</v>
      </c>
      <c r="AG76" s="119">
        <f t="shared" si="19"/>
        <v>1.150059983767129E-2</v>
      </c>
      <c r="AH76" s="119">
        <f t="shared" si="19"/>
        <v>1.0626038913882392E-2</v>
      </c>
      <c r="AI76" s="119">
        <f t="shared" si="19"/>
        <v>1.0456388063201826E-2</v>
      </c>
      <c r="AJ76" s="119">
        <f t="shared" si="19"/>
        <v>1.0298521690404039E-2</v>
      </c>
      <c r="AK76" s="119">
        <f t="shared" si="19"/>
        <v>1.0151885610688376E-2</v>
      </c>
      <c r="AL76" s="119">
        <f t="shared" si="19"/>
        <v>1.0015930355474148E-2</v>
      </c>
      <c r="AM76" s="119">
        <f t="shared" si="19"/>
        <v>9.889438166325171E-3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0.99908071976401192</v>
      </c>
      <c r="F77" s="124">
        <f t="shared" si="20"/>
        <v>0.97714003340570721</v>
      </c>
      <c r="G77" s="124">
        <f t="shared" si="20"/>
        <v>0.95134402711388155</v>
      </c>
      <c r="H77" s="124">
        <f t="shared" si="20"/>
        <v>0.93833521507368189</v>
      </c>
      <c r="I77" s="124">
        <f t="shared" si="20"/>
        <v>0.92259433699563742</v>
      </c>
      <c r="J77" s="123">
        <f t="shared" si="20"/>
        <v>0.90394389774722994</v>
      </c>
      <c r="K77" s="67">
        <f t="shared" si="20"/>
        <v>0.88224392523913675</v>
      </c>
      <c r="L77" s="67">
        <f t="shared" si="20"/>
        <v>0.85757949118964094</v>
      </c>
      <c r="M77" s="67">
        <f t="shared" si="20"/>
        <v>0.83015745400048502</v>
      </c>
      <c r="N77" s="124">
        <f t="shared" si="20"/>
        <v>0.80050342407225128</v>
      </c>
      <c r="O77" s="123">
        <f t="shared" si="20"/>
        <v>0.75524970539224978</v>
      </c>
      <c r="P77" s="67">
        <f t="shared" si="20"/>
        <v>0.68083781150197742</v>
      </c>
      <c r="Q77" s="67">
        <f t="shared" si="20"/>
        <v>0.57177746500791782</v>
      </c>
      <c r="R77" s="67">
        <f t="shared" si="20"/>
        <v>0.44901660871524202</v>
      </c>
      <c r="S77" s="124">
        <f t="shared" si="20"/>
        <v>0.32505560486854007</v>
      </c>
      <c r="T77" s="124">
        <f t="shared" si="20"/>
        <v>0.21517020885799279</v>
      </c>
      <c r="U77" s="124">
        <f t="shared" si="20"/>
        <v>0.13060961313586744</v>
      </c>
      <c r="V77" s="124">
        <f t="shared" si="20"/>
        <v>7.3758323121238228E-2</v>
      </c>
      <c r="W77" s="124">
        <f t="shared" si="20"/>
        <v>3.955706912990048E-2</v>
      </c>
      <c r="X77" s="118">
        <f t="shared" si="20"/>
        <v>2.0538764208885469E-2</v>
      </c>
      <c r="Y77" s="118">
        <f t="shared" si="20"/>
        <v>1.0468972761270803E-2</v>
      </c>
      <c r="Z77" s="118">
        <f t="shared" si="20"/>
        <v>5.2835712405870615E-3</v>
      </c>
      <c r="AA77" s="118">
        <f t="shared" si="20"/>
        <v>2.6528865585984116E-3</v>
      </c>
      <c r="AB77" s="118">
        <f t="shared" si="20"/>
        <v>1.3285404010687117E-3</v>
      </c>
      <c r="AC77" s="118">
        <f t="shared" si="20"/>
        <v>6.6444809013544283E-4</v>
      </c>
      <c r="AD77" s="118">
        <f t="shared" si="20"/>
        <v>3.3209033329319832E-4</v>
      </c>
      <c r="AE77" s="118">
        <f t="shared" si="20"/>
        <v>1.6592050796733707E-4</v>
      </c>
      <c r="AF77" s="118">
        <f t="shared" si="20"/>
        <v>8.2882976425723503E-5</v>
      </c>
      <c r="AG77" s="118">
        <f t="shared" si="20"/>
        <v>4.1398881902983718E-5</v>
      </c>
      <c r="AH77" s="118">
        <f t="shared" si="20"/>
        <v>2.0677978061529833E-5</v>
      </c>
      <c r="AI77" s="118">
        <f t="shared" si="20"/>
        <v>1.0327731099287787E-5</v>
      </c>
      <c r="AJ77" s="118">
        <f t="shared" si="20"/>
        <v>5.1580086066754407E-6</v>
      </c>
      <c r="AK77" s="118">
        <f t="shared" si="20"/>
        <v>2.575970175909823E-6</v>
      </c>
      <c r="AL77" s="118">
        <f t="shared" si="20"/>
        <v>1.2864166608772824E-6</v>
      </c>
      <c r="AM77" s="118">
        <f t="shared" si="20"/>
        <v>6.4239854828626676E-7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4.9979025495153814E-4</v>
      </c>
      <c r="F78" s="111">
        <f t="shared" si="21"/>
        <v>2.4918010824644773E-2</v>
      </c>
      <c r="G78" s="111">
        <f t="shared" si="21"/>
        <v>2.8662804625042313E-2</v>
      </c>
      <c r="H78" s="111">
        <f t="shared" si="21"/>
        <v>2.9419951801141094E-2</v>
      </c>
      <c r="I78" s="111">
        <f t="shared" si="21"/>
        <v>4.1521210331316408E-2</v>
      </c>
      <c r="J78" s="110">
        <f t="shared" si="21"/>
        <v>3.9842532405263302E-2</v>
      </c>
      <c r="K78" s="68">
        <f t="shared" si="21"/>
        <v>5.5613887378777614E-2</v>
      </c>
      <c r="L78" s="68">
        <f t="shared" si="21"/>
        <v>6.4056263542517533E-2</v>
      </c>
      <c r="M78" s="68">
        <f t="shared" si="21"/>
        <v>6.8019109251175422E-2</v>
      </c>
      <c r="N78" s="111">
        <f t="shared" si="21"/>
        <v>7.139258561484367E-2</v>
      </c>
      <c r="O78" s="110">
        <f t="shared" si="21"/>
        <v>7.1322934285609985E-2</v>
      </c>
      <c r="P78" s="68">
        <f t="shared" si="21"/>
        <v>6.7479806437780565E-2</v>
      </c>
      <c r="Q78" s="68">
        <f t="shared" si="21"/>
        <v>5.9225944539494542E-2</v>
      </c>
      <c r="R78" s="68">
        <f t="shared" si="21"/>
        <v>4.8435293383715064E-2</v>
      </c>
      <c r="S78" s="111">
        <f t="shared" si="21"/>
        <v>3.6450217001365602E-2</v>
      </c>
      <c r="T78" s="111">
        <f t="shared" si="21"/>
        <v>2.5006497985932939E-2</v>
      </c>
      <c r="U78" s="111">
        <f t="shared" si="21"/>
        <v>1.5720093728318684E-2</v>
      </c>
      <c r="V78" s="111">
        <f t="shared" si="21"/>
        <v>9.1883935711879507E-3</v>
      </c>
      <c r="W78" s="111">
        <f t="shared" si="21"/>
        <v>5.0956044251747748E-3</v>
      </c>
      <c r="X78" s="116">
        <f t="shared" si="21"/>
        <v>2.7344630042724178E-3</v>
      </c>
      <c r="Y78" s="116">
        <f t="shared" si="21"/>
        <v>1.4379393249115066E-3</v>
      </c>
      <c r="Z78" s="116">
        <f t="shared" si="21"/>
        <v>7.4823563520813249E-4</v>
      </c>
      <c r="AA78" s="116">
        <f t="shared" si="21"/>
        <v>3.8674818678441754E-4</v>
      </c>
      <c r="AB78" s="116">
        <f t="shared" si="21"/>
        <v>1.9913395694480028E-4</v>
      </c>
      <c r="AC78" s="116">
        <f t="shared" si="21"/>
        <v>1.0230074389432367E-4</v>
      </c>
      <c r="AD78" s="116">
        <f t="shared" si="21"/>
        <v>5.2475603026938519E-5</v>
      </c>
      <c r="AE78" s="116">
        <f t="shared" si="21"/>
        <v>2.695357344533787E-5</v>
      </c>
      <c r="AF78" s="116">
        <f t="shared" si="21"/>
        <v>1.3829151209861746E-5</v>
      </c>
      <c r="AG78" s="116">
        <f t="shared" si="21"/>
        <v>7.0897588827422728E-6</v>
      </c>
      <c r="AH78" s="116">
        <f t="shared" si="21"/>
        <v>3.8286747369165796E-6</v>
      </c>
      <c r="AI78" s="116">
        <f t="shared" si="21"/>
        <v>1.9673341309193765E-6</v>
      </c>
      <c r="AJ78" s="116">
        <f t="shared" si="21"/>
        <v>1.0109845069587029E-6</v>
      </c>
      <c r="AK78" s="116">
        <f t="shared" si="21"/>
        <v>5.1944640668005188E-7</v>
      </c>
      <c r="AL78" s="116">
        <f t="shared" si="21"/>
        <v>2.6683282988240865E-7</v>
      </c>
      <c r="AM78" s="116">
        <f t="shared" si="21"/>
        <v>1.3705770259187699E-7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0.17992449182469447</v>
      </c>
      <c r="F79" s="111">
        <f t="shared" si="22"/>
        <v>0.18917706390529312</v>
      </c>
      <c r="G79" s="111">
        <f t="shared" si="22"/>
        <v>0.18530243513079117</v>
      </c>
      <c r="H79" s="111">
        <f t="shared" si="22"/>
        <v>0.18373118499202337</v>
      </c>
      <c r="I79" s="111">
        <f t="shared" si="22"/>
        <v>0.18755368296264632</v>
      </c>
      <c r="J79" s="110">
        <f t="shared" si="22"/>
        <v>0.18033109125302685</v>
      </c>
      <c r="K79" s="68">
        <f t="shared" si="22"/>
        <v>0.18365908863790217</v>
      </c>
      <c r="L79" s="68">
        <f t="shared" si="22"/>
        <v>0.18132346615867995</v>
      </c>
      <c r="M79" s="68">
        <f t="shared" si="22"/>
        <v>0.17613534697567035</v>
      </c>
      <c r="N79" s="111">
        <f t="shared" si="22"/>
        <v>0.17048738128370713</v>
      </c>
      <c r="O79" s="110">
        <f t="shared" si="22"/>
        <v>0.1616495800913145</v>
      </c>
      <c r="P79" s="68">
        <f t="shared" si="22"/>
        <v>0.14638527185080388</v>
      </c>
      <c r="Q79" s="68">
        <f t="shared" si="22"/>
        <v>0.12346388204128068</v>
      </c>
      <c r="R79" s="68">
        <f t="shared" si="22"/>
        <v>9.7336488171452545E-2</v>
      </c>
      <c r="S79" s="111">
        <f t="shared" si="22"/>
        <v>7.0701254968890223E-2</v>
      </c>
      <c r="T79" s="111">
        <f t="shared" si="22"/>
        <v>4.6947910769802106E-2</v>
      </c>
      <c r="U79" s="111">
        <f t="shared" si="22"/>
        <v>2.8586179683153804E-2</v>
      </c>
      <c r="V79" s="111">
        <f t="shared" si="22"/>
        <v>1.6189531389565092E-2</v>
      </c>
      <c r="W79" s="111">
        <f t="shared" si="22"/>
        <v>8.7059153713449754E-3</v>
      </c>
      <c r="X79" s="116">
        <f t="shared" si="22"/>
        <v>4.5321560374303408E-3</v>
      </c>
      <c r="Y79" s="116">
        <f t="shared" si="22"/>
        <v>2.3161027216220004E-3</v>
      </c>
      <c r="Z79" s="116">
        <f t="shared" si="22"/>
        <v>1.171524656597885E-3</v>
      </c>
      <c r="AA79" s="116">
        <f t="shared" si="22"/>
        <v>5.8945163503163649E-4</v>
      </c>
      <c r="AB79" s="116">
        <f t="shared" si="22"/>
        <v>2.9577169510039013E-4</v>
      </c>
      <c r="AC79" s="116">
        <f t="shared" si="22"/>
        <v>1.4820056701405143E-4</v>
      </c>
      <c r="AD79" s="116">
        <f t="shared" si="22"/>
        <v>7.4115333279989047E-5</v>
      </c>
      <c r="AE79" s="116">
        <f t="shared" si="22"/>
        <v>3.7033297754914667E-5</v>
      </c>
      <c r="AF79" s="116">
        <f t="shared" si="22"/>
        <v>1.8500423019863346E-5</v>
      </c>
      <c r="AG79" s="116">
        <f t="shared" si="22"/>
        <v>9.2411415576033333E-6</v>
      </c>
      <c r="AH79" s="116">
        <f t="shared" si="22"/>
        <v>4.6472951246641611E-6</v>
      </c>
      <c r="AI79" s="116">
        <f t="shared" si="22"/>
        <v>2.3179191223588654E-6</v>
      </c>
      <c r="AJ79" s="116">
        <f t="shared" si="22"/>
        <v>1.1556869221387467E-6</v>
      </c>
      <c r="AK79" s="116">
        <f t="shared" si="22"/>
        <v>5.760219428496426E-7</v>
      </c>
      <c r="AL79" s="116">
        <f t="shared" si="22"/>
        <v>2.8700774334756265E-7</v>
      </c>
      <c r="AM79" s="116">
        <f t="shared" si="22"/>
        <v>1.4295415655139281E-7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0.28388086489675518</v>
      </c>
      <c r="F80" s="111">
        <f t="shared" si="23"/>
        <v>0.28358405776785767</v>
      </c>
      <c r="G80" s="111">
        <f t="shared" si="23"/>
        <v>0.2766034422359786</v>
      </c>
      <c r="H80" s="111">
        <f t="shared" si="23"/>
        <v>0.27364259680168118</v>
      </c>
      <c r="I80" s="111">
        <f t="shared" si="23"/>
        <v>0.27207872793672544</v>
      </c>
      <c r="J80" s="110">
        <f t="shared" si="23"/>
        <v>0.26522483120255008</v>
      </c>
      <c r="K80" s="68">
        <f t="shared" si="23"/>
        <v>0.26003271930935673</v>
      </c>
      <c r="L80" s="68">
        <f t="shared" si="23"/>
        <v>0.25166083168210118</v>
      </c>
      <c r="M80" s="68">
        <f t="shared" si="23"/>
        <v>0.24253228063292961</v>
      </c>
      <c r="N80" s="111">
        <f t="shared" si="23"/>
        <v>0.23280081413960599</v>
      </c>
      <c r="O80" s="110">
        <f t="shared" si="23"/>
        <v>0.21897728364644289</v>
      </c>
      <c r="P80" s="68">
        <f t="shared" si="23"/>
        <v>0.19684866601207687</v>
      </c>
      <c r="Q80" s="68">
        <f t="shared" si="23"/>
        <v>0.16485044652206923</v>
      </c>
      <c r="R80" s="68">
        <f t="shared" si="23"/>
        <v>0.12908713622516368</v>
      </c>
      <c r="S80" s="111">
        <f t="shared" si="23"/>
        <v>9.3165429415858605E-2</v>
      </c>
      <c r="T80" s="111">
        <f t="shared" si="23"/>
        <v>6.1484055158553458E-2</v>
      </c>
      <c r="U80" s="111">
        <f t="shared" si="23"/>
        <v>3.7202061263219788E-2</v>
      </c>
      <c r="V80" s="111">
        <f t="shared" si="23"/>
        <v>2.0937498044904065E-2</v>
      </c>
      <c r="W80" s="111">
        <f t="shared" si="23"/>
        <v>1.1188996703840597E-2</v>
      </c>
      <c r="X80" s="116">
        <f t="shared" si="23"/>
        <v>5.7877520059933059E-3</v>
      </c>
      <c r="Y80" s="116">
        <f t="shared" si="23"/>
        <v>2.938987171230889E-3</v>
      </c>
      <c r="Z80" s="116">
        <f t="shared" si="23"/>
        <v>1.4773900140743412E-3</v>
      </c>
      <c r="AA80" s="116">
        <f t="shared" si="23"/>
        <v>7.3883257712628071E-4</v>
      </c>
      <c r="AB80" s="116">
        <f t="shared" si="23"/>
        <v>3.6849992415349819E-4</v>
      </c>
      <c r="AC80" s="116">
        <f t="shared" si="23"/>
        <v>1.8353645077902859E-4</v>
      </c>
      <c r="AD80" s="116">
        <f t="shared" si="23"/>
        <v>9.1339410900405051E-5</v>
      </c>
      <c r="AE80" s="116">
        <f t="shared" si="23"/>
        <v>4.5416881903023042E-5</v>
      </c>
      <c r="AF80" s="116">
        <f t="shared" si="23"/>
        <v>2.2577149884045815E-5</v>
      </c>
      <c r="AG80" s="116">
        <f t="shared" si="23"/>
        <v>1.1221096817995496E-5</v>
      </c>
      <c r="AH80" s="116">
        <f t="shared" si="23"/>
        <v>5.5127144376267581E-6</v>
      </c>
      <c r="AI80" s="116">
        <f t="shared" si="23"/>
        <v>2.7352610154566037E-6</v>
      </c>
      <c r="AJ80" s="116">
        <f t="shared" si="23"/>
        <v>1.3566233691480099E-6</v>
      </c>
      <c r="AK80" s="116">
        <f t="shared" si="23"/>
        <v>6.7261717816254295E-7</v>
      </c>
      <c r="AL80" s="116">
        <f t="shared" si="23"/>
        <v>3.3337112897806195E-7</v>
      </c>
      <c r="AM80" s="116">
        <f t="shared" si="23"/>
        <v>1.651645783953461E-7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0.27988254285714287</v>
      </c>
      <c r="F81" s="111">
        <f t="shared" si="24"/>
        <v>0.27049916887713638</v>
      </c>
      <c r="G81" s="111">
        <f t="shared" si="24"/>
        <v>0.26191534058887106</v>
      </c>
      <c r="H81" s="111">
        <f t="shared" si="24"/>
        <v>0.26002522093003527</v>
      </c>
      <c r="I81" s="111">
        <f t="shared" si="24"/>
        <v>0.25255469391598345</v>
      </c>
      <c r="J81" s="110">
        <f t="shared" si="24"/>
        <v>0.25305248968471544</v>
      </c>
      <c r="K81" s="68">
        <f t="shared" si="24"/>
        <v>0.2430807482009118</v>
      </c>
      <c r="L81" s="68">
        <f t="shared" si="24"/>
        <v>0.23271584243127857</v>
      </c>
      <c r="M81" s="68">
        <f t="shared" si="24"/>
        <v>0.22315373370919894</v>
      </c>
      <c r="N81" s="111">
        <f t="shared" si="24"/>
        <v>0.21308797619303593</v>
      </c>
      <c r="O81" s="110">
        <f t="shared" si="24"/>
        <v>0.19952056094525505</v>
      </c>
      <c r="P81" s="68">
        <f t="shared" si="24"/>
        <v>0.17861011706170021</v>
      </c>
      <c r="Q81" s="68">
        <f t="shared" si="24"/>
        <v>0.14897407234112198</v>
      </c>
      <c r="R81" s="68">
        <f t="shared" si="24"/>
        <v>0.11620560350099553</v>
      </c>
      <c r="S81" s="111">
        <f t="shared" si="24"/>
        <v>8.3559009849819621E-2</v>
      </c>
      <c r="T81" s="111">
        <f t="shared" si="24"/>
        <v>5.494858592823286E-2</v>
      </c>
      <c r="U81" s="111">
        <f t="shared" si="24"/>
        <v>3.3127579424008957E-2</v>
      </c>
      <c r="V81" s="111">
        <f t="shared" si="24"/>
        <v>1.8577124810095158E-2</v>
      </c>
      <c r="W81" s="111">
        <f t="shared" si="24"/>
        <v>9.8919143077231559E-3</v>
      </c>
      <c r="X81" s="116">
        <f t="shared" si="24"/>
        <v>5.0980958925754358E-3</v>
      </c>
      <c r="Y81" s="116">
        <f t="shared" si="24"/>
        <v>2.5794300787949122E-3</v>
      </c>
      <c r="Z81" s="116">
        <f t="shared" si="24"/>
        <v>1.2920573145424657E-3</v>
      </c>
      <c r="AA81" s="116">
        <f t="shared" si="24"/>
        <v>6.4391959707398396E-4</v>
      </c>
      <c r="AB81" s="116">
        <f t="shared" si="24"/>
        <v>3.2007294616754256E-4</v>
      </c>
      <c r="AC81" s="116">
        <f t="shared" si="24"/>
        <v>1.5888253346384287E-4</v>
      </c>
      <c r="AD81" s="116">
        <f t="shared" si="24"/>
        <v>7.8844619216934014E-5</v>
      </c>
      <c r="AE81" s="116">
        <f t="shared" si="24"/>
        <v>3.9090303998637692E-5</v>
      </c>
      <c r="AF81" s="116">
        <f t="shared" si="24"/>
        <v>1.9376185461353488E-5</v>
      </c>
      <c r="AG81" s="116">
        <f t="shared" si="24"/>
        <v>9.6023621817009381E-6</v>
      </c>
      <c r="AH81" s="116">
        <f t="shared" si="24"/>
        <v>4.661243013994562E-6</v>
      </c>
      <c r="AI81" s="116">
        <f t="shared" si="24"/>
        <v>2.3059772777779825E-6</v>
      </c>
      <c r="AJ81" s="116">
        <f t="shared" si="24"/>
        <v>1.1403586013420008E-6</v>
      </c>
      <c r="AK81" s="116">
        <f t="shared" si="24"/>
        <v>5.6375554977648814E-7</v>
      </c>
      <c r="AL81" s="116">
        <f t="shared" si="24"/>
        <v>2.7861958714304129E-7</v>
      </c>
      <c r="AM81" s="116">
        <f t="shared" si="24"/>
        <v>1.3765016475392272E-7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0.17992449182469447</v>
      </c>
      <c r="F82" s="111">
        <f t="shared" si="25"/>
        <v>0.16196121778799796</v>
      </c>
      <c r="G82" s="111">
        <f t="shared" si="25"/>
        <v>0.1528648165710868</v>
      </c>
      <c r="H82" s="111">
        <f t="shared" si="25"/>
        <v>0.14898067907808857</v>
      </c>
      <c r="I82" s="111">
        <f t="shared" si="25"/>
        <v>0.13597548593897166</v>
      </c>
      <c r="J82" s="110">
        <f t="shared" si="25"/>
        <v>0.1432054104068258</v>
      </c>
      <c r="K82" s="68">
        <f t="shared" si="25"/>
        <v>0.12508454770926627</v>
      </c>
      <c r="L82" s="68">
        <f t="shared" si="25"/>
        <v>0.11596059008466583</v>
      </c>
      <c r="M82" s="68">
        <f t="shared" si="25"/>
        <v>0.10975447830529979</v>
      </c>
      <c r="N82" s="111">
        <f t="shared" si="25"/>
        <v>0.1034000151273831</v>
      </c>
      <c r="O82" s="110">
        <f t="shared" si="25"/>
        <v>9.5631394446107257E-2</v>
      </c>
      <c r="P82" s="68">
        <f t="shared" si="25"/>
        <v>8.4667006734937031E-2</v>
      </c>
      <c r="Q82" s="68">
        <f t="shared" si="25"/>
        <v>6.988434672479403E-2</v>
      </c>
      <c r="R82" s="68">
        <f t="shared" si="25"/>
        <v>5.3984587103001455E-2</v>
      </c>
      <c r="S82" s="111">
        <f t="shared" si="25"/>
        <v>3.8471057459553266E-2</v>
      </c>
      <c r="T82" s="111">
        <f t="shared" si="25"/>
        <v>2.5086432277528992E-2</v>
      </c>
      <c r="U82" s="111">
        <f t="shared" si="25"/>
        <v>1.4998666169190154E-2</v>
      </c>
      <c r="V82" s="111">
        <f t="shared" si="25"/>
        <v>8.3436543022967543E-3</v>
      </c>
      <c r="W82" s="111">
        <f t="shared" si="25"/>
        <v>4.4086476847603855E-3</v>
      </c>
      <c r="X82" s="116">
        <f t="shared" si="25"/>
        <v>2.2549917230658954E-3</v>
      </c>
      <c r="Y82" s="116">
        <f t="shared" si="25"/>
        <v>1.1327237892192639E-3</v>
      </c>
      <c r="Z82" s="116">
        <f t="shared" si="25"/>
        <v>5.6359133923048138E-4</v>
      </c>
      <c r="AA82" s="116">
        <f t="shared" si="25"/>
        <v>2.7912172133421644E-4</v>
      </c>
      <c r="AB82" s="116">
        <f t="shared" si="25"/>
        <v>1.3793134905441991E-4</v>
      </c>
      <c r="AC82" s="116">
        <f t="shared" si="25"/>
        <v>6.8091903799168043E-5</v>
      </c>
      <c r="AD82" s="116">
        <f t="shared" si="25"/>
        <v>3.3649588259962547E-5</v>
      </c>
      <c r="AE82" s="116">
        <f t="shared" si="25"/>
        <v>1.6618580860607405E-5</v>
      </c>
      <c r="AF82" s="116">
        <f t="shared" si="25"/>
        <v>8.2077056536975599E-6</v>
      </c>
      <c r="AG82" s="116">
        <f t="shared" si="25"/>
        <v>4.0537263853328341E-6</v>
      </c>
      <c r="AH82" s="116">
        <f t="shared" si="25"/>
        <v>1.9411988420407253E-6</v>
      </c>
      <c r="AI82" s="116">
        <f t="shared" si="25"/>
        <v>9.58731689448233E-7</v>
      </c>
      <c r="AJ82" s="116">
        <f t="shared" si="25"/>
        <v>4.7352274287397782E-7</v>
      </c>
      <c r="AK82" s="116">
        <f t="shared" si="25"/>
        <v>2.3390475849512162E-7</v>
      </c>
      <c r="AL82" s="116">
        <f t="shared" si="25"/>
        <v>1.1556019232744298E-7</v>
      </c>
      <c r="AM82" s="116">
        <f t="shared" si="25"/>
        <v>5.7098908837719216E-8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5.9974830594184569E-2</v>
      </c>
      <c r="F83" s="111">
        <f t="shared" si="26"/>
        <v>4.1579396640979351E-2</v>
      </c>
      <c r="G83" s="111">
        <f t="shared" si="26"/>
        <v>4.0859524976154193E-2</v>
      </c>
      <c r="H83" s="111">
        <f t="shared" si="26"/>
        <v>3.873486389335009E-2</v>
      </c>
      <c r="I83" s="111">
        <f t="shared" si="26"/>
        <v>3.1184667624895007E-2</v>
      </c>
      <c r="J83" s="110">
        <f t="shared" si="26"/>
        <v>2.2287542563007388E-2</v>
      </c>
      <c r="K83" s="68">
        <f t="shared" si="26"/>
        <v>1.4772934266009013E-2</v>
      </c>
      <c r="L83" s="68">
        <f t="shared" si="26"/>
        <v>1.1862497186111933E-2</v>
      </c>
      <c r="M83" s="68">
        <f t="shared" si="26"/>
        <v>1.0562505259648703E-2</v>
      </c>
      <c r="N83" s="111">
        <f t="shared" si="26"/>
        <v>9.3346518697625946E-3</v>
      </c>
      <c r="O83" s="110">
        <f t="shared" si="26"/>
        <v>8.147952217134085E-3</v>
      </c>
      <c r="P83" s="68">
        <f t="shared" si="26"/>
        <v>6.8469436171688094E-3</v>
      </c>
      <c r="Q83" s="68">
        <f t="shared" si="26"/>
        <v>5.378772631370328E-3</v>
      </c>
      <c r="R83" s="68">
        <f t="shared" si="26"/>
        <v>3.9675002462881293E-3</v>
      </c>
      <c r="S83" s="111">
        <f t="shared" si="26"/>
        <v>2.7086361332574072E-3</v>
      </c>
      <c r="T83" s="111">
        <f t="shared" si="26"/>
        <v>1.6967267178751675E-3</v>
      </c>
      <c r="U83" s="111">
        <f t="shared" si="26"/>
        <v>9.7503285443035039E-4</v>
      </c>
      <c r="V83" s="111">
        <f t="shared" si="26"/>
        <v>5.2212098423823773E-4</v>
      </c>
      <c r="W83" s="111">
        <f t="shared" si="26"/>
        <v>2.6599063649264322E-4</v>
      </c>
      <c r="X83" s="116">
        <f t="shared" si="26"/>
        <v>1.3130554232329591E-4</v>
      </c>
      <c r="Y83" s="116">
        <f t="shared" si="26"/>
        <v>6.3789677416093281E-5</v>
      </c>
      <c r="Z83" s="116">
        <f t="shared" si="26"/>
        <v>3.0772280070672481E-5</v>
      </c>
      <c r="AA83" s="116">
        <f t="shared" si="26"/>
        <v>1.4812841186292268E-5</v>
      </c>
      <c r="AB83" s="116">
        <f t="shared" si="26"/>
        <v>7.1305294630020486E-6</v>
      </c>
      <c r="AC83" s="116">
        <f t="shared" si="26"/>
        <v>3.4358912593023079E-6</v>
      </c>
      <c r="AD83" s="116">
        <f t="shared" si="26"/>
        <v>1.6657785777414875E-6</v>
      </c>
      <c r="AE83" s="116">
        <f t="shared" si="26"/>
        <v>8.0787003634387893E-7</v>
      </c>
      <c r="AF83" s="116">
        <f t="shared" si="26"/>
        <v>3.9236123952288238E-7</v>
      </c>
      <c r="AG83" s="116">
        <f t="shared" si="26"/>
        <v>1.9079604873160237E-7</v>
      </c>
      <c r="AH83" s="116">
        <f t="shared" si="26"/>
        <v>8.6851920674897817E-8</v>
      </c>
      <c r="AI83" s="116">
        <f t="shared" si="26"/>
        <v>4.2507841336932453E-8</v>
      </c>
      <c r="AJ83" s="116">
        <f t="shared" si="26"/>
        <v>2.0832464527382003E-8</v>
      </c>
      <c r="AK83" s="116">
        <f t="shared" si="26"/>
        <v>1.0224336479552463E-8</v>
      </c>
      <c r="AL83" s="116">
        <f t="shared" si="26"/>
        <v>5.0251765390219298E-9</v>
      </c>
      <c r="AM83" s="116">
        <f t="shared" si="26"/>
        <v>2.4730370001035873E-9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1.4993707652760218E-2</v>
      </c>
      <c r="F84" s="113">
        <f t="shared" si="27"/>
        <v>5.4211174987257695E-3</v>
      </c>
      <c r="G84" s="113">
        <f t="shared" si="27"/>
        <v>5.1356629088160043E-3</v>
      </c>
      <c r="H84" s="113">
        <f t="shared" si="27"/>
        <v>3.8007174863031856E-3</v>
      </c>
      <c r="I84" s="113">
        <f t="shared" si="27"/>
        <v>1.725868260533269E-3</v>
      </c>
      <c r="J84" s="112">
        <f t="shared" si="27"/>
        <v>0</v>
      </c>
      <c r="K84" s="70">
        <f t="shared" si="27"/>
        <v>0</v>
      </c>
      <c r="L84" s="70">
        <f t="shared" si="27"/>
        <v>0</v>
      </c>
      <c r="M84" s="70">
        <f t="shared" si="27"/>
        <v>0</v>
      </c>
      <c r="N84" s="113">
        <f t="shared" si="27"/>
        <v>0</v>
      </c>
      <c r="O84" s="112">
        <f t="shared" si="27"/>
        <v>0</v>
      </c>
      <c r="P84" s="70">
        <f t="shared" si="27"/>
        <v>0</v>
      </c>
      <c r="Q84" s="70">
        <f t="shared" si="27"/>
        <v>0</v>
      </c>
      <c r="R84" s="70">
        <f t="shared" si="27"/>
        <v>0</v>
      </c>
      <c r="S84" s="113">
        <f t="shared" si="27"/>
        <v>0</v>
      </c>
      <c r="T84" s="113">
        <f t="shared" si="27"/>
        <v>0</v>
      </c>
      <c r="U84" s="113">
        <f t="shared" si="27"/>
        <v>0</v>
      </c>
      <c r="V84" s="113">
        <f t="shared" si="27"/>
        <v>0</v>
      </c>
      <c r="W84" s="113">
        <f t="shared" si="27"/>
        <v>0</v>
      </c>
      <c r="X84" s="117">
        <f t="shared" si="27"/>
        <v>0</v>
      </c>
      <c r="Y84" s="117">
        <f t="shared" si="27"/>
        <v>0</v>
      </c>
      <c r="Z84" s="117">
        <f t="shared" si="27"/>
        <v>0</v>
      </c>
      <c r="AA84" s="117">
        <f t="shared" si="27"/>
        <v>0</v>
      </c>
      <c r="AB84" s="117">
        <f t="shared" si="27"/>
        <v>0</v>
      </c>
      <c r="AC84" s="117">
        <f t="shared" si="27"/>
        <v>0</v>
      </c>
      <c r="AD84" s="117">
        <f t="shared" si="27"/>
        <v>0</v>
      </c>
      <c r="AE84" s="117">
        <f t="shared" si="27"/>
        <v>0</v>
      </c>
      <c r="AF84" s="117">
        <f t="shared" si="27"/>
        <v>0</v>
      </c>
      <c r="AG84" s="117">
        <f t="shared" si="27"/>
        <v>0</v>
      </c>
      <c r="AH84" s="117">
        <f t="shared" si="27"/>
        <v>0</v>
      </c>
      <c r="AI84" s="117">
        <f t="shared" si="27"/>
        <v>0</v>
      </c>
      <c r="AJ84" s="117">
        <f t="shared" si="27"/>
        <v>0</v>
      </c>
      <c r="AK84" s="117">
        <f t="shared" si="27"/>
        <v>0</v>
      </c>
      <c r="AL84" s="117">
        <f t="shared" si="27"/>
        <v>0</v>
      </c>
      <c r="AM84" s="117">
        <f t="shared" si="27"/>
        <v>0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35911.307350000003</v>
      </c>
      <c r="G85" s="100">
        <f t="shared" si="28"/>
        <v>36708.886160000002</v>
      </c>
      <c r="H85" s="100">
        <f t="shared" si="28"/>
        <v>37113.743849999999</v>
      </c>
      <c r="I85" s="100">
        <f t="shared" si="28"/>
        <v>37130.571369999998</v>
      </c>
      <c r="J85" s="99">
        <f t="shared" si="28"/>
        <v>36956.229800000001</v>
      </c>
      <c r="K85" s="51">
        <f t="shared" si="28"/>
        <v>36575.558089999999</v>
      </c>
      <c r="L85" s="51">
        <f t="shared" si="28"/>
        <v>36150.078379999999</v>
      </c>
      <c r="M85" s="51">
        <f t="shared" si="28"/>
        <v>36271.84031</v>
      </c>
      <c r="N85" s="100">
        <f t="shared" si="28"/>
        <v>36572.741370000003</v>
      </c>
      <c r="O85" s="99">
        <f t="shared" si="28"/>
        <v>36416.155890000002</v>
      </c>
      <c r="P85" s="51">
        <f t="shared" si="28"/>
        <v>36092.475749999998</v>
      </c>
      <c r="Q85" s="51">
        <f t="shared" si="28"/>
        <v>35700.720549999998</v>
      </c>
      <c r="R85" s="51">
        <f t="shared" si="28"/>
        <v>35280.641479999998</v>
      </c>
      <c r="S85" s="100">
        <f t="shared" si="28"/>
        <v>34847.416360000003</v>
      </c>
      <c r="T85" s="100">
        <f t="shared" si="28"/>
        <v>34392.64473</v>
      </c>
      <c r="U85" s="100">
        <f t="shared" si="28"/>
        <v>33936.574719999997</v>
      </c>
      <c r="V85" s="100">
        <f t="shared" si="28"/>
        <v>33485.065040000001</v>
      </c>
      <c r="W85" s="100">
        <f t="shared" si="28"/>
        <v>33039.187080000003</v>
      </c>
      <c r="X85" s="104">
        <f t="shared" si="28"/>
        <v>32597.889220000001</v>
      </c>
      <c r="Y85" s="104">
        <f t="shared" si="28"/>
        <v>32205.262350000001</v>
      </c>
      <c r="Z85" s="104">
        <f t="shared" si="28"/>
        <v>31839.374759999999</v>
      </c>
      <c r="AA85" s="104">
        <f t="shared" si="28"/>
        <v>31489.650300000001</v>
      </c>
      <c r="AB85" s="104">
        <f t="shared" si="28"/>
        <v>31150.823260000001</v>
      </c>
      <c r="AC85" s="104">
        <f t="shared" si="28"/>
        <v>30819.532609999998</v>
      </c>
      <c r="AD85" s="104">
        <f t="shared" si="28"/>
        <v>30494.457780000001</v>
      </c>
      <c r="AE85" s="104">
        <f t="shared" si="28"/>
        <v>30174.471580000001</v>
      </c>
      <c r="AF85" s="104">
        <f t="shared" si="28"/>
        <v>29860.550019999999</v>
      </c>
      <c r="AG85" s="104">
        <f t="shared" si="28"/>
        <v>29552.58641</v>
      </c>
      <c r="AH85" s="104">
        <f t="shared" si="28"/>
        <v>29180.98488</v>
      </c>
      <c r="AI85" s="104">
        <f t="shared" si="28"/>
        <v>28836.328549999998</v>
      </c>
      <c r="AJ85" s="104">
        <f t="shared" si="28"/>
        <v>28509.415400000002</v>
      </c>
      <c r="AK85" s="104">
        <f t="shared" si="28"/>
        <v>28195.437409999999</v>
      </c>
      <c r="AL85" s="104">
        <f t="shared" si="28"/>
        <v>27891.081819999999</v>
      </c>
      <c r="AM85" s="104">
        <f t="shared" si="28"/>
        <v>27571.06582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0.9955444924786343</v>
      </c>
      <c r="G87" s="111">
        <f t="shared" si="29"/>
        <v>0.98976750156997961</v>
      </c>
      <c r="H87" s="111">
        <f t="shared" si="29"/>
        <v>0.98666288741980412</v>
      </c>
      <c r="I87" s="111">
        <f t="shared" si="29"/>
        <v>0.98343187601747917</v>
      </c>
      <c r="J87" s="110">
        <f t="shared" si="29"/>
        <v>0.97981371357313063</v>
      </c>
      <c r="K87" s="68">
        <f t="shared" si="29"/>
        <v>0.97535224239691165</v>
      </c>
      <c r="L87" s="68">
        <f t="shared" si="29"/>
        <v>0.96972905761096717</v>
      </c>
      <c r="M87" s="68">
        <f t="shared" si="29"/>
        <v>0.96107799224042179</v>
      </c>
      <c r="N87" s="111">
        <f t="shared" si="29"/>
        <v>0.95038902056468944</v>
      </c>
      <c r="O87" s="110">
        <f t="shared" si="29"/>
        <v>0.93965457099211691</v>
      </c>
      <c r="P87" s="68">
        <f t="shared" si="29"/>
        <v>0.9264931788449009</v>
      </c>
      <c r="Q87" s="68">
        <f t="shared" si="29"/>
        <v>0.90903986418279736</v>
      </c>
      <c r="R87" s="68">
        <f t="shared" si="29"/>
        <v>0.88669849860110872</v>
      </c>
      <c r="S87" s="111">
        <f t="shared" si="29"/>
        <v>0.85956335960626706</v>
      </c>
      <c r="T87" s="111">
        <f t="shared" si="29"/>
        <v>0.82875196321082689</v>
      </c>
      <c r="U87" s="111">
        <f t="shared" si="29"/>
        <v>0.79534039668691703</v>
      </c>
      <c r="V87" s="111">
        <f t="shared" si="29"/>
        <v>0.76065849684250753</v>
      </c>
      <c r="W87" s="111">
        <f t="shared" si="29"/>
        <v>0.72582708109415139</v>
      </c>
      <c r="X87" s="116">
        <f t="shared" si="29"/>
        <v>0.69160952256282315</v>
      </c>
      <c r="Y87" s="116">
        <f t="shared" si="29"/>
        <v>0.65752968256754474</v>
      </c>
      <c r="Z87" s="116">
        <f t="shared" si="29"/>
        <v>0.62430029514813257</v>
      </c>
      <c r="AA87" s="116">
        <f t="shared" si="29"/>
        <v>0.59224451978115489</v>
      </c>
      <c r="AB87" s="116">
        <f t="shared" si="29"/>
        <v>0.56149285667386239</v>
      </c>
      <c r="AC87" s="116">
        <f t="shared" si="29"/>
        <v>0.53209285025558994</v>
      </c>
      <c r="AD87" s="116">
        <f t="shared" si="29"/>
        <v>0.50417215058939147</v>
      </c>
      <c r="AE87" s="116">
        <f t="shared" si="29"/>
        <v>0.47768246518536045</v>
      </c>
      <c r="AF87" s="116">
        <f t="shared" si="29"/>
        <v>0.45253964715818057</v>
      </c>
      <c r="AG87" s="116">
        <f t="shared" si="29"/>
        <v>0.42867921725163144</v>
      </c>
      <c r="AH87" s="116">
        <f t="shared" si="29"/>
        <v>0.40519676558634371</v>
      </c>
      <c r="AI87" s="116">
        <f t="shared" si="29"/>
        <v>0.38270433147773253</v>
      </c>
      <c r="AJ87" s="116">
        <f t="shared" si="29"/>
        <v>0.36128684981734138</v>
      </c>
      <c r="AK87" s="116">
        <f t="shared" si="29"/>
        <v>0.34095619926756054</v>
      </c>
      <c r="AL87" s="116">
        <f t="shared" si="29"/>
        <v>0.32169843091443057</v>
      </c>
      <c r="AM87" s="116">
        <f t="shared" si="29"/>
        <v>0.30373691335230363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4.4555074628882868E-3</v>
      </c>
      <c r="G88" s="111">
        <f t="shared" si="29"/>
        <v>1.023249826112403E-2</v>
      </c>
      <c r="H88" s="111">
        <f t="shared" si="29"/>
        <v>1.3337112426613893E-2</v>
      </c>
      <c r="I88" s="111">
        <f t="shared" si="29"/>
        <v>1.6568123960975289E-2</v>
      </c>
      <c r="J88" s="110">
        <f t="shared" si="29"/>
        <v>2.018628642416332E-2</v>
      </c>
      <c r="K88" s="68">
        <f t="shared" si="29"/>
        <v>2.4647757756196143E-2</v>
      </c>
      <c r="L88" s="68">
        <f t="shared" si="29"/>
        <v>3.0270942250720512E-2</v>
      </c>
      <c r="M88" s="68">
        <f t="shared" si="29"/>
        <v>3.8922007594160583E-2</v>
      </c>
      <c r="N88" s="111">
        <f t="shared" si="29"/>
        <v>4.9610979489996043E-2</v>
      </c>
      <c r="O88" s="110">
        <f t="shared" si="29"/>
        <v>6.0345428925502105E-2</v>
      </c>
      <c r="P88" s="68">
        <f t="shared" si="29"/>
        <v>7.3506821127392458E-2</v>
      </c>
      <c r="Q88" s="68">
        <f t="shared" si="29"/>
        <v>9.0960135929245275E-2</v>
      </c>
      <c r="R88" s="68">
        <f t="shared" si="29"/>
        <v>0.11330150131385877</v>
      </c>
      <c r="S88" s="111">
        <f t="shared" si="29"/>
        <v>0.1404366402502501</v>
      </c>
      <c r="T88" s="111">
        <f t="shared" si="29"/>
        <v>0.17124803664379318</v>
      </c>
      <c r="U88" s="111">
        <f t="shared" si="29"/>
        <v>0.20465960328361626</v>
      </c>
      <c r="V88" s="111">
        <f t="shared" si="29"/>
        <v>0.23934150309776431</v>
      </c>
      <c r="W88" s="111">
        <f t="shared" si="29"/>
        <v>0.27417291872424604</v>
      </c>
      <c r="X88" s="116">
        <f t="shared" si="29"/>
        <v>0.30839047713040851</v>
      </c>
      <c r="Y88" s="116">
        <f t="shared" si="29"/>
        <v>0.34247031743245526</v>
      </c>
      <c r="Z88" s="116">
        <f t="shared" si="29"/>
        <v>0.375699704537791</v>
      </c>
      <c r="AA88" s="116">
        <f t="shared" si="29"/>
        <v>0.40775548021884511</v>
      </c>
      <c r="AB88" s="116">
        <f t="shared" si="29"/>
        <v>0.43850714364715632</v>
      </c>
      <c r="AC88" s="116">
        <f t="shared" si="29"/>
        <v>0.46790714974441011</v>
      </c>
      <c r="AD88" s="116">
        <f t="shared" si="29"/>
        <v>0.49582784941060853</v>
      </c>
      <c r="AE88" s="116">
        <f t="shared" si="29"/>
        <v>0.52231753448323348</v>
      </c>
      <c r="AF88" s="116">
        <f t="shared" si="29"/>
        <v>0.54746035284181949</v>
      </c>
      <c r="AG88" s="116">
        <f t="shared" si="29"/>
        <v>0.57132078308674838</v>
      </c>
      <c r="AH88" s="116">
        <f t="shared" si="29"/>
        <v>0.59480323475634522</v>
      </c>
      <c r="AI88" s="116">
        <f t="shared" si="29"/>
        <v>0.61729566852226758</v>
      </c>
      <c r="AJ88" s="116">
        <f t="shared" si="29"/>
        <v>0.63871314983189731</v>
      </c>
      <c r="AK88" s="116">
        <f t="shared" si="29"/>
        <v>0.65904380094523951</v>
      </c>
      <c r="AL88" s="116">
        <f t="shared" si="29"/>
        <v>0.67830156937239949</v>
      </c>
      <c r="AM88" s="116">
        <f t="shared" si="29"/>
        <v>0.69626308664769643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1.2026535140887873E-5</v>
      </c>
      <c r="G89" s="111">
        <f t="shared" si="29"/>
        <v>1.4546908058514627E-5</v>
      </c>
      <c r="H89" s="111">
        <f t="shared" si="29"/>
        <v>1.5686276740307891E-5</v>
      </c>
      <c r="I89" s="111">
        <f t="shared" si="29"/>
        <v>1.7270380385746273E-5</v>
      </c>
      <c r="J89" s="110">
        <f t="shared" si="29"/>
        <v>1.8541421982390638E-5</v>
      </c>
      <c r="K89" s="68">
        <f t="shared" si="29"/>
        <v>2.0575053658736941E-5</v>
      </c>
      <c r="L89" s="68">
        <f t="shared" si="29"/>
        <v>2.3056726738969799E-5</v>
      </c>
      <c r="M89" s="68">
        <f t="shared" si="29"/>
        <v>2.6401752368103101E-5</v>
      </c>
      <c r="N89" s="111">
        <f t="shared" si="29"/>
        <v>3.0024828270071784E-5</v>
      </c>
      <c r="O89" s="110">
        <f t="shared" si="29"/>
        <v>3.2814721070769223E-5</v>
      </c>
      <c r="P89" s="68">
        <f t="shared" si="29"/>
        <v>3.5030339031259171E-5</v>
      </c>
      <c r="Q89" s="68">
        <f t="shared" si="29"/>
        <v>3.6605156811043696E-5</v>
      </c>
      <c r="R89" s="68">
        <f t="shared" si="29"/>
        <v>3.7489731606773494E-5</v>
      </c>
      <c r="S89" s="111">
        <f t="shared" si="29"/>
        <v>3.7671494220353728E-5</v>
      </c>
      <c r="T89" s="111">
        <f t="shared" si="29"/>
        <v>3.7223356099837808E-5</v>
      </c>
      <c r="U89" s="111">
        <f t="shared" si="29"/>
        <v>3.6293271143658903E-5</v>
      </c>
      <c r="V89" s="111">
        <f t="shared" si="29"/>
        <v>3.5048608404912923E-5</v>
      </c>
      <c r="W89" s="111">
        <f t="shared" si="29"/>
        <v>3.3634152811001906E-5</v>
      </c>
      <c r="X89" s="116">
        <f t="shared" si="29"/>
        <v>3.2152471251327233E-5</v>
      </c>
      <c r="Y89" s="116">
        <f t="shared" si="29"/>
        <v>3.0625169727890758E-5</v>
      </c>
      <c r="Z89" s="116">
        <f t="shared" si="29"/>
        <v>2.9108064133983016E-5</v>
      </c>
      <c r="AA89" s="116">
        <f t="shared" si="29"/>
        <v>2.7629643969085297E-5</v>
      </c>
      <c r="AB89" s="116">
        <f t="shared" si="29"/>
        <v>2.6203502292285804E-5</v>
      </c>
      <c r="AC89" s="116">
        <f t="shared" si="29"/>
        <v>2.4835916844879109E-5</v>
      </c>
      <c r="AD89" s="116">
        <f t="shared" si="29"/>
        <v>2.3534995768008043E-5</v>
      </c>
      <c r="AE89" s="116">
        <f t="shared" si="29"/>
        <v>2.2299640032337558E-5</v>
      </c>
      <c r="AF89" s="116">
        <f t="shared" si="29"/>
        <v>2.1126518194657154E-5</v>
      </c>
      <c r="AG89" s="116">
        <f t="shared" si="29"/>
        <v>2.0012930533209461E-5</v>
      </c>
      <c r="AH89" s="116">
        <f t="shared" si="29"/>
        <v>1.8916834351891142E-5</v>
      </c>
      <c r="AI89" s="116">
        <f t="shared" si="29"/>
        <v>1.7866859420284973E-5</v>
      </c>
      <c r="AJ89" s="116">
        <f t="shared" si="29"/>
        <v>1.6867017578340099E-5</v>
      </c>
      <c r="AK89" s="116">
        <f t="shared" si="29"/>
        <v>1.5917888258786901E-5</v>
      </c>
      <c r="AL89" s="116">
        <f t="shared" si="29"/>
        <v>1.5018833331865362E-5</v>
      </c>
      <c r="AM89" s="116">
        <f t="shared" si="29"/>
        <v>1.418028776444305E-5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35911.307350000003</v>
      </c>
      <c r="G90" s="59">
        <f t="shared" si="30"/>
        <v>36708.886160000002</v>
      </c>
      <c r="H90" s="59">
        <f t="shared" si="30"/>
        <v>37113.743849999999</v>
      </c>
      <c r="I90" s="59">
        <f t="shared" si="30"/>
        <v>37130.571369999998</v>
      </c>
      <c r="J90" s="59">
        <f t="shared" si="30"/>
        <v>36956.229800000001</v>
      </c>
      <c r="K90" s="59">
        <f t="shared" si="30"/>
        <v>36575.558089999999</v>
      </c>
      <c r="L90" s="59">
        <f t="shared" si="30"/>
        <v>36150.078379999999</v>
      </c>
      <c r="M90" s="59">
        <f t="shared" si="30"/>
        <v>36271.84031</v>
      </c>
      <c r="N90" s="59">
        <f t="shared" si="30"/>
        <v>36572.741370000003</v>
      </c>
      <c r="O90" s="59">
        <f t="shared" si="30"/>
        <v>36416.155890000002</v>
      </c>
      <c r="P90" s="59">
        <f t="shared" si="30"/>
        <v>36092.475749999998</v>
      </c>
      <c r="Q90" s="59">
        <f t="shared" si="30"/>
        <v>35700.720549999998</v>
      </c>
      <c r="R90" s="59">
        <f t="shared" si="30"/>
        <v>35280.641479999998</v>
      </c>
      <c r="S90" s="59">
        <f t="shared" si="30"/>
        <v>34847.416360000003</v>
      </c>
      <c r="T90" s="59">
        <f t="shared" si="30"/>
        <v>34392.64473</v>
      </c>
      <c r="U90" s="59">
        <f t="shared" si="30"/>
        <v>33936.574719999997</v>
      </c>
      <c r="V90" s="59">
        <f t="shared" si="30"/>
        <v>33485.065040000001</v>
      </c>
      <c r="W90" s="59">
        <f t="shared" si="30"/>
        <v>33039.187080000003</v>
      </c>
      <c r="X90" s="59">
        <f t="shared" si="30"/>
        <v>32597.889220000001</v>
      </c>
      <c r="Y90" s="59">
        <f t="shared" si="30"/>
        <v>32205.262350000001</v>
      </c>
      <c r="Z90" s="59">
        <f t="shared" si="30"/>
        <v>31839.374759999999</v>
      </c>
      <c r="AA90" s="59">
        <f t="shared" si="30"/>
        <v>31489.650300000001</v>
      </c>
      <c r="AB90" s="59">
        <f t="shared" si="30"/>
        <v>31150.823260000001</v>
      </c>
      <c r="AC90" s="59">
        <f t="shared" si="30"/>
        <v>30819.532609999998</v>
      </c>
      <c r="AD90" s="59">
        <f t="shared" si="30"/>
        <v>30494.457780000001</v>
      </c>
      <c r="AE90" s="59">
        <f t="shared" si="30"/>
        <v>30174.471580000001</v>
      </c>
      <c r="AF90" s="59">
        <f t="shared" si="30"/>
        <v>29860.550019999999</v>
      </c>
      <c r="AG90" s="59">
        <f t="shared" si="30"/>
        <v>29552.58641</v>
      </c>
      <c r="AH90" s="59">
        <f t="shared" si="30"/>
        <v>29180.98488</v>
      </c>
      <c r="AI90" s="59">
        <f t="shared" si="30"/>
        <v>28836.328549999998</v>
      </c>
      <c r="AJ90" s="59">
        <f t="shared" si="30"/>
        <v>28509.415400000002</v>
      </c>
      <c r="AK90" s="59">
        <f t="shared" si="30"/>
        <v>28195.437409999999</v>
      </c>
      <c r="AL90" s="59">
        <f t="shared" si="30"/>
        <v>27891.081819999999</v>
      </c>
      <c r="AM90" s="59">
        <f t="shared" si="30"/>
        <v>27571.06582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4.4555074628882868E-3</v>
      </c>
      <c r="G91" s="128">
        <f t="shared" si="31"/>
        <v>1.023249826112403E-2</v>
      </c>
      <c r="H91" s="128">
        <f t="shared" si="31"/>
        <v>1.3337112426613893E-2</v>
      </c>
      <c r="I91" s="128">
        <f t="shared" si="31"/>
        <v>1.6568123960975289E-2</v>
      </c>
      <c r="J91" s="127">
        <f t="shared" si="31"/>
        <v>2.018628642416332E-2</v>
      </c>
      <c r="K91" s="71">
        <f t="shared" si="31"/>
        <v>2.4647757756196143E-2</v>
      </c>
      <c r="L91" s="71">
        <f t="shared" si="31"/>
        <v>3.0270942250720512E-2</v>
      </c>
      <c r="M91" s="71">
        <f t="shared" si="31"/>
        <v>3.8922007594160583E-2</v>
      </c>
      <c r="N91" s="128">
        <f t="shared" si="31"/>
        <v>4.9610979489996043E-2</v>
      </c>
      <c r="O91" s="127">
        <f t="shared" si="31"/>
        <v>6.0345428925502105E-2</v>
      </c>
      <c r="P91" s="71">
        <f t="shared" si="31"/>
        <v>7.3506821127392458E-2</v>
      </c>
      <c r="Q91" s="71">
        <f t="shared" si="31"/>
        <v>9.0960135929245275E-2</v>
      </c>
      <c r="R91" s="71">
        <f t="shared" si="31"/>
        <v>0.11330150131385877</v>
      </c>
      <c r="S91" s="128">
        <f t="shared" si="31"/>
        <v>0.1404366402502501</v>
      </c>
      <c r="T91" s="128">
        <f t="shared" si="31"/>
        <v>0.17124803664379318</v>
      </c>
      <c r="U91" s="128">
        <f t="shared" si="31"/>
        <v>0.20465960328361626</v>
      </c>
      <c r="V91" s="128">
        <f t="shared" si="31"/>
        <v>0.23934150309776431</v>
      </c>
      <c r="W91" s="128">
        <f t="shared" si="31"/>
        <v>0.27417291872424604</v>
      </c>
      <c r="X91" s="120">
        <f t="shared" si="31"/>
        <v>0.30839047713040851</v>
      </c>
      <c r="Y91" s="120">
        <f t="shared" si="31"/>
        <v>0.34247031743245526</v>
      </c>
      <c r="Z91" s="120">
        <f t="shared" si="31"/>
        <v>0.375699704537791</v>
      </c>
      <c r="AA91" s="120">
        <f t="shared" si="31"/>
        <v>0.40775548021884511</v>
      </c>
      <c r="AB91" s="120">
        <f t="shared" si="31"/>
        <v>0.43850714364715632</v>
      </c>
      <c r="AC91" s="120">
        <f t="shared" si="31"/>
        <v>0.46790714974441011</v>
      </c>
      <c r="AD91" s="120">
        <f t="shared" si="31"/>
        <v>0.49582784941060853</v>
      </c>
      <c r="AE91" s="120">
        <f t="shared" si="31"/>
        <v>0.52231753448323348</v>
      </c>
      <c r="AF91" s="120">
        <f t="shared" si="31"/>
        <v>0.54746035284181949</v>
      </c>
      <c r="AG91" s="120">
        <f t="shared" si="31"/>
        <v>0.57132078308674838</v>
      </c>
      <c r="AH91" s="120">
        <f t="shared" si="31"/>
        <v>0.59480323475634522</v>
      </c>
      <c r="AI91" s="120">
        <f t="shared" si="31"/>
        <v>0.61729566852226758</v>
      </c>
      <c r="AJ91" s="120">
        <f t="shared" si="31"/>
        <v>0.63871314983189731</v>
      </c>
      <c r="AK91" s="120">
        <f t="shared" si="31"/>
        <v>0.65904380094523951</v>
      </c>
      <c r="AL91" s="120">
        <f t="shared" si="31"/>
        <v>0.67830156937239949</v>
      </c>
      <c r="AM91" s="120">
        <f t="shared" si="31"/>
        <v>0.69626308664769643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6.2992349873333128E-5</v>
      </c>
      <c r="G92" s="111">
        <f t="shared" si="31"/>
        <v>1.4679299054493568E-4</v>
      </c>
      <c r="H92" s="111">
        <f t="shared" si="31"/>
        <v>1.9560500779282065E-4</v>
      </c>
      <c r="I92" s="111">
        <f t="shared" si="31"/>
        <v>2.5288846289035712E-4</v>
      </c>
      <c r="J92" s="110">
        <f t="shared" si="31"/>
        <v>3.2488826822913629E-4</v>
      </c>
      <c r="K92" s="68">
        <f t="shared" si="31"/>
        <v>4.7647404059064077E-4</v>
      </c>
      <c r="L92" s="68">
        <f t="shared" si="31"/>
        <v>7.1745960983446151E-4</v>
      </c>
      <c r="M92" s="68">
        <f t="shared" si="31"/>
        <v>1.107364739056991E-3</v>
      </c>
      <c r="N92" s="111">
        <f t="shared" si="31"/>
        <v>1.6146383508029603E-3</v>
      </c>
      <c r="O92" s="110">
        <f t="shared" si="31"/>
        <v>2.1534840757734906E-3</v>
      </c>
      <c r="P92" s="68">
        <f t="shared" si="31"/>
        <v>2.8482329035020549E-3</v>
      </c>
      <c r="Q92" s="68">
        <f t="shared" si="31"/>
        <v>3.8143853317828902E-3</v>
      </c>
      <c r="R92" s="68">
        <f t="shared" si="31"/>
        <v>5.1131094768291615E-3</v>
      </c>
      <c r="S92" s="111">
        <f t="shared" si="31"/>
        <v>6.7706319562567422E-3</v>
      </c>
      <c r="T92" s="111">
        <f t="shared" si="31"/>
        <v>8.7495267480117399E-3</v>
      </c>
      <c r="U92" s="111">
        <f t="shared" si="31"/>
        <v>1.1007390830750289E-2</v>
      </c>
      <c r="V92" s="111">
        <f t="shared" si="31"/>
        <v>1.3475084980751765E-2</v>
      </c>
      <c r="W92" s="111">
        <f t="shared" si="31"/>
        <v>1.608614730783503E-2</v>
      </c>
      <c r="X92" s="116">
        <f t="shared" si="31"/>
        <v>1.878975486008477E-2</v>
      </c>
      <c r="Y92" s="116">
        <f t="shared" si="31"/>
        <v>2.1629110678553436E-2</v>
      </c>
      <c r="Z92" s="116">
        <f t="shared" si="31"/>
        <v>2.4548676426333193E-2</v>
      </c>
      <c r="AA92" s="116">
        <f t="shared" si="31"/>
        <v>2.7519491729636639E-2</v>
      </c>
      <c r="AB92" s="116">
        <f t="shared" si="31"/>
        <v>3.052660479188889E-2</v>
      </c>
      <c r="AC92" s="116">
        <f t="shared" si="31"/>
        <v>3.3561425511832249E-2</v>
      </c>
      <c r="AD92" s="116">
        <f t="shared" si="31"/>
        <v>3.6577232756423848E-2</v>
      </c>
      <c r="AE92" s="116">
        <f t="shared" si="31"/>
        <v>3.9573318221468583E-2</v>
      </c>
      <c r="AF92" s="116">
        <f t="shared" si="31"/>
        <v>4.2553531035058947E-2</v>
      </c>
      <c r="AG92" s="116">
        <f t="shared" si="31"/>
        <v>4.5520162172499344E-2</v>
      </c>
      <c r="AH92" s="116">
        <f t="shared" si="31"/>
        <v>4.9076161647358355E-2</v>
      </c>
      <c r="AI92" s="116">
        <f t="shared" si="31"/>
        <v>5.2638279084942667E-2</v>
      </c>
      <c r="AJ92" s="116">
        <f t="shared" si="31"/>
        <v>5.6189792934161667E-2</v>
      </c>
      <c r="AK92" s="116">
        <f t="shared" si="31"/>
        <v>5.9724073917106865E-2</v>
      </c>
      <c r="AL92" s="116">
        <f t="shared" si="31"/>
        <v>6.3238061125877126E-2</v>
      </c>
      <c r="AM92" s="116">
        <f t="shared" si="31"/>
        <v>6.6683516625836409E-2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6.3751209659037927E-5</v>
      </c>
      <c r="G93" s="111">
        <f t="shared" si="31"/>
        <v>1.4784426915992268E-4</v>
      </c>
      <c r="H93" s="111">
        <f t="shared" si="31"/>
        <v>1.9553524317919224E-4</v>
      </c>
      <c r="I93" s="111">
        <f t="shared" si="31"/>
        <v>2.4938143118587836E-4</v>
      </c>
      <c r="J93" s="110">
        <f t="shared" si="31"/>
        <v>3.1474382973990491E-4</v>
      </c>
      <c r="K93" s="68">
        <f t="shared" si="31"/>
        <v>4.3469284353440745E-4</v>
      </c>
      <c r="L93" s="68">
        <f t="shared" si="31"/>
        <v>6.1568441030860081E-4</v>
      </c>
      <c r="M93" s="68">
        <f t="shared" si="31"/>
        <v>9.0509473683774051E-4</v>
      </c>
      <c r="N93" s="111">
        <f t="shared" si="31"/>
        <v>1.2771366176098052E-3</v>
      </c>
      <c r="O93" s="110">
        <f t="shared" si="31"/>
        <v>1.6671525600721498E-3</v>
      </c>
      <c r="P93" s="68">
        <f t="shared" si="31"/>
        <v>2.1639225876601163E-3</v>
      </c>
      <c r="Q93" s="68">
        <f t="shared" si="31"/>
        <v>2.8467507527659692E-3</v>
      </c>
      <c r="R93" s="68">
        <f t="shared" si="31"/>
        <v>3.7537928661267642E-3</v>
      </c>
      <c r="S93" s="111">
        <f t="shared" si="31"/>
        <v>4.8976091121608768E-3</v>
      </c>
      <c r="T93" s="111">
        <f t="shared" si="31"/>
        <v>6.2466540007782645E-3</v>
      </c>
      <c r="U93" s="111">
        <f t="shared" si="31"/>
        <v>7.7668520755178926E-3</v>
      </c>
      <c r="V93" s="111">
        <f t="shared" si="31"/>
        <v>9.4073286231848973E-3</v>
      </c>
      <c r="W93" s="111">
        <f t="shared" si="31"/>
        <v>1.1120663499085099E-2</v>
      </c>
      <c r="X93" s="116">
        <f t="shared" si="31"/>
        <v>1.2871283835843406E-2</v>
      </c>
      <c r="Y93" s="116">
        <f t="shared" si="31"/>
        <v>1.4684963434244466E-2</v>
      </c>
      <c r="Z93" s="116">
        <f t="shared" si="31"/>
        <v>1.6524236212733971E-2</v>
      </c>
      <c r="AA93" s="116">
        <f t="shared" si="31"/>
        <v>1.8369528025530345E-2</v>
      </c>
      <c r="AB93" s="116">
        <f t="shared" si="31"/>
        <v>2.0210549674570623E-2</v>
      </c>
      <c r="AC93" s="116">
        <f t="shared" si="31"/>
        <v>2.2041175098145009E-2</v>
      </c>
      <c r="AD93" s="116">
        <f t="shared" si="31"/>
        <v>2.3837497660861833E-2</v>
      </c>
      <c r="AE93" s="116">
        <f t="shared" si="31"/>
        <v>2.5598995188766779E-2</v>
      </c>
      <c r="AF93" s="116">
        <f t="shared" si="31"/>
        <v>2.7327767568026868E-2</v>
      </c>
      <c r="AG93" s="116">
        <f t="shared" si="31"/>
        <v>2.9024902260661387E-2</v>
      </c>
      <c r="AH93" s="116">
        <f t="shared" si="31"/>
        <v>3.0941114630398316E-2</v>
      </c>
      <c r="AI93" s="116">
        <f t="shared" si="31"/>
        <v>3.283340188603865E-2</v>
      </c>
      <c r="AJ93" s="116">
        <f t="shared" si="31"/>
        <v>3.4692052549067702E-2</v>
      </c>
      <c r="AK93" s="116">
        <f t="shared" si="31"/>
        <v>3.6512958995091542E-2</v>
      </c>
      <c r="AL93" s="116">
        <f t="shared" si="31"/>
        <v>3.829400264546641E-2</v>
      </c>
      <c r="AM93" s="116">
        <f t="shared" si="31"/>
        <v>4.0010493471739135E-2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1.369903916071159E-4</v>
      </c>
      <c r="G94" s="111">
        <f t="shared" si="31"/>
        <v>3.1515722486307113E-4</v>
      </c>
      <c r="H94" s="111">
        <f t="shared" si="31"/>
        <v>4.1176961105744117E-4</v>
      </c>
      <c r="I94" s="111">
        <f t="shared" si="31"/>
        <v>5.1366358007110837E-4</v>
      </c>
      <c r="J94" s="110">
        <f t="shared" si="31"/>
        <v>6.2933156022316973E-4</v>
      </c>
      <c r="K94" s="68">
        <f t="shared" si="31"/>
        <v>7.8247739787256384E-4</v>
      </c>
      <c r="L94" s="68">
        <f t="shared" si="31"/>
        <v>9.8136614192314794E-4</v>
      </c>
      <c r="M94" s="68">
        <f t="shared" si="31"/>
        <v>1.2888104096861028E-3</v>
      </c>
      <c r="N94" s="111">
        <f t="shared" si="31"/>
        <v>1.6703942387570601E-3</v>
      </c>
      <c r="O94" s="110">
        <f t="shared" si="31"/>
        <v>2.0551470255692605E-3</v>
      </c>
      <c r="P94" s="68">
        <f t="shared" si="31"/>
        <v>2.5280227331038662E-3</v>
      </c>
      <c r="Q94" s="68">
        <f t="shared" si="31"/>
        <v>3.1560039339318044E-3</v>
      </c>
      <c r="R94" s="68">
        <f t="shared" si="31"/>
        <v>3.960704016088089E-3</v>
      </c>
      <c r="S94" s="111">
        <f t="shared" si="31"/>
        <v>4.9384538733705996E-3</v>
      </c>
      <c r="T94" s="111">
        <f t="shared" si="31"/>
        <v>6.048167869409443E-3</v>
      </c>
      <c r="U94" s="111">
        <f t="shared" si="31"/>
        <v>7.2497443106715517E-3</v>
      </c>
      <c r="V94" s="111">
        <f t="shared" si="31"/>
        <v>8.4936157555690981E-3</v>
      </c>
      <c r="W94" s="111">
        <f t="shared" si="31"/>
        <v>9.7376460752798891E-3</v>
      </c>
      <c r="X94" s="116">
        <f t="shared" si="31"/>
        <v>1.0952628165290759E-2</v>
      </c>
      <c r="Y94" s="116">
        <f t="shared" si="31"/>
        <v>1.2153359787798778E-2</v>
      </c>
      <c r="Z94" s="116">
        <f t="shared" si="31"/>
        <v>1.3312593946803997E-2</v>
      </c>
      <c r="AA94" s="116">
        <f t="shared" si="31"/>
        <v>1.4417173238662482E-2</v>
      </c>
      <c r="AB94" s="116">
        <f t="shared" si="31"/>
        <v>1.5460901770722575E-2</v>
      </c>
      <c r="AC94" s="116">
        <f t="shared" si="31"/>
        <v>1.6440589784791029E-2</v>
      </c>
      <c r="AD94" s="116">
        <f t="shared" si="31"/>
        <v>1.7354293538122387E-2</v>
      </c>
      <c r="AE94" s="116">
        <f t="shared" si="31"/>
        <v>1.8202975947524444E-2</v>
      </c>
      <c r="AF94" s="116">
        <f t="shared" si="31"/>
        <v>1.8988733088313021E-2</v>
      </c>
      <c r="AG94" s="116">
        <f t="shared" si="31"/>
        <v>1.9712978610997994E-2</v>
      </c>
      <c r="AH94" s="116">
        <f t="shared" si="31"/>
        <v>2.0310601079342325E-2</v>
      </c>
      <c r="AI94" s="116">
        <f t="shared" si="31"/>
        <v>2.0850837590418565E-2</v>
      </c>
      <c r="AJ94" s="116">
        <f t="shared" si="31"/>
        <v>2.1330807902150108E-2</v>
      </c>
      <c r="AK94" s="116">
        <f t="shared" si="31"/>
        <v>2.1749718079652945E-2</v>
      </c>
      <c r="AL94" s="116">
        <f t="shared" si="31"/>
        <v>2.2107541685882158E-2</v>
      </c>
      <c r="AM94" s="116">
        <f t="shared" si="31"/>
        <v>2.2400327304430628E-2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2.9099998499497676E-3</v>
      </c>
      <c r="G95" s="111">
        <f t="shared" si="31"/>
        <v>6.6823323739877809E-3</v>
      </c>
      <c r="H95" s="111">
        <f t="shared" si="31"/>
        <v>8.7076479216472245E-3</v>
      </c>
      <c r="I95" s="111">
        <f t="shared" si="31"/>
        <v>1.0811989961036789E-2</v>
      </c>
      <c r="J95" s="110">
        <f t="shared" si="31"/>
        <v>1.3164304319809158E-2</v>
      </c>
      <c r="K95" s="68">
        <f t="shared" si="31"/>
        <v>1.6030835826406936E-2</v>
      </c>
      <c r="L95" s="68">
        <f t="shared" si="31"/>
        <v>1.9615999869928912E-2</v>
      </c>
      <c r="M95" s="68">
        <f t="shared" si="31"/>
        <v>2.5120790916935972E-2</v>
      </c>
      <c r="N95" s="111">
        <f t="shared" si="31"/>
        <v>3.1907833383177424E-2</v>
      </c>
      <c r="O95" s="110">
        <f t="shared" si="31"/>
        <v>3.8706964080936108E-2</v>
      </c>
      <c r="P95" s="68">
        <f t="shared" si="31"/>
        <v>4.7023739234624273E-2</v>
      </c>
      <c r="Q95" s="68">
        <f t="shared" si="31"/>
        <v>5.8026785064426385E-2</v>
      </c>
      <c r="R95" s="68">
        <f t="shared" si="31"/>
        <v>7.207568865893535E-2</v>
      </c>
      <c r="S95" s="111">
        <f t="shared" si="31"/>
        <v>8.909285904947932E-2</v>
      </c>
      <c r="T95" s="111">
        <f t="shared" si="31"/>
        <v>0.1083596269567839</v>
      </c>
      <c r="U95" s="111">
        <f t="shared" si="31"/>
        <v>0.12918760308524146</v>
      </c>
      <c r="V95" s="111">
        <f t="shared" si="31"/>
        <v>0.1507357347214518</v>
      </c>
      <c r="W95" s="111">
        <f t="shared" si="31"/>
        <v>0.17229988126572271</v>
      </c>
      <c r="X95" s="116">
        <f t="shared" si="31"/>
        <v>0.19340366191967812</v>
      </c>
      <c r="Y95" s="116">
        <f t="shared" si="31"/>
        <v>0.21433744907841124</v>
      </c>
      <c r="Z95" s="116">
        <f t="shared" si="31"/>
        <v>0.23466118195846131</v>
      </c>
      <c r="AA95" s="116">
        <f t="shared" si="31"/>
        <v>0.25417753543614297</v>
      </c>
      <c r="AB95" s="116">
        <f t="shared" si="31"/>
        <v>0.27280873850651449</v>
      </c>
      <c r="AC95" s="116">
        <f t="shared" si="31"/>
        <v>0.2905283225513523</v>
      </c>
      <c r="AD95" s="116">
        <f t="shared" si="31"/>
        <v>0.30727886078845373</v>
      </c>
      <c r="AE95" s="116">
        <f t="shared" si="31"/>
        <v>0.32309282786121285</v>
      </c>
      <c r="AF95" s="116">
        <f t="shared" si="31"/>
        <v>0.3380238271980765</v>
      </c>
      <c r="AG95" s="116">
        <f t="shared" si="31"/>
        <v>0.35211334790239773</v>
      </c>
      <c r="AH95" s="116">
        <f t="shared" si="31"/>
        <v>0.36561388054151245</v>
      </c>
      <c r="AI95" s="116">
        <f t="shared" si="31"/>
        <v>0.37845604897576329</v>
      </c>
      <c r="AJ95" s="116">
        <f t="shared" si="31"/>
        <v>0.39059346793901639</v>
      </c>
      <c r="AK95" s="116">
        <f t="shared" si="31"/>
        <v>0.4020223252851462</v>
      </c>
      <c r="AL95" s="116">
        <f t="shared" si="31"/>
        <v>0.41275387072813086</v>
      </c>
      <c r="AM95" s="116">
        <f t="shared" si="31"/>
        <v>0.42266818287259089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1.1199332387992272E-3</v>
      </c>
      <c r="G96" s="111">
        <f t="shared" si="31"/>
        <v>2.5705804539725647E-3</v>
      </c>
      <c r="H96" s="111">
        <f t="shared" si="31"/>
        <v>3.3473368357043293E-3</v>
      </c>
      <c r="I96" s="111">
        <f t="shared" si="31"/>
        <v>4.150835613710083E-3</v>
      </c>
      <c r="J96" s="110">
        <f t="shared" si="31"/>
        <v>5.0446947458909893E-3</v>
      </c>
      <c r="K96" s="68">
        <f t="shared" si="31"/>
        <v>6.0995361971249145E-3</v>
      </c>
      <c r="L96" s="68">
        <f t="shared" si="31"/>
        <v>7.3916231575263331E-3</v>
      </c>
      <c r="M96" s="68">
        <f t="shared" si="31"/>
        <v>9.3652316892878385E-3</v>
      </c>
      <c r="N96" s="111">
        <f t="shared" si="31"/>
        <v>1.1784897671180506E-2</v>
      </c>
      <c r="O96" s="110">
        <f t="shared" si="31"/>
        <v>1.4193260300764819E-2</v>
      </c>
      <c r="P96" s="68">
        <f t="shared" si="31"/>
        <v>1.712133093834662E-2</v>
      </c>
      <c r="Q96" s="68">
        <f t="shared" si="31"/>
        <v>2.0971883734150574E-2</v>
      </c>
      <c r="R96" s="68">
        <f t="shared" si="31"/>
        <v>2.5856404468074315E-2</v>
      </c>
      <c r="S96" s="111">
        <f t="shared" si="31"/>
        <v>3.1731995984335869E-2</v>
      </c>
      <c r="T96" s="111">
        <f t="shared" si="31"/>
        <v>3.8335345139943237E-2</v>
      </c>
      <c r="U96" s="111">
        <f t="shared" si="31"/>
        <v>4.5417754700259869E-2</v>
      </c>
      <c r="V96" s="111">
        <f t="shared" si="31"/>
        <v>5.2683773523887409E-2</v>
      </c>
      <c r="W96" s="111">
        <f t="shared" si="31"/>
        <v>5.9890466802611168E-2</v>
      </c>
      <c r="X96" s="116">
        <f t="shared" si="31"/>
        <v>6.6876710890301005E-2</v>
      </c>
      <c r="Y96" s="116">
        <f t="shared" si="31"/>
        <v>7.3737299767719477E-2</v>
      </c>
      <c r="Z96" s="116">
        <f t="shared" si="31"/>
        <v>8.0327659078692285E-2</v>
      </c>
      <c r="AA96" s="116">
        <f t="shared" si="31"/>
        <v>8.658563112083846E-2</v>
      </c>
      <c r="AB96" s="116">
        <f t="shared" si="31"/>
        <v>9.2489240972952705E-2</v>
      </c>
      <c r="AC96" s="116">
        <f t="shared" si="31"/>
        <v>9.8033614793355553E-2</v>
      </c>
      <c r="AD96" s="116">
        <f t="shared" si="31"/>
        <v>0.1032169937143247</v>
      </c>
      <c r="AE96" s="116">
        <f t="shared" si="31"/>
        <v>0.10805327743207492</v>
      </c>
      <c r="AF96" s="116">
        <f t="shared" si="31"/>
        <v>0.11256260225443765</v>
      </c>
      <c r="AG96" s="116">
        <f t="shared" si="31"/>
        <v>0.11676111735629302</v>
      </c>
      <c r="AH96" s="116">
        <f t="shared" si="31"/>
        <v>0.12053965828997064</v>
      </c>
      <c r="AI96" s="116">
        <f t="shared" si="31"/>
        <v>0.12407678958838884</v>
      </c>
      <c r="AJ96" s="116">
        <f t="shared" si="31"/>
        <v>0.12736272410552479</v>
      </c>
      <c r="AK96" s="116">
        <f t="shared" si="31"/>
        <v>0.13039995583455644</v>
      </c>
      <c r="AL96" s="116">
        <f t="shared" si="31"/>
        <v>0.13319531404250134</v>
      </c>
      <c r="AM96" s="116">
        <f t="shared" si="31"/>
        <v>0.13572209026774576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3.3734737590944312E-7</v>
      </c>
      <c r="G97" s="111">
        <f t="shared" si="31"/>
        <v>2.8145979300397271E-7</v>
      </c>
      <c r="H97" s="111">
        <f t="shared" si="31"/>
        <v>2.6446999741310117E-7</v>
      </c>
      <c r="I97" s="111">
        <f t="shared" si="31"/>
        <v>2.5113263292075215E-7</v>
      </c>
      <c r="J97" s="110">
        <f t="shared" si="31"/>
        <v>2.3970148735247879E-7</v>
      </c>
      <c r="K97" s="68">
        <f t="shared" si="31"/>
        <v>2.2874090887180229E-7</v>
      </c>
      <c r="L97" s="68">
        <f t="shared" si="31"/>
        <v>2.1781943229081323E-7</v>
      </c>
      <c r="M97" s="68">
        <f t="shared" si="31"/>
        <v>2.0431833253182957E-7</v>
      </c>
      <c r="N97" s="111">
        <f t="shared" si="31"/>
        <v>1.9071746822133284E-7</v>
      </c>
      <c r="O97" s="110">
        <f t="shared" si="31"/>
        <v>1.8022626083392461E-7</v>
      </c>
      <c r="P97" s="68">
        <f t="shared" si="31"/>
        <v>1.7106136560886933E-7</v>
      </c>
      <c r="Q97" s="68">
        <f t="shared" si="31"/>
        <v>1.6264451866924574E-7</v>
      </c>
      <c r="R97" s="68">
        <f t="shared" si="31"/>
        <v>1.5474556870217091E-7</v>
      </c>
      <c r="S97" s="111">
        <f t="shared" si="31"/>
        <v>1.472692123566087E-7</v>
      </c>
      <c r="T97" s="111">
        <f t="shared" si="31"/>
        <v>1.4022759482038822E-7</v>
      </c>
      <c r="U97" s="111">
        <f t="shared" si="31"/>
        <v>1.3351660877341485E-7</v>
      </c>
      <c r="V97" s="111">
        <f t="shared" si="31"/>
        <v>1.2709930725581771E-7</v>
      </c>
      <c r="W97" s="111">
        <f t="shared" si="31"/>
        <v>1.2096002000058894E-7</v>
      </c>
      <c r="X97" s="116">
        <f t="shared" si="31"/>
        <v>1.1509155960006665E-7</v>
      </c>
      <c r="Y97" s="116">
        <f t="shared" si="31"/>
        <v>1.0933312704406521E-7</v>
      </c>
      <c r="Z97" s="116">
        <f t="shared" si="31"/>
        <v>1.0376303193461329E-7</v>
      </c>
      <c r="AA97" s="116">
        <f t="shared" si="31"/>
        <v>9.8412403455620452E-8</v>
      </c>
      <c r="AB97" s="116">
        <f t="shared" si="31"/>
        <v>9.3290955932186817E-8</v>
      </c>
      <c r="AC97" s="116">
        <f t="shared" si="31"/>
        <v>8.840041425923494E-8</v>
      </c>
      <c r="AD97" s="116">
        <f t="shared" si="31"/>
        <v>8.3758850818956916E-8</v>
      </c>
      <c r="AE97" s="116">
        <f t="shared" si="31"/>
        <v>7.9356632100465111E-8</v>
      </c>
      <c r="AF97" s="116">
        <f t="shared" si="31"/>
        <v>7.5178970531233374E-8</v>
      </c>
      <c r="AG97" s="116">
        <f t="shared" si="31"/>
        <v>7.1214750573839886E-8</v>
      </c>
      <c r="AH97" s="116">
        <f t="shared" si="31"/>
        <v>6.7313517623809548E-8</v>
      </c>
      <c r="AI97" s="116">
        <f t="shared" si="31"/>
        <v>6.3576855382999173E-8</v>
      </c>
      <c r="AJ97" s="116">
        <f t="shared" si="31"/>
        <v>6.001882276407534E-8</v>
      </c>
      <c r="AK97" s="116">
        <f t="shared" si="31"/>
        <v>5.6641366713948773E-8</v>
      </c>
      <c r="AL97" s="116">
        <f t="shared" si="31"/>
        <v>5.3442156873641124E-8</v>
      </c>
      <c r="AM97" s="116">
        <f t="shared" si="31"/>
        <v>5.0458293454540093E-8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1.6150307521455357E-4</v>
      </c>
      <c r="G98" s="111">
        <f t="shared" si="31"/>
        <v>3.6950948827154496E-4</v>
      </c>
      <c r="H98" s="111">
        <f t="shared" si="31"/>
        <v>4.7895333846790025E-4</v>
      </c>
      <c r="I98" s="111">
        <f t="shared" si="31"/>
        <v>5.8911378179527332E-4</v>
      </c>
      <c r="J98" s="110">
        <f t="shared" si="31"/>
        <v>7.0808399643623818E-4</v>
      </c>
      <c r="K98" s="68">
        <f t="shared" si="31"/>
        <v>8.2351270965938116E-4</v>
      </c>
      <c r="L98" s="68">
        <f t="shared" si="31"/>
        <v>9.4859123124258079E-4</v>
      </c>
      <c r="M98" s="68">
        <f t="shared" si="31"/>
        <v>1.1345107917961055E-3</v>
      </c>
      <c r="N98" s="111">
        <f t="shared" si="31"/>
        <v>1.3558885104707149E-3</v>
      </c>
      <c r="O98" s="110">
        <f t="shared" ref="O98:AM106" si="32">O56/O$48</f>
        <v>1.5692406582566393E-3</v>
      </c>
      <c r="P98" s="68">
        <f t="shared" si="32"/>
        <v>1.8214016723416379E-3</v>
      </c>
      <c r="Q98" s="68">
        <f t="shared" si="32"/>
        <v>2.1441644499245269E-3</v>
      </c>
      <c r="R98" s="68">
        <f t="shared" si="32"/>
        <v>2.5416470911061228E-3</v>
      </c>
      <c r="S98" s="111">
        <f t="shared" si="32"/>
        <v>3.004942972478089E-3</v>
      </c>
      <c r="T98" s="111">
        <f t="shared" si="32"/>
        <v>3.5085757041168376E-3</v>
      </c>
      <c r="U98" s="111">
        <f t="shared" si="32"/>
        <v>4.0301247732994552E-3</v>
      </c>
      <c r="V98" s="111">
        <f t="shared" si="32"/>
        <v>4.545838367587653E-3</v>
      </c>
      <c r="W98" s="111">
        <f t="shared" si="32"/>
        <v>5.0379928264264054E-3</v>
      </c>
      <c r="X98" s="116">
        <f t="shared" si="32"/>
        <v>5.4963223904102836E-3</v>
      </c>
      <c r="Y98" s="116">
        <f t="shared" si="32"/>
        <v>5.9280251725693511E-3</v>
      </c>
      <c r="Z98" s="116">
        <f t="shared" si="32"/>
        <v>6.325253241248008E-3</v>
      </c>
      <c r="AA98" s="116">
        <f t="shared" si="32"/>
        <v>6.6860222261661629E-3</v>
      </c>
      <c r="AB98" s="116">
        <f t="shared" si="32"/>
        <v>7.0110144915637128E-3</v>
      </c>
      <c r="AC98" s="116">
        <f t="shared" si="32"/>
        <v>7.3019335934698983E-3</v>
      </c>
      <c r="AD98" s="116">
        <f t="shared" si="32"/>
        <v>7.5628872716424472E-3</v>
      </c>
      <c r="AE98" s="116">
        <f t="shared" si="32"/>
        <v>7.7960605035390642E-3</v>
      </c>
      <c r="AF98" s="116">
        <f t="shared" si="32"/>
        <v>8.0038166356588766E-3</v>
      </c>
      <c r="AG98" s="116">
        <f t="shared" si="32"/>
        <v>8.1882035380198732E-3</v>
      </c>
      <c r="AH98" s="116">
        <f t="shared" si="32"/>
        <v>8.3217512156841221E-3</v>
      </c>
      <c r="AI98" s="116">
        <f t="shared" si="32"/>
        <v>8.4402477200933405E-3</v>
      </c>
      <c r="AJ98" s="116">
        <f t="shared" si="32"/>
        <v>8.5442446778477253E-3</v>
      </c>
      <c r="AK98" s="116">
        <f t="shared" si="32"/>
        <v>8.6347119060352969E-3</v>
      </c>
      <c r="AL98" s="116">
        <f t="shared" si="32"/>
        <v>8.7127256937644306E-3</v>
      </c>
      <c r="AM98" s="116">
        <f t="shared" si="32"/>
        <v>8.7784256829284962E-3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0.9955444924786343</v>
      </c>
      <c r="G99" s="128">
        <f t="shared" si="33"/>
        <v>0.98976750156997961</v>
      </c>
      <c r="H99" s="128">
        <f t="shared" si="33"/>
        <v>0.98666288741980412</v>
      </c>
      <c r="I99" s="128">
        <f t="shared" si="33"/>
        <v>0.98343187601747917</v>
      </c>
      <c r="J99" s="127">
        <f t="shared" si="33"/>
        <v>0.97981371357313063</v>
      </c>
      <c r="K99" s="71">
        <f t="shared" si="33"/>
        <v>0.97535224239691165</v>
      </c>
      <c r="L99" s="71">
        <f t="shared" si="33"/>
        <v>0.96972905761096717</v>
      </c>
      <c r="M99" s="71">
        <f t="shared" si="33"/>
        <v>0.96107799224042179</v>
      </c>
      <c r="N99" s="128">
        <f t="shared" si="33"/>
        <v>0.95038902056468944</v>
      </c>
      <c r="O99" s="127">
        <f t="shared" si="33"/>
        <v>0.93965457099211691</v>
      </c>
      <c r="P99" s="71">
        <f t="shared" si="33"/>
        <v>0.9264931788449009</v>
      </c>
      <c r="Q99" s="71">
        <f t="shared" si="33"/>
        <v>0.90903986418279736</v>
      </c>
      <c r="R99" s="71">
        <f t="shared" si="33"/>
        <v>0.88669849860110872</v>
      </c>
      <c r="S99" s="128">
        <f t="shared" si="33"/>
        <v>0.85956335960626706</v>
      </c>
      <c r="T99" s="128">
        <f t="shared" si="32"/>
        <v>0.82875196321082689</v>
      </c>
      <c r="U99" s="128">
        <f t="shared" si="32"/>
        <v>0.79534039668691703</v>
      </c>
      <c r="V99" s="128">
        <f t="shared" si="32"/>
        <v>0.76065849684250753</v>
      </c>
      <c r="W99" s="128">
        <f t="shared" si="32"/>
        <v>0.72582708109415139</v>
      </c>
      <c r="X99" s="120">
        <f t="shared" si="33"/>
        <v>0.69160952256282315</v>
      </c>
      <c r="Y99" s="120">
        <f t="shared" si="32"/>
        <v>0.65752968256754474</v>
      </c>
      <c r="Z99" s="120">
        <f t="shared" si="32"/>
        <v>0.62430029514813257</v>
      </c>
      <c r="AA99" s="120">
        <f t="shared" si="32"/>
        <v>0.59224451978115489</v>
      </c>
      <c r="AB99" s="120">
        <f t="shared" si="32"/>
        <v>0.56149285667386239</v>
      </c>
      <c r="AC99" s="120">
        <f t="shared" si="33"/>
        <v>0.53209285025558994</v>
      </c>
      <c r="AD99" s="120">
        <f t="shared" si="32"/>
        <v>0.50417215058939147</v>
      </c>
      <c r="AE99" s="120">
        <f t="shared" si="32"/>
        <v>0.47768246518536045</v>
      </c>
      <c r="AF99" s="120">
        <f t="shared" si="32"/>
        <v>0.45253964715818057</v>
      </c>
      <c r="AG99" s="120">
        <f t="shared" si="32"/>
        <v>0.42867921725163144</v>
      </c>
      <c r="AH99" s="120">
        <f t="shared" si="33"/>
        <v>0.40519676558634371</v>
      </c>
      <c r="AI99" s="120">
        <f t="shared" si="32"/>
        <v>0.38270433147773253</v>
      </c>
      <c r="AJ99" s="120">
        <f t="shared" si="32"/>
        <v>0.36128684981734138</v>
      </c>
      <c r="AK99" s="120">
        <f t="shared" si="32"/>
        <v>0.34095619926756054</v>
      </c>
      <c r="AL99" s="120">
        <f t="shared" si="32"/>
        <v>0.32169843091443057</v>
      </c>
      <c r="AM99" s="120">
        <f t="shared" si="33"/>
        <v>0.30373691335230363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1.0543886105555551E-2</v>
      </c>
      <c r="G100" s="130">
        <f t="shared" si="33"/>
        <v>1.2764188819506257E-2</v>
      </c>
      <c r="H100" s="130">
        <f t="shared" si="33"/>
        <v>1.3769582919616987E-2</v>
      </c>
      <c r="I100" s="130">
        <f t="shared" si="33"/>
        <v>1.5169112440727843E-2</v>
      </c>
      <c r="J100" s="129">
        <f t="shared" si="33"/>
        <v>1.6292206065349233E-2</v>
      </c>
      <c r="K100" s="72">
        <f t="shared" si="33"/>
        <v>1.8090227336295991E-2</v>
      </c>
      <c r="L100" s="72">
        <f t="shared" si="33"/>
        <v>2.028492431722357E-2</v>
      </c>
      <c r="M100" s="72">
        <f t="shared" si="33"/>
        <v>2.3243631844827122E-2</v>
      </c>
      <c r="N100" s="130">
        <f t="shared" si="33"/>
        <v>2.6448764636316346E-2</v>
      </c>
      <c r="O100" s="129">
        <f t="shared" si="33"/>
        <v>2.8917254917869364E-2</v>
      </c>
      <c r="P100" s="72">
        <f t="shared" si="33"/>
        <v>3.087824411712738E-2</v>
      </c>
      <c r="Q100" s="72">
        <f t="shared" si="33"/>
        <v>3.2273055004207754E-2</v>
      </c>
      <c r="R100" s="72">
        <f t="shared" si="33"/>
        <v>3.3057985911655256E-2</v>
      </c>
      <c r="S100" s="130">
        <f t="shared" si="33"/>
        <v>3.3221877715125962E-2</v>
      </c>
      <c r="T100" s="130">
        <f t="shared" si="32"/>
        <v>3.2829062663364418E-2</v>
      </c>
      <c r="U100" s="130">
        <f t="shared" si="32"/>
        <v>3.2010264823803647E-2</v>
      </c>
      <c r="V100" s="130">
        <f t="shared" si="32"/>
        <v>3.0913361367626596E-2</v>
      </c>
      <c r="W100" s="130">
        <f t="shared" si="32"/>
        <v>2.9666284355807458E-2</v>
      </c>
      <c r="X100" s="121">
        <f t="shared" si="33"/>
        <v>2.8359668111050781E-2</v>
      </c>
      <c r="Y100" s="121">
        <f t="shared" si="32"/>
        <v>2.7012680013146981E-2</v>
      </c>
      <c r="Z100" s="121">
        <f t="shared" si="32"/>
        <v>2.5674609337083605E-2</v>
      </c>
      <c r="AA100" s="121">
        <f t="shared" si="32"/>
        <v>2.4370619346001435E-2</v>
      </c>
      <c r="AB100" s="121">
        <f t="shared" si="32"/>
        <v>2.3112719060125408E-2</v>
      </c>
      <c r="AC100" s="121">
        <f t="shared" si="33"/>
        <v>2.1906456260823874E-2</v>
      </c>
      <c r="AD100" s="121">
        <f t="shared" si="32"/>
        <v>2.075898831738467E-2</v>
      </c>
      <c r="AE100" s="121">
        <f t="shared" si="32"/>
        <v>1.966934885757492E-2</v>
      </c>
      <c r="AF100" s="121">
        <f t="shared" si="32"/>
        <v>1.8634600967741988E-2</v>
      </c>
      <c r="AG100" s="121">
        <f t="shared" si="32"/>
        <v>1.765236418100706E-2</v>
      </c>
      <c r="AH100" s="121">
        <f t="shared" si="33"/>
        <v>1.6685555302614584E-2</v>
      </c>
      <c r="AI100" s="121">
        <f t="shared" si="32"/>
        <v>1.5759427311005582E-2</v>
      </c>
      <c r="AJ100" s="121">
        <f t="shared" si="32"/>
        <v>1.4877518972205931E-2</v>
      </c>
      <c r="AK100" s="121">
        <f t="shared" si="32"/>
        <v>1.4040341433383709E-2</v>
      </c>
      <c r="AL100" s="121">
        <f t="shared" si="32"/>
        <v>1.3247331877785156E-2</v>
      </c>
      <c r="AM100" s="121">
        <f t="shared" si="33"/>
        <v>1.2507694455897535E-2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0.11414039079810888</v>
      </c>
      <c r="G101" s="130">
        <f t="shared" si="33"/>
        <v>0.12603378503053986</v>
      </c>
      <c r="H101" s="130">
        <f t="shared" si="33"/>
        <v>0.12951658109264017</v>
      </c>
      <c r="I101" s="130">
        <f t="shared" si="33"/>
        <v>0.13244342339890045</v>
      </c>
      <c r="J101" s="129">
        <f t="shared" si="33"/>
        <v>0.13462319154103755</v>
      </c>
      <c r="K101" s="72">
        <f t="shared" si="33"/>
        <v>0.13686540456011947</v>
      </c>
      <c r="L101" s="72">
        <f t="shared" si="33"/>
        <v>0.13898810169052805</v>
      </c>
      <c r="M101" s="72">
        <f t="shared" si="33"/>
        <v>0.14129059904873628</v>
      </c>
      <c r="N101" s="130">
        <f t="shared" si="33"/>
        <v>0.14323414208968824</v>
      </c>
      <c r="O101" s="129">
        <f t="shared" si="33"/>
        <v>0.1442471598283791</v>
      </c>
      <c r="P101" s="72">
        <f t="shared" si="33"/>
        <v>0.14435588744559869</v>
      </c>
      <c r="Q101" s="72">
        <f t="shared" si="33"/>
        <v>0.1433279241194475</v>
      </c>
      <c r="R101" s="72">
        <f t="shared" si="33"/>
        <v>0.14109431643474754</v>
      </c>
      <c r="S101" s="130">
        <f t="shared" si="33"/>
        <v>0.13769335558281831</v>
      </c>
      <c r="T101" s="130">
        <f t="shared" si="32"/>
        <v>0.13335439902937643</v>
      </c>
      <c r="U101" s="130">
        <f t="shared" si="32"/>
        <v>0.12834042109244431</v>
      </c>
      <c r="V101" s="130">
        <f t="shared" si="32"/>
        <v>0.12295003507032161</v>
      </c>
      <c r="W101" s="130">
        <f t="shared" si="32"/>
        <v>0.11743169290471536</v>
      </c>
      <c r="X101" s="121">
        <f t="shared" si="33"/>
        <v>0.11195429251170393</v>
      </c>
      <c r="Y101" s="121">
        <f t="shared" si="32"/>
        <v>0.10646871103659865</v>
      </c>
      <c r="Z101" s="121">
        <f t="shared" si="32"/>
        <v>0.10110423138849352</v>
      </c>
      <c r="AA101" s="121">
        <f t="shared" si="32"/>
        <v>9.5921101575396017E-2</v>
      </c>
      <c r="AB101" s="121">
        <f t="shared" si="32"/>
        <v>9.0944695405138387E-2</v>
      </c>
      <c r="AC101" s="121">
        <f t="shared" si="33"/>
        <v>8.6184919499335655E-2</v>
      </c>
      <c r="AD101" s="121">
        <f t="shared" si="32"/>
        <v>8.1663574442476933E-2</v>
      </c>
      <c r="AE101" s="121">
        <f t="shared" si="32"/>
        <v>7.7373426335242551E-2</v>
      </c>
      <c r="AF101" s="121">
        <f t="shared" si="32"/>
        <v>7.3301142930521285E-2</v>
      </c>
      <c r="AG101" s="121">
        <f t="shared" si="32"/>
        <v>6.9436428999176736E-2</v>
      </c>
      <c r="AH101" s="121">
        <f t="shared" si="33"/>
        <v>6.5632869037009697E-2</v>
      </c>
      <c r="AI101" s="121">
        <f t="shared" si="32"/>
        <v>6.1989630507244306E-2</v>
      </c>
      <c r="AJ101" s="121">
        <f t="shared" si="32"/>
        <v>5.8520490497325307E-2</v>
      </c>
      <c r="AK101" s="121">
        <f t="shared" si="32"/>
        <v>5.5227383046298345E-2</v>
      </c>
      <c r="AL101" s="121">
        <f t="shared" si="32"/>
        <v>5.2108053799399021E-2</v>
      </c>
      <c r="AM101" s="121">
        <f t="shared" si="33"/>
        <v>4.9198686110133123E-2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0.19501999842954756</v>
      </c>
      <c r="G102" s="130">
        <f t="shared" si="33"/>
        <v>0.20897722672825439</v>
      </c>
      <c r="H102" s="130">
        <f t="shared" si="33"/>
        <v>0.21288063133517587</v>
      </c>
      <c r="I102" s="130">
        <f t="shared" si="33"/>
        <v>0.21586602323270418</v>
      </c>
      <c r="J102" s="129">
        <f t="shared" si="33"/>
        <v>0.21811275524106627</v>
      </c>
      <c r="K102" s="72">
        <f t="shared" si="33"/>
        <v>0.2200295854733737</v>
      </c>
      <c r="L102" s="72">
        <f t="shared" si="33"/>
        <v>0.22153985274429716</v>
      </c>
      <c r="M102" s="72">
        <f t="shared" si="33"/>
        <v>0.22284102620433047</v>
      </c>
      <c r="N102" s="130">
        <f t="shared" si="33"/>
        <v>0.22350401970974809</v>
      </c>
      <c r="O102" s="129">
        <f t="shared" si="33"/>
        <v>0.22325500773772089</v>
      </c>
      <c r="P102" s="72">
        <f t="shared" si="33"/>
        <v>0.22191218811028779</v>
      </c>
      <c r="Q102" s="72">
        <f t="shared" si="33"/>
        <v>0.21910454107067034</v>
      </c>
      <c r="R102" s="72">
        <f t="shared" si="33"/>
        <v>0.21473278005148111</v>
      </c>
      <c r="S102" s="130">
        <f t="shared" si="33"/>
        <v>0.2088593914627879</v>
      </c>
      <c r="T102" s="130">
        <f t="shared" si="32"/>
        <v>0.20181269970627236</v>
      </c>
      <c r="U102" s="130">
        <f t="shared" si="32"/>
        <v>0.19393479440107739</v>
      </c>
      <c r="V102" s="130">
        <f t="shared" si="32"/>
        <v>0.18561990533914757</v>
      </c>
      <c r="W102" s="130">
        <f t="shared" si="32"/>
        <v>0.17719435626017221</v>
      </c>
      <c r="X102" s="121">
        <f t="shared" si="33"/>
        <v>0.16887844436327584</v>
      </c>
      <c r="Y102" s="121">
        <f t="shared" si="32"/>
        <v>0.1605759138925319</v>
      </c>
      <c r="Z102" s="121">
        <f t="shared" si="32"/>
        <v>0.15247046657143593</v>
      </c>
      <c r="AA102" s="121">
        <f t="shared" si="32"/>
        <v>0.14464629627849501</v>
      </c>
      <c r="AB102" s="121">
        <f t="shared" si="32"/>
        <v>0.13713798317123513</v>
      </c>
      <c r="AC102" s="121">
        <f t="shared" si="33"/>
        <v>0.12995849378002622</v>
      </c>
      <c r="AD102" s="121">
        <f t="shared" si="32"/>
        <v>0.12313967210339424</v>
      </c>
      <c r="AE102" s="121">
        <f t="shared" si="32"/>
        <v>0.11667005351415669</v>
      </c>
      <c r="AF102" s="121">
        <f t="shared" si="32"/>
        <v>0.11052924767927634</v>
      </c>
      <c r="AG102" s="121">
        <f t="shared" si="32"/>
        <v>0.104701583951819</v>
      </c>
      <c r="AH102" s="121">
        <f t="shared" si="33"/>
        <v>9.8966202027654118E-2</v>
      </c>
      <c r="AI102" s="121">
        <f t="shared" si="32"/>
        <v>9.3472609362400955E-2</v>
      </c>
      <c r="AJ102" s="121">
        <f t="shared" si="32"/>
        <v>8.824155850631718E-2</v>
      </c>
      <c r="AK102" s="121">
        <f t="shared" si="32"/>
        <v>8.3275954540334263E-2</v>
      </c>
      <c r="AL102" s="121">
        <f t="shared" si="32"/>
        <v>7.8572392392056739E-2</v>
      </c>
      <c r="AM102" s="121">
        <f t="shared" si="33"/>
        <v>7.4185428969390496E-2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0.21728065764779236</v>
      </c>
      <c r="G103" s="130">
        <f t="shared" si="33"/>
        <v>0.22538958675939269</v>
      </c>
      <c r="H103" s="130">
        <f t="shared" si="33"/>
        <v>0.22748030231393648</v>
      </c>
      <c r="I103" s="130">
        <f t="shared" si="33"/>
        <v>0.22874481740031438</v>
      </c>
      <c r="J103" s="129">
        <f t="shared" si="33"/>
        <v>0.22985126274975159</v>
      </c>
      <c r="K103" s="72">
        <f t="shared" si="33"/>
        <v>0.23045619359406472</v>
      </c>
      <c r="L103" s="72">
        <f t="shared" si="33"/>
        <v>0.23056408288761226</v>
      </c>
      <c r="M103" s="72">
        <f t="shared" si="33"/>
        <v>0.23010476729792373</v>
      </c>
      <c r="N103" s="130">
        <f t="shared" si="33"/>
        <v>0.22897201009025697</v>
      </c>
      <c r="O103" s="129">
        <f t="shared" si="33"/>
        <v>0.22735191064671159</v>
      </c>
      <c r="P103" s="72">
        <f t="shared" si="33"/>
        <v>0.224873284953305</v>
      </c>
      <c r="Q103" s="72">
        <f t="shared" si="33"/>
        <v>0.22113876522304535</v>
      </c>
      <c r="R103" s="72">
        <f t="shared" si="33"/>
        <v>0.21604260955178076</v>
      </c>
      <c r="S103" s="130">
        <f t="shared" si="33"/>
        <v>0.20964181480569311</v>
      </c>
      <c r="T103" s="130">
        <f t="shared" si="32"/>
        <v>0.20224522099437858</v>
      </c>
      <c r="U103" s="130">
        <f t="shared" si="32"/>
        <v>0.1941516203789703</v>
      </c>
      <c r="V103" s="130">
        <f t="shared" si="32"/>
        <v>0.1857128615868443</v>
      </c>
      <c r="W103" s="130">
        <f t="shared" si="32"/>
        <v>0.1772201693650145</v>
      </c>
      <c r="X103" s="121">
        <f t="shared" si="33"/>
        <v>0.16886954596503778</v>
      </c>
      <c r="Y103" s="121">
        <f t="shared" si="32"/>
        <v>0.16054947082273963</v>
      </c>
      <c r="Z103" s="121">
        <f t="shared" si="32"/>
        <v>0.15243592870728848</v>
      </c>
      <c r="AA103" s="121">
        <f t="shared" si="32"/>
        <v>0.14460864514586241</v>
      </c>
      <c r="AB103" s="121">
        <f t="shared" si="32"/>
        <v>0.13709977121163247</v>
      </c>
      <c r="AC103" s="121">
        <f t="shared" si="33"/>
        <v>0.12992099256238526</v>
      </c>
      <c r="AD103" s="121">
        <f t="shared" si="32"/>
        <v>0.1231034838882123</v>
      </c>
      <c r="AE103" s="121">
        <f t="shared" si="32"/>
        <v>0.11663543478032963</v>
      </c>
      <c r="AF103" s="121">
        <f t="shared" si="32"/>
        <v>0.11049628291475122</v>
      </c>
      <c r="AG103" s="121">
        <f t="shared" si="32"/>
        <v>0.10467027207315083</v>
      </c>
      <c r="AH103" s="121">
        <f t="shared" si="33"/>
        <v>9.8936558819806356E-2</v>
      </c>
      <c r="AI103" s="121">
        <f t="shared" si="32"/>
        <v>9.34445878339807E-2</v>
      </c>
      <c r="AJ103" s="121">
        <f t="shared" si="32"/>
        <v>8.821509310920489E-2</v>
      </c>
      <c r="AK103" s="121">
        <f t="shared" si="32"/>
        <v>8.3250972306870133E-2</v>
      </c>
      <c r="AL103" s="121">
        <f t="shared" si="32"/>
        <v>7.8548818118235331E-2</v>
      </c>
      <c r="AM103" s="121">
        <f t="shared" si="33"/>
        <v>7.4163169365644793E-2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0.31220704862475573</v>
      </c>
      <c r="G104" s="130">
        <f t="shared" si="33"/>
        <v>0.28660312912092994</v>
      </c>
      <c r="H104" s="130">
        <f t="shared" si="33"/>
        <v>0.27829580631219453</v>
      </c>
      <c r="I104" s="130">
        <f t="shared" si="33"/>
        <v>0.27111851578275353</v>
      </c>
      <c r="J104" s="129">
        <f t="shared" si="33"/>
        <v>0.26529612100745192</v>
      </c>
      <c r="K104" s="72">
        <f t="shared" si="33"/>
        <v>0.25888481353313481</v>
      </c>
      <c r="L104" s="72">
        <f t="shared" si="33"/>
        <v>0.25206074537977258</v>
      </c>
      <c r="M104" s="72">
        <f t="shared" si="33"/>
        <v>0.24324017738266229</v>
      </c>
      <c r="N104" s="130">
        <f t="shared" si="33"/>
        <v>0.23393143328921856</v>
      </c>
      <c r="O104" s="129">
        <f t="shared" si="33"/>
        <v>0.22632366458161052</v>
      </c>
      <c r="P104" s="72">
        <f t="shared" si="33"/>
        <v>0.21912011702328291</v>
      </c>
      <c r="Q104" s="72">
        <f t="shared" si="33"/>
        <v>0.21177716952270309</v>
      </c>
      <c r="R104" s="72">
        <f t="shared" si="33"/>
        <v>0.20411385748420355</v>
      </c>
      <c r="S104" s="130">
        <f t="shared" si="33"/>
        <v>0.19611101360858535</v>
      </c>
      <c r="T104" s="130">
        <f t="shared" si="32"/>
        <v>0.18793354281829899</v>
      </c>
      <c r="U104" s="130">
        <f t="shared" si="32"/>
        <v>0.17965725767270366</v>
      </c>
      <c r="V104" s="130">
        <f t="shared" si="32"/>
        <v>0.17142329310524165</v>
      </c>
      <c r="W104" s="130">
        <f t="shared" si="32"/>
        <v>0.16335597231649562</v>
      </c>
      <c r="X104" s="121">
        <f t="shared" si="33"/>
        <v>0.15554004499436114</v>
      </c>
      <c r="Y104" s="121">
        <f t="shared" si="32"/>
        <v>0.14781450755671299</v>
      </c>
      <c r="Z104" s="121">
        <f t="shared" si="32"/>
        <v>0.14031264953143821</v>
      </c>
      <c r="AA104" s="121">
        <f t="shared" si="32"/>
        <v>0.13309170197421977</v>
      </c>
      <c r="AB104" s="121">
        <f t="shared" si="32"/>
        <v>0.12617269875004902</v>
      </c>
      <c r="AC104" s="121">
        <f t="shared" si="33"/>
        <v>0.11956198465528904</v>
      </c>
      <c r="AD104" s="121">
        <f t="shared" si="32"/>
        <v>0.1132860143939244</v>
      </c>
      <c r="AE104" s="121">
        <f t="shared" si="32"/>
        <v>0.10733277321570911</v>
      </c>
      <c r="AF104" s="121">
        <f t="shared" si="32"/>
        <v>0.10168276398011239</v>
      </c>
      <c r="AG104" s="121">
        <f t="shared" si="32"/>
        <v>9.6321201248117758E-2</v>
      </c>
      <c r="AH104" s="121">
        <f t="shared" si="33"/>
        <v>9.1044711545047757E-2</v>
      </c>
      <c r="AI104" s="121">
        <f t="shared" si="32"/>
        <v>8.5990752661194797E-2</v>
      </c>
      <c r="AJ104" s="121">
        <f t="shared" si="32"/>
        <v>8.1178369059086347E-2</v>
      </c>
      <c r="AK104" s="121">
        <f t="shared" si="32"/>
        <v>7.6610209254419942E-2</v>
      </c>
      <c r="AL104" s="121">
        <f t="shared" si="32"/>
        <v>7.2283128492862447E-2</v>
      </c>
      <c r="AM104" s="121">
        <f t="shared" si="33"/>
        <v>6.8247310723659221E-2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0.10500339177988739</v>
      </c>
      <c r="G105" s="130">
        <f t="shared" si="33"/>
        <v>9.4562124627537325E-2</v>
      </c>
      <c r="H105" s="130">
        <f t="shared" si="33"/>
        <v>9.1192216060951237E-2</v>
      </c>
      <c r="I105" s="130">
        <f t="shared" si="33"/>
        <v>8.8166003086205674E-2</v>
      </c>
      <c r="J105" s="129">
        <f t="shared" si="33"/>
        <v>8.516732353471837E-2</v>
      </c>
      <c r="K105" s="72">
        <f t="shared" si="33"/>
        <v>8.194847317502682E-2</v>
      </c>
      <c r="L105" s="72">
        <f t="shared" si="33"/>
        <v>7.8602144153912618E-2</v>
      </c>
      <c r="M105" s="72">
        <f t="shared" si="33"/>
        <v>7.4384843860711189E-2</v>
      </c>
      <c r="N105" s="130">
        <f t="shared" si="33"/>
        <v>7.0054645865339452E-2</v>
      </c>
      <c r="O105" s="129">
        <f t="shared" si="33"/>
        <v>6.6649210760504563E-2</v>
      </c>
      <c r="P105" s="72">
        <f t="shared" si="33"/>
        <v>6.3608136080828437E-2</v>
      </c>
      <c r="Q105" s="72">
        <f t="shared" si="33"/>
        <v>6.0743037748015427E-2</v>
      </c>
      <c r="R105" s="72">
        <f t="shared" si="33"/>
        <v>5.7985692271488712E-2</v>
      </c>
      <c r="S105" s="130">
        <f t="shared" si="33"/>
        <v>5.5315044050513934E-2</v>
      </c>
      <c r="T105" s="130">
        <f t="shared" si="32"/>
        <v>5.2751306020309065E-2</v>
      </c>
      <c r="U105" s="130">
        <f t="shared" si="32"/>
        <v>5.0273406791243785E-2</v>
      </c>
      <c r="V105" s="130">
        <f t="shared" si="32"/>
        <v>4.7882176220494503E-2</v>
      </c>
      <c r="W105" s="130">
        <f t="shared" si="32"/>
        <v>4.5582168088864491E-2</v>
      </c>
      <c r="X105" s="121">
        <f t="shared" si="33"/>
        <v>4.3377087530331822E-2</v>
      </c>
      <c r="Y105" s="121">
        <f t="shared" si="32"/>
        <v>4.1209972009434659E-2</v>
      </c>
      <c r="Z105" s="121">
        <f t="shared" si="32"/>
        <v>3.9112052902636835E-2</v>
      </c>
      <c r="AA105" s="121">
        <f t="shared" si="32"/>
        <v>3.7095970576719935E-2</v>
      </c>
      <c r="AB105" s="121">
        <f t="shared" si="32"/>
        <v>3.5165842515842385E-2</v>
      </c>
      <c r="AC105" s="121">
        <f t="shared" si="33"/>
        <v>3.3322542557532968E-2</v>
      </c>
      <c r="AD105" s="121">
        <f t="shared" si="32"/>
        <v>3.1572992271122126E-2</v>
      </c>
      <c r="AE105" s="121">
        <f t="shared" si="32"/>
        <v>2.9913613519524637E-2</v>
      </c>
      <c r="AF105" s="121">
        <f t="shared" si="32"/>
        <v>2.8338857778347111E-2</v>
      </c>
      <c r="AG105" s="121">
        <f t="shared" si="32"/>
        <v>2.6844547512482851E-2</v>
      </c>
      <c r="AH105" s="121">
        <f t="shared" si="33"/>
        <v>2.5373974337907956E-2</v>
      </c>
      <c r="AI105" s="121">
        <f t="shared" si="32"/>
        <v>2.3965433890161446E-2</v>
      </c>
      <c r="AJ105" s="121">
        <f t="shared" si="32"/>
        <v>2.2624226931710425E-2</v>
      </c>
      <c r="AK105" s="121">
        <f t="shared" si="32"/>
        <v>2.1351088083722693E-2</v>
      </c>
      <c r="AL105" s="121">
        <f t="shared" si="32"/>
        <v>2.0145139153300868E-2</v>
      </c>
      <c r="AM105" s="121">
        <f t="shared" si="33"/>
        <v>1.9020365408565117E-2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4.1349119109694563E-2</v>
      </c>
      <c r="G106" s="132">
        <f t="shared" si="33"/>
        <v>3.5437460600956573E-2</v>
      </c>
      <c r="H106" s="132">
        <f t="shared" si="33"/>
        <v>3.3527767557731854E-2</v>
      </c>
      <c r="I106" s="132">
        <f t="shared" si="33"/>
        <v>3.1923980651634126E-2</v>
      </c>
      <c r="J106" s="131">
        <f t="shared" si="33"/>
        <v>3.047085338775548E-2</v>
      </c>
      <c r="K106" s="73">
        <f t="shared" si="33"/>
        <v>2.9077544637405698E-2</v>
      </c>
      <c r="L106" s="73">
        <f t="shared" si="33"/>
        <v>2.768920652060838E-2</v>
      </c>
      <c r="M106" s="73">
        <f t="shared" si="33"/>
        <v>2.5972946708752203E-2</v>
      </c>
      <c r="N106" s="132">
        <f t="shared" si="33"/>
        <v>2.4244004821233334E-2</v>
      </c>
      <c r="O106" s="131">
        <f t="shared" si="33"/>
        <v>2.2910362522066852E-2</v>
      </c>
      <c r="P106" s="73">
        <f t="shared" si="33"/>
        <v>2.1745321017497671E-2</v>
      </c>
      <c r="Q106" s="73">
        <f t="shared" si="33"/>
        <v>2.0675371430283362E-2</v>
      </c>
      <c r="R106" s="73">
        <f t="shared" si="33"/>
        <v>1.9671256912758377E-2</v>
      </c>
      <c r="S106" s="132">
        <f t="shared" si="33"/>
        <v>1.8720862463962592E-2</v>
      </c>
      <c r="T106" s="132">
        <f t="shared" si="32"/>
        <v>1.7825732039886657E-2</v>
      </c>
      <c r="U106" s="132">
        <f t="shared" si="32"/>
        <v>1.6972631473633887E-2</v>
      </c>
      <c r="V106" s="132">
        <f t="shared" si="32"/>
        <v>1.6156864111021598E-2</v>
      </c>
      <c r="W106" s="132">
        <f t="shared" si="32"/>
        <v>1.5376437909016494E-2</v>
      </c>
      <c r="X106" s="122">
        <f t="shared" si="33"/>
        <v>1.4630439212836861E-2</v>
      </c>
      <c r="Y106" s="122">
        <f t="shared" si="32"/>
        <v>1.3898427255010389E-2</v>
      </c>
      <c r="Z106" s="122">
        <f t="shared" si="32"/>
        <v>1.3190356766289716E-2</v>
      </c>
      <c r="AA106" s="122">
        <f t="shared" si="32"/>
        <v>1.2510184840001224E-2</v>
      </c>
      <c r="AB106" s="122">
        <f t="shared" si="32"/>
        <v>1.1859146444272819E-2</v>
      </c>
      <c r="AC106" s="122">
        <f t="shared" si="33"/>
        <v>1.1237460781206831E-2</v>
      </c>
      <c r="AD106" s="122">
        <f t="shared" si="32"/>
        <v>1.0647425205669619E-2</v>
      </c>
      <c r="AE106" s="122">
        <f t="shared" si="32"/>
        <v>1.0087815174922776E-2</v>
      </c>
      <c r="AF106" s="122">
        <f t="shared" si="32"/>
        <v>9.5567508404522019E-3</v>
      </c>
      <c r="AG106" s="122">
        <f t="shared" si="32"/>
        <v>9.0528192012822202E-3</v>
      </c>
      <c r="AH106" s="122">
        <f t="shared" si="33"/>
        <v>8.5568944272041304E-3</v>
      </c>
      <c r="AI106" s="122">
        <f t="shared" si="32"/>
        <v>8.0818899221482207E-3</v>
      </c>
      <c r="AJ106" s="122">
        <f t="shared" si="32"/>
        <v>7.6295928151511655E-3</v>
      </c>
      <c r="AK106" s="122">
        <f t="shared" si="32"/>
        <v>7.2002506131718146E-3</v>
      </c>
      <c r="AL106" s="122">
        <f t="shared" si="32"/>
        <v>6.7935670521079849E-3</v>
      </c>
      <c r="AM106" s="122">
        <f t="shared" si="33"/>
        <v>6.4142583407753081E-3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zoomScaleNormal="100" workbookViewId="0">
      <selection activeCell="AV34" sqref="AV34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2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25">
      <c r="B2" s="245" t="s">
        <v>1</v>
      </c>
      <c r="C2" s="246">
        <f t="shared" ref="C2:AU2" si="0">C3+C4+C7</f>
        <v>842942.38378000003</v>
      </c>
      <c r="D2" s="247">
        <f t="shared" si="0"/>
        <v>873616.4897700001</v>
      </c>
      <c r="E2" s="247">
        <f t="shared" si="0"/>
        <v>885836.61186000006</v>
      </c>
      <c r="F2" s="247">
        <f t="shared" si="0"/>
        <v>916789.63783000002</v>
      </c>
      <c r="G2" s="247">
        <f t="shared" si="0"/>
        <v>938052.52313999995</v>
      </c>
      <c r="H2" s="247">
        <f t="shared" si="0"/>
        <v>967083.88702000002</v>
      </c>
      <c r="I2" s="247">
        <f t="shared" si="0"/>
        <v>1001016.8014700001</v>
      </c>
      <c r="J2" s="247">
        <f t="shared" si="0"/>
        <v>1043503.58998</v>
      </c>
      <c r="K2" s="247">
        <f t="shared" si="0"/>
        <v>1095297.50287</v>
      </c>
      <c r="L2" s="247">
        <f t="shared" si="0"/>
        <v>1148573.0138900001</v>
      </c>
      <c r="M2" s="247">
        <f t="shared" si="0"/>
        <v>1150035.0869800001</v>
      </c>
      <c r="N2" s="247">
        <f t="shared" si="0"/>
        <v>1144746.9046100001</v>
      </c>
      <c r="O2" s="247">
        <f t="shared" si="0"/>
        <v>1144360.2500400001</v>
      </c>
      <c r="P2" s="247">
        <f t="shared" si="0"/>
        <v>1143914.9022400002</v>
      </c>
      <c r="Q2" s="247">
        <f t="shared" si="0"/>
        <v>1153267.6312599999</v>
      </c>
      <c r="R2" s="247">
        <f t="shared" si="0"/>
        <v>1162213.0279099999</v>
      </c>
      <c r="S2" s="247">
        <f t="shared" si="0"/>
        <v>1165339.23401</v>
      </c>
      <c r="T2" s="247">
        <f t="shared" si="0"/>
        <v>1167342.9320199999</v>
      </c>
      <c r="U2" s="247">
        <f t="shared" si="0"/>
        <v>1159624.0151</v>
      </c>
      <c r="V2" s="247">
        <f t="shared" si="0"/>
        <v>1154718.54953</v>
      </c>
      <c r="W2" s="247">
        <f t="shared" si="0"/>
        <v>1163199.45802</v>
      </c>
      <c r="X2" s="247">
        <f t="shared" si="0"/>
        <v>1168509.6309200001</v>
      </c>
      <c r="Y2" s="247">
        <f t="shared" si="0"/>
        <v>1172498.59635</v>
      </c>
      <c r="Z2" s="247">
        <f t="shared" si="0"/>
        <v>1175880.6175500001</v>
      </c>
      <c r="AA2" s="247">
        <f t="shared" si="0"/>
        <v>1178943.19887</v>
      </c>
      <c r="AB2" s="247">
        <f t="shared" si="0"/>
        <v>1184350.9433599999</v>
      </c>
      <c r="AC2" s="247">
        <f t="shared" si="0"/>
        <v>1189709.71095</v>
      </c>
      <c r="AD2" s="247">
        <f t="shared" si="0"/>
        <v>1195038.2011899999</v>
      </c>
      <c r="AE2" s="247">
        <f t="shared" si="0"/>
        <v>1200336.4007999999</v>
      </c>
      <c r="AF2" s="247">
        <f t="shared" si="0"/>
        <v>1205578.34023</v>
      </c>
      <c r="AG2" s="247">
        <f t="shared" si="0"/>
        <v>1209980.3594200001</v>
      </c>
      <c r="AH2" s="247">
        <f t="shared" si="0"/>
        <v>1215052.16132</v>
      </c>
      <c r="AI2" s="247">
        <f t="shared" si="0"/>
        <v>1220525.68077</v>
      </c>
      <c r="AJ2" s="247">
        <f t="shared" si="0"/>
        <v>1226302.6567000002</v>
      </c>
      <c r="AK2" s="247">
        <f t="shared" si="0"/>
        <v>1232306.6981200001</v>
      </c>
      <c r="AL2" s="247">
        <f t="shared" si="0"/>
        <v>1238019.34834</v>
      </c>
      <c r="AM2" s="247">
        <f t="shared" si="0"/>
        <v>1243922.1552599999</v>
      </c>
      <c r="AN2" s="247">
        <f t="shared" si="0"/>
        <v>1250022.8764599999</v>
      </c>
      <c r="AO2" s="247">
        <f t="shared" si="0"/>
        <v>1256314.7997000001</v>
      </c>
      <c r="AP2" s="247">
        <f t="shared" si="0"/>
        <v>1260987.0269800001</v>
      </c>
      <c r="AQ2" s="247">
        <f t="shared" si="0"/>
        <v>1265389.9397120001</v>
      </c>
      <c r="AR2" s="247">
        <f t="shared" si="0"/>
        <v>1270285.9169660001</v>
      </c>
      <c r="AS2" s="247">
        <f t="shared" si="0"/>
        <v>1275577.8880769999</v>
      </c>
      <c r="AT2" s="247">
        <f t="shared" si="0"/>
        <v>1281163.6745509999</v>
      </c>
      <c r="AU2" s="248">
        <f t="shared" si="0"/>
        <v>1285495.5159510002</v>
      </c>
      <c r="AW2" t="s">
        <v>530</v>
      </c>
      <c r="AX2" s="299">
        <f>Q8/Q7</f>
        <v>0.92358209668167834</v>
      </c>
      <c r="AY2" s="299">
        <f>AA8/AA7</f>
        <v>0.83884489112275984</v>
      </c>
      <c r="AZ2" s="299">
        <f>AU8/AU7</f>
        <v>0.65613579792326382</v>
      </c>
    </row>
    <row r="3" spans="1:52" x14ac:dyDescent="0.25">
      <c r="B3" s="249" t="s">
        <v>494</v>
      </c>
      <c r="C3" s="250">
        <f>Résultats!E286</f>
        <v>13442.05508</v>
      </c>
      <c r="D3" s="251">
        <f>Résultats!F286</f>
        <v>13810.843570000001</v>
      </c>
      <c r="E3" s="251">
        <f>Résultats!G286</f>
        <v>14176.85216</v>
      </c>
      <c r="F3" s="251">
        <f>Résultats!H286</f>
        <v>14270.194229999999</v>
      </c>
      <c r="G3" s="251">
        <f>Résultats!I286</f>
        <v>13871.186040000001</v>
      </c>
      <c r="H3" s="251">
        <f>Résultats!J286</f>
        <v>13840.571319999999</v>
      </c>
      <c r="I3" s="251">
        <f>Résultats!K286</f>
        <v>13960.69247</v>
      </c>
      <c r="J3" s="251">
        <f>Résultats!L286</f>
        <v>13975.19658</v>
      </c>
      <c r="K3" s="251">
        <f>Résultats!M286</f>
        <v>14241.88507</v>
      </c>
      <c r="L3" s="251">
        <f>Résultats!N286</f>
        <v>14610.15569</v>
      </c>
      <c r="M3" s="251">
        <f>Résultats!O286</f>
        <v>14902.24458</v>
      </c>
      <c r="N3" s="251">
        <f>Résultats!P286</f>
        <v>15154.492109999999</v>
      </c>
      <c r="O3" s="251">
        <f>Résultats!Q286</f>
        <v>15512.060740000001</v>
      </c>
      <c r="P3" s="251">
        <f>Résultats!R286</f>
        <v>15999.86414</v>
      </c>
      <c r="Q3" s="251">
        <f>Résultats!S286</f>
        <v>15720.15926</v>
      </c>
      <c r="R3" s="251">
        <f>Résultats!T286</f>
        <v>15487.59151</v>
      </c>
      <c r="S3" s="251">
        <f>Résultats!U286</f>
        <v>15483.19981</v>
      </c>
      <c r="T3" s="251">
        <f>Résultats!V286</f>
        <v>15507.99742</v>
      </c>
      <c r="U3" s="251">
        <f>Résultats!W286</f>
        <v>15517.429899999999</v>
      </c>
      <c r="V3" s="251">
        <f>Résultats!X286</f>
        <v>15500.340330000001</v>
      </c>
      <c r="W3" s="251">
        <f>Résultats!Y286</f>
        <v>15474.46602</v>
      </c>
      <c r="X3" s="251">
        <f>Résultats!Z286</f>
        <v>15434.65022</v>
      </c>
      <c r="Y3" s="251">
        <f>Résultats!AA286</f>
        <v>15391.64755</v>
      </c>
      <c r="Z3" s="251">
        <f>Résultats!AB286</f>
        <v>15334.21825</v>
      </c>
      <c r="AA3" s="251">
        <f>Résultats!AC286</f>
        <v>15256.102370000001</v>
      </c>
      <c r="AB3" s="251">
        <f>Résultats!AD286</f>
        <v>14897.28836</v>
      </c>
      <c r="AC3" s="251">
        <f>Résultats!AE286</f>
        <v>14544.832249999999</v>
      </c>
      <c r="AD3" s="251">
        <f>Résultats!AF286</f>
        <v>14183.02059</v>
      </c>
      <c r="AE3" s="251">
        <f>Résultats!AG286</f>
        <v>13814.7747</v>
      </c>
      <c r="AF3" s="251">
        <f>Résultats!AH286</f>
        <v>13442.441129999999</v>
      </c>
      <c r="AG3" s="251">
        <f>Résultats!AI286</f>
        <v>13079.370720000001</v>
      </c>
      <c r="AH3" s="251">
        <f>Résultats!AJ286</f>
        <v>12731.821620000001</v>
      </c>
      <c r="AI3" s="251">
        <f>Résultats!AK286</f>
        <v>12392.21147</v>
      </c>
      <c r="AJ3" s="251">
        <f>Résultats!AL286</f>
        <v>12061.597400000001</v>
      </c>
      <c r="AK3" s="251">
        <f>Résultats!AM286</f>
        <v>11740.93482</v>
      </c>
      <c r="AL3" s="251">
        <f>Résultats!AN286</f>
        <v>11430.87664</v>
      </c>
      <c r="AM3" s="251">
        <f>Résultats!AO286</f>
        <v>11128.094859999999</v>
      </c>
      <c r="AN3" s="251">
        <f>Résultats!AP286</f>
        <v>10834.264160000001</v>
      </c>
      <c r="AO3" s="251">
        <f>Résultats!AQ286</f>
        <v>10550.4365</v>
      </c>
      <c r="AP3" s="251">
        <f>Résultats!AR286</f>
        <v>10275.36758</v>
      </c>
      <c r="AQ3" s="251">
        <f>Résultats!AS286</f>
        <v>9999.7541120000005</v>
      </c>
      <c r="AR3" s="251">
        <f>Résultats!AT286</f>
        <v>9727.5793659999999</v>
      </c>
      <c r="AS3" s="251">
        <f>Résultats!AU286</f>
        <v>9464.4103770000002</v>
      </c>
      <c r="AT3" s="251">
        <f>Résultats!AV286</f>
        <v>9210.2683510000006</v>
      </c>
      <c r="AU3" s="252">
        <f>Résultats!AW286</f>
        <v>8961.0434509999995</v>
      </c>
      <c r="AV3" s="253"/>
      <c r="AW3" t="s">
        <v>531</v>
      </c>
      <c r="AX3" s="299">
        <f>Q5/Q4</f>
        <v>0.67303311603561389</v>
      </c>
      <c r="AY3" s="299">
        <f>AA5/AA4</f>
        <v>0.61282084549846105</v>
      </c>
      <c r="AZ3" s="299">
        <f>AU5/AU4</f>
        <v>0.52547283979288406</v>
      </c>
    </row>
    <row r="4" spans="1:52" x14ac:dyDescent="0.25">
      <c r="B4" s="254" t="s">
        <v>495</v>
      </c>
      <c r="C4" s="255">
        <f>Résultats!E292</f>
        <v>248850.0986</v>
      </c>
      <c r="D4" s="256">
        <f>Résultats!F292</f>
        <v>263192.59090000001</v>
      </c>
      <c r="E4" s="256">
        <f>Résultats!G292</f>
        <v>272578.61090000003</v>
      </c>
      <c r="F4" s="256">
        <f>Résultats!H292</f>
        <v>288332.36930000002</v>
      </c>
      <c r="G4" s="256">
        <f>Résultats!I292</f>
        <v>299905.75150000001</v>
      </c>
      <c r="H4" s="256">
        <f>Résultats!J292</f>
        <v>316001.55290000001</v>
      </c>
      <c r="I4" s="256">
        <f>Résultats!K292</f>
        <v>335739.71899999998</v>
      </c>
      <c r="J4" s="256">
        <f>Résultats!L292</f>
        <v>358084.57990000001</v>
      </c>
      <c r="K4" s="256">
        <f>Résultats!M292</f>
        <v>383782.44799999997</v>
      </c>
      <c r="L4" s="256">
        <f>Résultats!N292</f>
        <v>410713.85259999998</v>
      </c>
      <c r="M4" s="256">
        <f>Résultats!O292</f>
        <v>408051.72619999998</v>
      </c>
      <c r="N4" s="256">
        <f>Résultats!P292</f>
        <v>402440.30320000002</v>
      </c>
      <c r="O4" s="256">
        <f>Résultats!Q292</f>
        <v>403016.30330000003</v>
      </c>
      <c r="P4" s="256">
        <f>Résultats!R292</f>
        <v>402490.53320000001</v>
      </c>
      <c r="Q4" s="256">
        <f>Résultats!S292</f>
        <v>408813.80119999999</v>
      </c>
      <c r="R4" s="256">
        <f>Résultats!T292</f>
        <v>414719.60100000002</v>
      </c>
      <c r="S4" s="256">
        <f>Résultats!U292</f>
        <v>416823.99959999998</v>
      </c>
      <c r="T4" s="256">
        <f>Résultats!V292</f>
        <v>418079.39600000001</v>
      </c>
      <c r="U4" s="256">
        <f>Résultats!W292</f>
        <v>410989.0981</v>
      </c>
      <c r="V4" s="256">
        <f>Résultats!X292</f>
        <v>407482.40879999998</v>
      </c>
      <c r="W4" s="256">
        <f>Résultats!Y292</f>
        <v>414320.39020000002</v>
      </c>
      <c r="X4" s="256">
        <f>Résultats!Z292</f>
        <v>418115.34620000003</v>
      </c>
      <c r="Y4" s="256">
        <f>Résultats!AA292</f>
        <v>420549.10489999998</v>
      </c>
      <c r="Z4" s="256">
        <f>Résultats!AB292</f>
        <v>422341.18170000002</v>
      </c>
      <c r="AA4" s="256">
        <f>Résultats!AC292</f>
        <v>423814.05349999998</v>
      </c>
      <c r="AB4" s="256">
        <f>Résultats!AD292</f>
        <v>426193.77149999997</v>
      </c>
      <c r="AC4" s="256">
        <f>Résultats!AE292</f>
        <v>428459.77929999999</v>
      </c>
      <c r="AD4" s="256">
        <f>Résultats!AF292</f>
        <v>430741.86580000003</v>
      </c>
      <c r="AE4" s="256">
        <f>Résultats!AG292</f>
        <v>433015.3603</v>
      </c>
      <c r="AF4" s="256">
        <f>Résultats!AH292</f>
        <v>435261.19620000001</v>
      </c>
      <c r="AG4" s="256">
        <f>Résultats!AI292</f>
        <v>436559.3848</v>
      </c>
      <c r="AH4" s="256">
        <f>Résultats!AJ292</f>
        <v>438309.26069999998</v>
      </c>
      <c r="AI4" s="256">
        <f>Résultats!AK292</f>
        <v>440318.57309999998</v>
      </c>
      <c r="AJ4" s="256">
        <f>Résultats!AL292</f>
        <v>442482.64059999998</v>
      </c>
      <c r="AK4" s="256">
        <f>Résultats!AM292</f>
        <v>444751.97129999998</v>
      </c>
      <c r="AL4" s="256">
        <f>Résultats!AN292</f>
        <v>447146.71620000002</v>
      </c>
      <c r="AM4" s="256">
        <f>Résultats!AO292</f>
        <v>449540.65960000001</v>
      </c>
      <c r="AN4" s="256">
        <f>Résultats!AP292</f>
        <v>451978.29749999999</v>
      </c>
      <c r="AO4" s="256">
        <f>Résultats!AQ292</f>
        <v>454482.71149999998</v>
      </c>
      <c r="AP4" s="256">
        <f>Résultats!AR292</f>
        <v>455679.05940000003</v>
      </c>
      <c r="AQ4" s="256">
        <f>Résultats!AS292</f>
        <v>457449.21669999999</v>
      </c>
      <c r="AR4" s="256">
        <f>Résultats!AT292</f>
        <v>459443.78360000002</v>
      </c>
      <c r="AS4" s="256">
        <f>Résultats!AU292</f>
        <v>461607.94349999999</v>
      </c>
      <c r="AT4" s="256">
        <f>Résultats!AV292</f>
        <v>463911.78480000002</v>
      </c>
      <c r="AU4" s="257">
        <f>Résultats!AW292</f>
        <v>466970.52220000001</v>
      </c>
      <c r="AV4" s="253"/>
      <c r="AW4" t="s">
        <v>532</v>
      </c>
      <c r="AX4" s="299">
        <f>Q10/(Q7+Q4)</f>
        <v>0.83353936555537433</v>
      </c>
      <c r="AY4" s="299">
        <f>AA10/(AA7+AA4)</f>
        <v>0.75652708657494339</v>
      </c>
      <c r="AZ4" s="299">
        <f>AU10/(AU7+AU4)</f>
        <v>0.60833783311715461</v>
      </c>
    </row>
    <row r="5" spans="1:52" x14ac:dyDescent="0.25">
      <c r="B5" s="258" t="s">
        <v>496</v>
      </c>
      <c r="C5" s="259">
        <f>Résultats!E287</f>
        <v>163461.30420000001</v>
      </c>
      <c r="D5" s="212">
        <f>Résultats!F287</f>
        <v>172226.20920000001</v>
      </c>
      <c r="E5" s="212">
        <f>Résultats!G287</f>
        <v>178930.12890000001</v>
      </c>
      <c r="F5" s="212">
        <f>Résultats!H287</f>
        <v>188591.927</v>
      </c>
      <c r="G5" s="212">
        <f>Résultats!I287</f>
        <v>196191.27110000001</v>
      </c>
      <c r="H5" s="212">
        <f>Résultats!J287</f>
        <v>204716.31820000001</v>
      </c>
      <c r="I5" s="212">
        <f>Résultats!K287</f>
        <v>218879.17499999999</v>
      </c>
      <c r="J5" s="212">
        <f>Résultats!L287</f>
        <v>234844.4246</v>
      </c>
      <c r="K5" s="212">
        <f>Résultats!M287</f>
        <v>251720.2126</v>
      </c>
      <c r="L5" s="212">
        <f>Résultats!N287</f>
        <v>273771.91279999999</v>
      </c>
      <c r="M5" s="212">
        <f>Résultats!O287</f>
        <v>274746.50589999999</v>
      </c>
      <c r="N5" s="212">
        <f>Résultats!P287</f>
        <v>269770.47749999998</v>
      </c>
      <c r="O5" s="212">
        <f>Résultats!Q287</f>
        <v>266064.56520000001</v>
      </c>
      <c r="P5" s="212">
        <f>Résultats!R287</f>
        <v>267329.75</v>
      </c>
      <c r="Q5" s="212">
        <f>Résultats!S287</f>
        <v>275145.22649999999</v>
      </c>
      <c r="R5" s="212">
        <f>Résultats!T287</f>
        <v>282303.0527</v>
      </c>
      <c r="S5" s="212">
        <f>Résultats!U287</f>
        <v>284377.18719999999</v>
      </c>
      <c r="T5" s="212">
        <f>Résultats!V287</f>
        <v>285239.22659999999</v>
      </c>
      <c r="U5" s="212">
        <f>Résultats!W287</f>
        <v>267475.93810000003</v>
      </c>
      <c r="V5" s="212">
        <f>Résultats!X287</f>
        <v>254738.1827</v>
      </c>
      <c r="W5" s="212">
        <f>Résultats!Y287</f>
        <v>260867.1238</v>
      </c>
      <c r="X5" s="212">
        <f>Résultats!Z287</f>
        <v>262640.36489999999</v>
      </c>
      <c r="Y5" s="212">
        <f>Résultats!AA287</f>
        <v>262456.47379999998</v>
      </c>
      <c r="Z5" s="212">
        <f>Résultats!AB287</f>
        <v>261342.38279999999</v>
      </c>
      <c r="AA5" s="212">
        <f>Résultats!AC287</f>
        <v>259722.08660000001</v>
      </c>
      <c r="AB5" s="212">
        <f>Résultats!AD287</f>
        <v>259847.37100000001</v>
      </c>
      <c r="AC5" s="212">
        <f>Résultats!AE287</f>
        <v>259709.6281</v>
      </c>
      <c r="AD5" s="212">
        <f>Résultats!AF287</f>
        <v>259548.60029999999</v>
      </c>
      <c r="AE5" s="212">
        <f>Résultats!AG287</f>
        <v>259375.6556</v>
      </c>
      <c r="AF5" s="212">
        <f>Résultats!AH287</f>
        <v>259170.94339999999</v>
      </c>
      <c r="AG5" s="212">
        <f>Résultats!AI287</f>
        <v>257729.67420000001</v>
      </c>
      <c r="AH5" s="212">
        <f>Résultats!AJ287</f>
        <v>256751.0778</v>
      </c>
      <c r="AI5" s="212">
        <f>Résultats!AK287</f>
        <v>256012.16889999999</v>
      </c>
      <c r="AJ5" s="212">
        <f>Résultats!AL287</f>
        <v>255371.17800000001</v>
      </c>
      <c r="AK5" s="212">
        <f>Résultats!AM287</f>
        <v>254763.0092</v>
      </c>
      <c r="AL5" s="212">
        <f>Résultats!AN287</f>
        <v>254336.69140000001</v>
      </c>
      <c r="AM5" s="212">
        <f>Résultats!AO287</f>
        <v>253823.37609999999</v>
      </c>
      <c r="AN5" s="212">
        <f>Résultats!AP287</f>
        <v>253286.31570000001</v>
      </c>
      <c r="AO5" s="212">
        <f>Résultats!AQ287</f>
        <v>252751.0036</v>
      </c>
      <c r="AP5" s="212">
        <f>Résultats!AR287</f>
        <v>250534.266</v>
      </c>
      <c r="AQ5" s="212">
        <f>Résultats!AS287</f>
        <v>249046.5785</v>
      </c>
      <c r="AR5" s="212">
        <f>Résultats!AT287</f>
        <v>247782.41759999999</v>
      </c>
      <c r="AS5" s="212">
        <f>Résultats!AU287</f>
        <v>246647.17199999999</v>
      </c>
      <c r="AT5" s="212">
        <f>Résultats!AV287</f>
        <v>245603.71890000001</v>
      </c>
      <c r="AU5" s="260">
        <f>Résultats!AW287</f>
        <v>245380.32639999999</v>
      </c>
    </row>
    <row r="6" spans="1:52" x14ac:dyDescent="0.25">
      <c r="B6" s="261" t="s">
        <v>497</v>
      </c>
      <c r="C6" s="262">
        <f>Résultats!E290</f>
        <v>47168.089010000003</v>
      </c>
      <c r="D6" s="263">
        <f>Résultats!F290</f>
        <v>48417.591390000001</v>
      </c>
      <c r="E6" s="263">
        <f>Résultats!G290</f>
        <v>48084.38265</v>
      </c>
      <c r="F6" s="263">
        <f>Résultats!H290</f>
        <v>49180.72277</v>
      </c>
      <c r="G6" s="263">
        <f>Résultats!I290</f>
        <v>49908.430780000002</v>
      </c>
      <c r="H6" s="263">
        <f>Résultats!J290</f>
        <v>51031.734779999999</v>
      </c>
      <c r="I6" s="263">
        <f>Résultats!K290</f>
        <v>51439.916149999997</v>
      </c>
      <c r="J6" s="263">
        <f>Résultats!L290</f>
        <v>52505.45119</v>
      </c>
      <c r="K6" s="263">
        <f>Résultats!M290</f>
        <v>54348.783810000001</v>
      </c>
      <c r="L6" s="263">
        <f>Résultats!N290</f>
        <v>55494.785499999998</v>
      </c>
      <c r="M6" s="263">
        <f>Résultats!O290</f>
        <v>55686.875119999997</v>
      </c>
      <c r="N6" s="263">
        <f>Résultats!P290</f>
        <v>56257.951509999999</v>
      </c>
      <c r="O6" s="263">
        <f>Résultats!Q290</f>
        <v>56707.156029999998</v>
      </c>
      <c r="P6" s="263">
        <f>Résultats!R290</f>
        <v>56374.479529999997</v>
      </c>
      <c r="Q6" s="263">
        <f>Résultats!S290</f>
        <v>55724.592550000001</v>
      </c>
      <c r="R6" s="263">
        <f>Résultats!T290</f>
        <v>55062.313800000004</v>
      </c>
      <c r="S6" s="263">
        <f>Résultats!U290</f>
        <v>54902.416810000002</v>
      </c>
      <c r="T6" s="263">
        <f>Résultats!V290</f>
        <v>54863.207419999999</v>
      </c>
      <c r="U6" s="263">
        <f>Résultats!W290</f>
        <v>57975.347229999999</v>
      </c>
      <c r="V6" s="263">
        <f>Résultats!X290</f>
        <v>60252.035190000002</v>
      </c>
      <c r="W6" s="263">
        <f>Résultats!Y290</f>
        <v>59863.075449999997</v>
      </c>
      <c r="X6" s="263">
        <f>Résultats!Z290</f>
        <v>60062.449480000003</v>
      </c>
      <c r="Y6" s="263">
        <f>Résultats!AA290</f>
        <v>60535.593209999999</v>
      </c>
      <c r="Z6" s="263">
        <f>Résultats!AB290</f>
        <v>61143.068399999996</v>
      </c>
      <c r="AA6" s="263">
        <f>Résultats!AC290</f>
        <v>61824.432910000003</v>
      </c>
      <c r="AB6" s="263">
        <f>Résultats!AD290</f>
        <v>62090.165439999997</v>
      </c>
      <c r="AC6" s="263">
        <f>Résultats!AE290</f>
        <v>62396.850870000002</v>
      </c>
      <c r="AD6" s="263">
        <f>Résultats!AF290</f>
        <v>62699.249759999999</v>
      </c>
      <c r="AE6" s="263">
        <f>Résultats!AG290</f>
        <v>62998.95246</v>
      </c>
      <c r="AF6" s="263">
        <f>Résultats!AH290</f>
        <v>63296.978139999999</v>
      </c>
      <c r="AG6" s="263">
        <f>Résultats!AI290</f>
        <v>63784.907399999996</v>
      </c>
      <c r="AH6" s="263">
        <f>Résultats!AJ290</f>
        <v>64234.64286</v>
      </c>
      <c r="AI6" s="263">
        <f>Résultats!AK290</f>
        <v>64667.304129999997</v>
      </c>
      <c r="AJ6" s="263">
        <f>Résultats!AL290</f>
        <v>65102.515919999998</v>
      </c>
      <c r="AK6" s="263">
        <f>Résultats!AM290</f>
        <v>65544.933860000005</v>
      </c>
      <c r="AL6" s="263">
        <f>Résultats!AN290</f>
        <v>65916.554619999995</v>
      </c>
      <c r="AM6" s="263">
        <f>Résultats!AO290</f>
        <v>66321.351869999999</v>
      </c>
      <c r="AN6" s="263">
        <f>Résultats!AP290</f>
        <v>66745.348450000005</v>
      </c>
      <c r="AO6" s="263">
        <f>Résultats!AQ290</f>
        <v>67180.627049999996</v>
      </c>
      <c r="AP6" s="263">
        <f>Résultats!AR290</f>
        <v>67790.855880000003</v>
      </c>
      <c r="AQ6" s="263">
        <f>Résultats!AS290</f>
        <v>68187.995620000002</v>
      </c>
      <c r="AR6" s="263">
        <f>Résultats!AT290</f>
        <v>68588.532990000007</v>
      </c>
      <c r="AS6" s="263">
        <f>Résultats!AU290</f>
        <v>68997.367389999999</v>
      </c>
      <c r="AT6" s="263">
        <f>Résultats!AV290</f>
        <v>69409.122709999996</v>
      </c>
      <c r="AU6" s="264">
        <f>Résultats!AW290</f>
        <v>69418.800220000005</v>
      </c>
      <c r="AV6" s="253"/>
    </row>
    <row r="7" spans="1:52" x14ac:dyDescent="0.25">
      <c r="B7" s="258" t="s">
        <v>498</v>
      </c>
      <c r="C7" s="259">
        <f>Résultats!E291</f>
        <v>580650.23010000004</v>
      </c>
      <c r="D7" s="212">
        <f>Résultats!F291</f>
        <v>596613.05530000001</v>
      </c>
      <c r="E7" s="212">
        <f>Résultats!G291</f>
        <v>599081.14879999997</v>
      </c>
      <c r="F7" s="212">
        <f>Résultats!H291</f>
        <v>614187.07429999998</v>
      </c>
      <c r="G7" s="212">
        <f>Résultats!I291</f>
        <v>624275.58559999999</v>
      </c>
      <c r="H7" s="212">
        <f>Résultats!J291</f>
        <v>637241.76280000003</v>
      </c>
      <c r="I7" s="212">
        <f>Résultats!K291</f>
        <v>651316.39</v>
      </c>
      <c r="J7" s="212">
        <f>Résultats!L291</f>
        <v>671443.81350000005</v>
      </c>
      <c r="K7" s="212">
        <f>Résultats!M291</f>
        <v>697273.16980000003</v>
      </c>
      <c r="L7" s="212">
        <f>Résultats!N291</f>
        <v>723249.00560000003</v>
      </c>
      <c r="M7" s="212">
        <f>Résultats!O291</f>
        <v>727081.11620000005</v>
      </c>
      <c r="N7" s="212">
        <f>Résultats!P291</f>
        <v>727152.10930000001</v>
      </c>
      <c r="O7" s="212">
        <f>Résultats!Q291</f>
        <v>725831.88600000006</v>
      </c>
      <c r="P7" s="212">
        <f>Résultats!R291</f>
        <v>725424.50490000006</v>
      </c>
      <c r="Q7" s="212">
        <f>Résultats!S291</f>
        <v>728733.67079999996</v>
      </c>
      <c r="R7" s="212">
        <f>Résultats!T291</f>
        <v>732005.83539999998</v>
      </c>
      <c r="S7" s="212">
        <f>Résultats!U291</f>
        <v>733032.03460000001</v>
      </c>
      <c r="T7" s="212">
        <f>Résultats!V291</f>
        <v>733755.53859999997</v>
      </c>
      <c r="U7" s="212">
        <f>Résultats!W291</f>
        <v>733117.48710000003</v>
      </c>
      <c r="V7" s="212">
        <f>Résultats!X291</f>
        <v>731735.80039999995</v>
      </c>
      <c r="W7" s="212">
        <f>Résultats!Y291</f>
        <v>733404.60179999995</v>
      </c>
      <c r="X7" s="212">
        <f>Résultats!Z291</f>
        <v>734959.63450000004</v>
      </c>
      <c r="Y7" s="212">
        <f>Résultats!AA291</f>
        <v>736557.84389999998</v>
      </c>
      <c r="Z7" s="212">
        <f>Résultats!AB291</f>
        <v>738205.21759999997</v>
      </c>
      <c r="AA7" s="212">
        <f>Résultats!AC291</f>
        <v>739873.04299999995</v>
      </c>
      <c r="AB7" s="212">
        <f>Résultats!AD291</f>
        <v>743259.8835</v>
      </c>
      <c r="AC7" s="212">
        <f>Résultats!AE291</f>
        <v>746705.09939999995</v>
      </c>
      <c r="AD7" s="212">
        <f>Résultats!AF291</f>
        <v>750113.31480000005</v>
      </c>
      <c r="AE7" s="212">
        <f>Résultats!AG291</f>
        <v>753506.26580000005</v>
      </c>
      <c r="AF7" s="212">
        <f>Résultats!AH291</f>
        <v>756874.70290000003</v>
      </c>
      <c r="AG7" s="212">
        <f>Résultats!AI291</f>
        <v>760341.60389999999</v>
      </c>
      <c r="AH7" s="212">
        <f>Résultats!AJ291</f>
        <v>764011.07900000003</v>
      </c>
      <c r="AI7" s="212">
        <f>Résultats!AK291</f>
        <v>767814.89619999996</v>
      </c>
      <c r="AJ7" s="212">
        <f>Résultats!AL291</f>
        <v>771758.41870000004</v>
      </c>
      <c r="AK7" s="212">
        <f>Résultats!AM291</f>
        <v>775813.79200000002</v>
      </c>
      <c r="AL7" s="212">
        <f>Résultats!AN291</f>
        <v>779441.75549999997</v>
      </c>
      <c r="AM7" s="212">
        <f>Résultats!AO291</f>
        <v>783253.40079999994</v>
      </c>
      <c r="AN7" s="212">
        <f>Résultats!AP291</f>
        <v>787210.31480000005</v>
      </c>
      <c r="AO7" s="212">
        <f>Résultats!AQ291</f>
        <v>791281.65170000005</v>
      </c>
      <c r="AP7" s="212">
        <f>Résultats!AR291</f>
        <v>795032.6</v>
      </c>
      <c r="AQ7" s="212">
        <f>Résultats!AS291</f>
        <v>797940.96889999998</v>
      </c>
      <c r="AR7" s="212">
        <f>Résultats!AT291</f>
        <v>801114.554</v>
      </c>
      <c r="AS7" s="212">
        <f>Résultats!AU291</f>
        <v>804505.53419999999</v>
      </c>
      <c r="AT7" s="212">
        <f>Résultats!AV291</f>
        <v>808041.62139999995</v>
      </c>
      <c r="AU7" s="260">
        <f>Résultats!AW291</f>
        <v>809563.95030000003</v>
      </c>
    </row>
    <row r="8" spans="1:52" x14ac:dyDescent="0.25">
      <c r="B8" s="258" t="s">
        <v>499</v>
      </c>
      <c r="C8" s="259">
        <f>Résultats!E288</f>
        <v>533482.14110000001</v>
      </c>
      <c r="D8" s="212">
        <f>Résultats!F288</f>
        <v>548195.48899999994</v>
      </c>
      <c r="E8" s="212">
        <f>Résultats!G288</f>
        <v>551000.00159999996</v>
      </c>
      <c r="F8" s="212">
        <f>Résultats!H288</f>
        <v>565009.81740000006</v>
      </c>
      <c r="G8" s="212">
        <f>Résultats!I288</f>
        <v>574370.74750000006</v>
      </c>
      <c r="H8" s="212">
        <f>Résultats!J288</f>
        <v>586213.77549999999</v>
      </c>
      <c r="I8" s="212">
        <f>Résultats!K288</f>
        <v>599885.7426</v>
      </c>
      <c r="J8" s="212">
        <f>Résultats!L288</f>
        <v>618950.74879999994</v>
      </c>
      <c r="K8" s="212">
        <f>Résultats!M288</f>
        <v>642937.55940000003</v>
      </c>
      <c r="L8" s="212">
        <f>Résultats!N288</f>
        <v>667775.39249999996</v>
      </c>
      <c r="M8" s="212">
        <f>Résultats!O288</f>
        <v>671415.62670000002</v>
      </c>
      <c r="N8" s="212">
        <f>Résultats!P288</f>
        <v>670918.63439999998</v>
      </c>
      <c r="O8" s="212">
        <f>Résultats!Q288</f>
        <v>669152.07579999999</v>
      </c>
      <c r="P8" s="212">
        <f>Résultats!R288</f>
        <v>669078.22530000005</v>
      </c>
      <c r="Q8" s="212">
        <f>Résultats!S288</f>
        <v>673045.37159999995</v>
      </c>
      <c r="R8" s="212">
        <f>Résultats!T288</f>
        <v>674848.44559999998</v>
      </c>
      <c r="S8" s="212">
        <f>Résultats!U288</f>
        <v>675356.46349999995</v>
      </c>
      <c r="T8" s="212">
        <f>Résultats!V288</f>
        <v>675440.74710000004</v>
      </c>
      <c r="U8" s="212">
        <f>Résultats!W288</f>
        <v>663899.60569999996</v>
      </c>
      <c r="V8" s="212">
        <f>Résultats!X288</f>
        <v>652520.69570000004</v>
      </c>
      <c r="W8" s="212">
        <f>Résultats!Y288</f>
        <v>646779.77520000003</v>
      </c>
      <c r="X8" s="212">
        <f>Résultats!Z288</f>
        <v>640395.94160000002</v>
      </c>
      <c r="Y8" s="212">
        <f>Résultats!AA288</f>
        <v>633835.04249999998</v>
      </c>
      <c r="Z8" s="212">
        <f>Résultats!AB288</f>
        <v>627238.90020000003</v>
      </c>
      <c r="AA8" s="212">
        <f>Résultats!AC288</f>
        <v>620638.72219999996</v>
      </c>
      <c r="AB8" s="212">
        <f>Résultats!AD288</f>
        <v>616062.15850000002</v>
      </c>
      <c r="AC8" s="212">
        <f>Résultats!AE288</f>
        <v>611511.69299999997</v>
      </c>
      <c r="AD8" s="212">
        <f>Résultats!AF288</f>
        <v>606945.50930000003</v>
      </c>
      <c r="AE8" s="212">
        <f>Résultats!AG288</f>
        <v>602382.50800000003</v>
      </c>
      <c r="AF8" s="212">
        <f>Résultats!AH288</f>
        <v>597814.25749999995</v>
      </c>
      <c r="AG8" s="212">
        <f>Résultats!AI288</f>
        <v>593158.83149999997</v>
      </c>
      <c r="AH8" s="212">
        <f>Résultats!AJ288</f>
        <v>588727.5551</v>
      </c>
      <c r="AI8" s="212">
        <f>Résultats!AK288</f>
        <v>584436.57579999999</v>
      </c>
      <c r="AJ8" s="212">
        <f>Résultats!AL288</f>
        <v>580267.57400000002</v>
      </c>
      <c r="AK8" s="212">
        <f>Résultats!AM288</f>
        <v>576189.44149999996</v>
      </c>
      <c r="AL8" s="212">
        <f>Résultats!AN288</f>
        <v>571835.83649999998</v>
      </c>
      <c r="AM8" s="212">
        <f>Résultats!AO288</f>
        <v>567609.76240000001</v>
      </c>
      <c r="AN8" s="212">
        <f>Résultats!AP288</f>
        <v>563489.71129999997</v>
      </c>
      <c r="AO8" s="212">
        <f>Résultats!AQ288</f>
        <v>559455.59920000006</v>
      </c>
      <c r="AP8" s="212">
        <f>Résultats!AR288</f>
        <v>555003.56980000006</v>
      </c>
      <c r="AQ8" s="212">
        <f>Résultats!AS288</f>
        <v>550120.38450000004</v>
      </c>
      <c r="AR8" s="212">
        <f>Résultats!AT288</f>
        <v>545461.92070000002</v>
      </c>
      <c r="AS8" s="212">
        <f>Résultats!AU288</f>
        <v>540980.52859999996</v>
      </c>
      <c r="AT8" s="212">
        <f>Résultats!AV288</f>
        <v>536622.08369999996</v>
      </c>
      <c r="AU8" s="260">
        <f>Résultats!AW288</f>
        <v>531183.8885</v>
      </c>
    </row>
    <row r="9" spans="1:52" x14ac:dyDescent="0.25">
      <c r="B9" s="261" t="s">
        <v>500</v>
      </c>
      <c r="C9" s="262">
        <f>Résultats!E289</f>
        <v>85388.794389999995</v>
      </c>
      <c r="D9" s="263">
        <f>Résultats!F289</f>
        <v>90970.029089999996</v>
      </c>
      <c r="E9" s="263">
        <f>Résultats!G289</f>
        <v>93654.810240000006</v>
      </c>
      <c r="F9" s="263">
        <f>Résultats!H289</f>
        <v>99750.703169999906</v>
      </c>
      <c r="G9" s="263">
        <f>Résultats!I289</f>
        <v>103725.1596</v>
      </c>
      <c r="H9" s="263">
        <f>Résultats!J289</f>
        <v>111324.9436</v>
      </c>
      <c r="I9" s="263">
        <f>Résultats!K289</f>
        <v>116914.9872</v>
      </c>
      <c r="J9" s="263">
        <f>Résultats!L289</f>
        <v>123310.15119999999</v>
      </c>
      <c r="K9" s="263">
        <f>Résultats!M289</f>
        <v>132137.2574</v>
      </c>
      <c r="L9" s="263">
        <f>Résultats!N289</f>
        <v>137123.86780000001</v>
      </c>
      <c r="M9" s="263">
        <f>Résultats!O289</f>
        <v>133527.04550000001</v>
      </c>
      <c r="N9" s="263">
        <f>Résultats!P289</f>
        <v>132896.74359999999</v>
      </c>
      <c r="O9" s="263">
        <f>Résultats!Q289</f>
        <v>137274.8279</v>
      </c>
      <c r="P9" s="263">
        <f>Résultats!R289</f>
        <v>135497.70980000001</v>
      </c>
      <c r="Q9" s="263">
        <f>Résultats!S289</f>
        <v>134081.11929999999</v>
      </c>
      <c r="R9" s="263">
        <f>Résultats!T289</f>
        <v>132889.6047</v>
      </c>
      <c r="S9" s="263">
        <f>Résultats!U289</f>
        <v>132924.5289</v>
      </c>
      <c r="T9" s="263">
        <f>Résultats!V289</f>
        <v>133319.32500000001</v>
      </c>
      <c r="U9" s="263">
        <f>Résultats!W289</f>
        <v>144982.76199999999</v>
      </c>
      <c r="V9" s="263">
        <f>Résultats!X289</f>
        <v>154818.7629</v>
      </c>
      <c r="W9" s="263">
        <f>Résultats!Y289</f>
        <v>155580.02119999999</v>
      </c>
      <c r="X9" s="263">
        <f>Résultats!Z289</f>
        <v>157623.15169999999</v>
      </c>
      <c r="Y9" s="263">
        <f>Résultats!AA289</f>
        <v>160268.2261</v>
      </c>
      <c r="Z9" s="263">
        <f>Résultats!AB289</f>
        <v>163208.861</v>
      </c>
      <c r="AA9" s="263">
        <f>Résultats!AC289</f>
        <v>166341.89670000001</v>
      </c>
      <c r="AB9" s="263">
        <f>Résultats!AD289</f>
        <v>168617.7304</v>
      </c>
      <c r="AC9" s="263">
        <f>Résultats!AE289</f>
        <v>171044.86170000001</v>
      </c>
      <c r="AD9" s="263">
        <f>Résultats!AF289</f>
        <v>173511.78030000001</v>
      </c>
      <c r="AE9" s="263">
        <f>Résultats!AG289</f>
        <v>175981.9209</v>
      </c>
      <c r="AF9" s="263">
        <f>Résultats!AH289</f>
        <v>178456.0937</v>
      </c>
      <c r="AG9" s="263">
        <f>Résultats!AI289</f>
        <v>181225.96369999999</v>
      </c>
      <c r="AH9" s="263">
        <f>Résultats!AJ289</f>
        <v>183983.15030000001</v>
      </c>
      <c r="AI9" s="263">
        <f>Résultats!AK289</f>
        <v>186759.67869999999</v>
      </c>
      <c r="AJ9" s="263">
        <f>Résultats!AL289</f>
        <v>189593.55360000001</v>
      </c>
      <c r="AK9" s="263">
        <f>Résultats!AM289</f>
        <v>192500.73989999999</v>
      </c>
      <c r="AL9" s="263">
        <f>Résultats!AN289</f>
        <v>195350.1059</v>
      </c>
      <c r="AM9" s="263">
        <f>Résultats!AO289</f>
        <v>198286.9172</v>
      </c>
      <c r="AN9" s="263">
        <f>Résultats!AP289</f>
        <v>201292.0399</v>
      </c>
      <c r="AO9" s="263">
        <f>Résultats!AQ289</f>
        <v>204362.97649999999</v>
      </c>
      <c r="AP9" s="263">
        <f>Résultats!AR289</f>
        <v>207820.1012</v>
      </c>
      <c r="AQ9" s="263">
        <f>Résultats!AS289</f>
        <v>211115.17329999999</v>
      </c>
      <c r="AR9" s="263">
        <f>Résultats!AT289</f>
        <v>214410.033</v>
      </c>
      <c r="AS9" s="263">
        <f>Résultats!AU289</f>
        <v>217745.56200000001</v>
      </c>
      <c r="AT9" s="263">
        <f>Résultats!AV289</f>
        <v>221129.2248</v>
      </c>
      <c r="AU9" s="264">
        <f>Résultats!AW289</f>
        <v>224444.56409999999</v>
      </c>
    </row>
    <row r="10" spans="1:52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720421.69819999998</v>
      </c>
      <c r="E10" s="251">
        <f t="shared" si="1"/>
        <v>729930.13049999997</v>
      </c>
      <c r="F10" s="251">
        <f t="shared" si="1"/>
        <v>753601.74440000008</v>
      </c>
      <c r="G10" s="251">
        <f t="shared" si="1"/>
        <v>770562.01860000007</v>
      </c>
      <c r="H10" s="251">
        <f t="shared" si="1"/>
        <v>790930.09369999997</v>
      </c>
      <c r="I10" s="251">
        <f t="shared" si="1"/>
        <v>818764.91760000004</v>
      </c>
      <c r="J10" s="251">
        <f t="shared" si="1"/>
        <v>853795.17339999997</v>
      </c>
      <c r="K10" s="251">
        <f t="shared" si="1"/>
        <v>894657.772</v>
      </c>
      <c r="L10" s="251">
        <f t="shared" si="1"/>
        <v>941547.30529999989</v>
      </c>
      <c r="M10" s="251">
        <f t="shared" si="1"/>
        <v>946162.13260000001</v>
      </c>
      <c r="N10" s="251">
        <f t="shared" si="1"/>
        <v>940689.1118999999</v>
      </c>
      <c r="O10" s="251">
        <f t="shared" si="1"/>
        <v>935216.64100000006</v>
      </c>
      <c r="P10" s="251">
        <f t="shared" si="1"/>
        <v>936407.97530000005</v>
      </c>
      <c r="Q10" s="251">
        <f t="shared" si="1"/>
        <v>948190.59809999994</v>
      </c>
      <c r="R10" s="251">
        <f t="shared" si="1"/>
        <v>957151.49829999998</v>
      </c>
      <c r="S10" s="251">
        <f t="shared" si="1"/>
        <v>959733.65069999988</v>
      </c>
      <c r="T10" s="251">
        <f t="shared" si="1"/>
        <v>960679.97369999997</v>
      </c>
      <c r="U10" s="251">
        <f t="shared" si="1"/>
        <v>931375.54379999998</v>
      </c>
      <c r="V10" s="251">
        <f t="shared" si="1"/>
        <v>907258.87840000005</v>
      </c>
      <c r="W10" s="251">
        <f t="shared" si="1"/>
        <v>907646.89899999998</v>
      </c>
      <c r="X10" s="251">
        <f t="shared" si="1"/>
        <v>903036.30649999995</v>
      </c>
      <c r="Y10" s="251">
        <f t="shared" si="1"/>
        <v>896291.51630000002</v>
      </c>
      <c r="Z10" s="251">
        <f t="shared" si="1"/>
        <v>888581.28300000005</v>
      </c>
      <c r="AA10" s="251">
        <f t="shared" si="1"/>
        <v>880360.8088</v>
      </c>
      <c r="AB10" s="251">
        <f t="shared" si="1"/>
        <v>875909.52950000006</v>
      </c>
      <c r="AC10" s="251">
        <f t="shared" si="1"/>
        <v>871221.32109999994</v>
      </c>
      <c r="AD10" s="251">
        <f t="shared" si="1"/>
        <v>866494.10960000008</v>
      </c>
      <c r="AE10" s="251">
        <f t="shared" si="1"/>
        <v>861758.16360000009</v>
      </c>
      <c r="AF10" s="251">
        <f t="shared" si="1"/>
        <v>856985.20089999994</v>
      </c>
      <c r="AG10" s="251">
        <f t="shared" si="1"/>
        <v>850888.50569999998</v>
      </c>
      <c r="AH10" s="251">
        <f t="shared" si="1"/>
        <v>845478.63289999997</v>
      </c>
      <c r="AI10" s="251">
        <f t="shared" si="1"/>
        <v>840448.74469999992</v>
      </c>
      <c r="AJ10" s="251">
        <f t="shared" si="1"/>
        <v>835638.75200000009</v>
      </c>
      <c r="AK10" s="251">
        <f t="shared" si="1"/>
        <v>830952.45069999993</v>
      </c>
      <c r="AL10" s="251">
        <f t="shared" si="1"/>
        <v>826172.52789999999</v>
      </c>
      <c r="AM10" s="251">
        <f t="shared" si="1"/>
        <v>821433.1385</v>
      </c>
      <c r="AN10" s="251">
        <f t="shared" si="1"/>
        <v>816776.027</v>
      </c>
      <c r="AO10" s="251">
        <f t="shared" si="1"/>
        <v>812206.60279999999</v>
      </c>
      <c r="AP10" s="251">
        <f t="shared" si="1"/>
        <v>805537.8358</v>
      </c>
      <c r="AQ10" s="251">
        <f t="shared" si="1"/>
        <v>799166.96299999999</v>
      </c>
      <c r="AR10" s="251">
        <f t="shared" si="1"/>
        <v>793244.33829999994</v>
      </c>
      <c r="AS10" s="251">
        <f t="shared" si="1"/>
        <v>787627.70059999998</v>
      </c>
      <c r="AT10" s="251">
        <f t="shared" si="1"/>
        <v>782225.80259999994</v>
      </c>
      <c r="AU10" s="252">
        <f t="shared" si="1"/>
        <v>776564.21490000002</v>
      </c>
    </row>
    <row r="11" spans="1:52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25">
      <c r="B13" s="245" t="s">
        <v>1</v>
      </c>
      <c r="C13" s="246">
        <f t="shared" ref="C13:AU13" si="2">C14+C15+C18</f>
        <v>842942.38378000003</v>
      </c>
      <c r="D13" s="247">
        <f t="shared" si="2"/>
        <v>873616.4897700001</v>
      </c>
      <c r="E13" s="247">
        <f t="shared" si="2"/>
        <v>885836.61186000006</v>
      </c>
      <c r="F13" s="247">
        <f t="shared" si="2"/>
        <v>916789.63783000002</v>
      </c>
      <c r="G13" s="247">
        <f t="shared" si="2"/>
        <v>938052.52313999995</v>
      </c>
      <c r="H13" s="247">
        <f t="shared" si="2"/>
        <v>967083.88702000002</v>
      </c>
      <c r="I13" s="247">
        <f t="shared" si="2"/>
        <v>1001016.8014700001</v>
      </c>
      <c r="J13" s="247">
        <f t="shared" si="2"/>
        <v>1043503.58998</v>
      </c>
      <c r="K13" s="247">
        <f t="shared" si="2"/>
        <v>1095297.50287</v>
      </c>
      <c r="L13" s="247">
        <f t="shared" si="2"/>
        <v>1148573.0138900001</v>
      </c>
      <c r="M13" s="247">
        <f t="shared" si="2"/>
        <v>1150035.0869800001</v>
      </c>
      <c r="N13" s="247">
        <f t="shared" si="2"/>
        <v>1144746.9046100001</v>
      </c>
      <c r="O13" s="247">
        <f t="shared" si="2"/>
        <v>1144360.2500400001</v>
      </c>
      <c r="P13" s="247">
        <f t="shared" si="2"/>
        <v>1143914.9022400002</v>
      </c>
      <c r="Q13" s="247">
        <f t="shared" si="2"/>
        <v>1153267.6312599999</v>
      </c>
      <c r="R13" s="247">
        <f t="shared" si="2"/>
        <v>1162213.0279099999</v>
      </c>
      <c r="S13" s="247">
        <f t="shared" si="2"/>
        <v>1165339.23401</v>
      </c>
      <c r="T13" s="247">
        <f t="shared" si="2"/>
        <v>1167342.9320199999</v>
      </c>
      <c r="U13" s="247">
        <f t="shared" si="2"/>
        <v>1168631.8094899999</v>
      </c>
      <c r="V13" s="247">
        <f t="shared" si="2"/>
        <v>1169172.34085</v>
      </c>
      <c r="W13" s="247">
        <f t="shared" si="2"/>
        <v>1166267.1520400001</v>
      </c>
      <c r="X13" s="247">
        <f t="shared" si="2"/>
        <v>1166050.88292</v>
      </c>
      <c r="Y13" s="247">
        <f t="shared" si="2"/>
        <v>1167441.9029699999</v>
      </c>
      <c r="Z13" s="247">
        <f t="shared" si="2"/>
        <v>1169770.87338</v>
      </c>
      <c r="AA13" s="247">
        <f t="shared" si="2"/>
        <v>1172725.2200099998</v>
      </c>
      <c r="AB13" s="247">
        <f t="shared" si="2"/>
        <v>1176189.9751900001</v>
      </c>
      <c r="AC13" s="247">
        <f t="shared" si="2"/>
        <v>1182044.28519</v>
      </c>
      <c r="AD13" s="247">
        <f t="shared" si="2"/>
        <v>1187257.8080800001</v>
      </c>
      <c r="AE13" s="247">
        <f t="shared" si="2"/>
        <v>1192292.2797900001</v>
      </c>
      <c r="AF13" s="247">
        <f t="shared" si="2"/>
        <v>1199403.4162300001</v>
      </c>
      <c r="AG13" s="247">
        <f t="shared" si="2"/>
        <v>1203609.2233299999</v>
      </c>
      <c r="AH13" s="247">
        <f t="shared" si="2"/>
        <v>1208457.71496</v>
      </c>
      <c r="AI13" s="247">
        <f t="shared" si="2"/>
        <v>1213608.0083300001</v>
      </c>
      <c r="AJ13" s="247">
        <f t="shared" si="2"/>
        <v>1218947.98857</v>
      </c>
      <c r="AK13" s="247">
        <f t="shared" si="2"/>
        <v>1224418.1096600001</v>
      </c>
      <c r="AL13" s="247">
        <f t="shared" si="2"/>
        <v>1230102.37436</v>
      </c>
      <c r="AM13" s="247">
        <f t="shared" si="2"/>
        <v>1235549.8763199998</v>
      </c>
      <c r="AN13" s="247">
        <f t="shared" si="2"/>
        <v>1240924.20524</v>
      </c>
      <c r="AO13" s="247">
        <f t="shared" si="2"/>
        <v>1246306.35732</v>
      </c>
      <c r="AP13" s="247">
        <f t="shared" si="2"/>
        <v>1251719.00119</v>
      </c>
      <c r="AQ13" s="247">
        <f t="shared" si="2"/>
        <v>1257337.9540599999</v>
      </c>
      <c r="AR13" s="247">
        <f t="shared" si="2"/>
        <v>1262886.2752700001</v>
      </c>
      <c r="AS13" s="247">
        <f t="shared" si="2"/>
        <v>1268407.21163</v>
      </c>
      <c r="AT13" s="247">
        <f t="shared" si="2"/>
        <v>1273909.10928</v>
      </c>
      <c r="AU13" s="248">
        <f t="shared" si="2"/>
        <v>1279430.9894300001</v>
      </c>
      <c r="AW13" t="s">
        <v>530</v>
      </c>
      <c r="AX13" s="299">
        <f>Q19/Q18</f>
        <v>0.92358209668167834</v>
      </c>
      <c r="AY13" s="299">
        <f>AA19/AA18</f>
        <v>0.91471633922601636</v>
      </c>
      <c r="AZ13" s="299">
        <f>AU19/AU18</f>
        <v>0.89940349985213941</v>
      </c>
    </row>
    <row r="14" spans="1:52" x14ac:dyDescent="0.25">
      <c r="B14" s="249" t="s">
        <v>494</v>
      </c>
      <c r="C14" s="250">
        <f>Résultats!E294</f>
        <v>13442.05508</v>
      </c>
      <c r="D14" s="251">
        <f>Résultats!F294</f>
        <v>13810.843570000001</v>
      </c>
      <c r="E14" s="251">
        <f>Résultats!G294</f>
        <v>14176.85216</v>
      </c>
      <c r="F14" s="251">
        <f>Résultats!H294</f>
        <v>14270.194229999999</v>
      </c>
      <c r="G14" s="251">
        <f>Résultats!I294</f>
        <v>13871.186040000001</v>
      </c>
      <c r="H14" s="251">
        <f>Résultats!J294</f>
        <v>13840.571319999999</v>
      </c>
      <c r="I14" s="251">
        <f>Résultats!K294</f>
        <v>13960.69247</v>
      </c>
      <c r="J14" s="251">
        <f>Résultats!L294</f>
        <v>13975.19658</v>
      </c>
      <c r="K14" s="251">
        <f>Résultats!M294</f>
        <v>14241.88507</v>
      </c>
      <c r="L14" s="251">
        <f>Résultats!N294</f>
        <v>14610.15569</v>
      </c>
      <c r="M14" s="251">
        <f>Résultats!O294</f>
        <v>14902.24458</v>
      </c>
      <c r="N14" s="251">
        <f>Résultats!P294</f>
        <v>15154.492109999999</v>
      </c>
      <c r="O14" s="251">
        <f>Résultats!Q294</f>
        <v>15512.060740000001</v>
      </c>
      <c r="P14" s="251">
        <f>Résultats!R294</f>
        <v>15999.86414</v>
      </c>
      <c r="Q14" s="251">
        <f>Résultats!S294</f>
        <v>15720.15926</v>
      </c>
      <c r="R14" s="251">
        <f>Résultats!T294</f>
        <v>15487.59151</v>
      </c>
      <c r="S14" s="251">
        <f>Résultats!U294</f>
        <v>15483.19981</v>
      </c>
      <c r="T14" s="251">
        <f>Résultats!V294</f>
        <v>15507.99742</v>
      </c>
      <c r="U14" s="251">
        <f>Résultats!W294</f>
        <v>15880.515289999999</v>
      </c>
      <c r="V14" s="251">
        <f>Résultats!X294</f>
        <v>16216.27485</v>
      </c>
      <c r="W14" s="251">
        <f>Résultats!Y294</f>
        <v>16554.15814</v>
      </c>
      <c r="X14" s="251">
        <f>Résultats!Z294</f>
        <v>16879.229019999999</v>
      </c>
      <c r="Y14" s="251">
        <f>Résultats!AA294</f>
        <v>17214.617869999998</v>
      </c>
      <c r="Z14" s="251">
        <f>Résultats!AB294</f>
        <v>17556.111980000001</v>
      </c>
      <c r="AA14" s="251">
        <f>Résultats!AC294</f>
        <v>17905.366709999998</v>
      </c>
      <c r="AB14" s="251">
        <f>Résultats!AD294</f>
        <v>18265.851289999999</v>
      </c>
      <c r="AC14" s="251">
        <f>Résultats!AE294</f>
        <v>18632.875489999999</v>
      </c>
      <c r="AD14" s="251">
        <f>Résultats!AF294</f>
        <v>19008.14788</v>
      </c>
      <c r="AE14" s="251">
        <f>Résultats!AG294</f>
        <v>19392.327990000002</v>
      </c>
      <c r="AF14" s="251">
        <f>Résultats!AH294</f>
        <v>19785.433529999998</v>
      </c>
      <c r="AG14" s="251">
        <f>Résultats!AI294</f>
        <v>20190.279630000001</v>
      </c>
      <c r="AH14" s="251">
        <f>Résultats!AJ294</f>
        <v>20607.467960000002</v>
      </c>
      <c r="AI14" s="251">
        <f>Résultats!AK294</f>
        <v>21030.947029999999</v>
      </c>
      <c r="AJ14" s="251">
        <f>Résultats!AL294</f>
        <v>21465.20967</v>
      </c>
      <c r="AK14" s="251">
        <f>Résultats!AM294</f>
        <v>21911.835360000001</v>
      </c>
      <c r="AL14" s="251">
        <f>Résultats!AN294</f>
        <v>22365.11706</v>
      </c>
      <c r="AM14" s="251">
        <f>Résultats!AO294</f>
        <v>22824.218420000001</v>
      </c>
      <c r="AN14" s="251">
        <f>Résultats!AP294</f>
        <v>23296.394540000001</v>
      </c>
      <c r="AO14" s="251">
        <f>Résultats!AQ294</f>
        <v>23785.84332</v>
      </c>
      <c r="AP14" s="251">
        <f>Résultats!AR294</f>
        <v>24293.33869</v>
      </c>
      <c r="AQ14" s="251">
        <f>Résultats!AS294</f>
        <v>24817.001359999998</v>
      </c>
      <c r="AR14" s="251">
        <f>Résultats!AT294</f>
        <v>25360.896669999998</v>
      </c>
      <c r="AS14" s="251">
        <f>Résultats!AU294</f>
        <v>25924.441429999999</v>
      </c>
      <c r="AT14" s="251">
        <f>Résultats!AV294</f>
        <v>26506.755280000001</v>
      </c>
      <c r="AU14" s="252">
        <f>Résultats!AW294</f>
        <v>27113.40093</v>
      </c>
      <c r="AW14" t="s">
        <v>531</v>
      </c>
      <c r="AX14" s="299">
        <f>Q16/Q15</f>
        <v>0.67303311603561389</v>
      </c>
      <c r="AY14" s="299">
        <f>AA16/AA15</f>
        <v>0.68246989232205324</v>
      </c>
      <c r="AZ14" s="299">
        <f>AU16/AU15</f>
        <v>0.70566652228892091</v>
      </c>
    </row>
    <row r="15" spans="1:52" x14ac:dyDescent="0.25">
      <c r="B15" s="254" t="s">
        <v>495</v>
      </c>
      <c r="C15" s="255">
        <f>Résultats!E300</f>
        <v>248850.0986</v>
      </c>
      <c r="D15" s="256">
        <f>Résultats!F300</f>
        <v>263192.59090000001</v>
      </c>
      <c r="E15" s="256">
        <f>Résultats!G300</f>
        <v>272578.61090000003</v>
      </c>
      <c r="F15" s="256">
        <f>Résultats!H300</f>
        <v>288332.36930000002</v>
      </c>
      <c r="G15" s="256">
        <f>Résultats!I300</f>
        <v>299905.75150000001</v>
      </c>
      <c r="H15" s="256">
        <f>Résultats!J300</f>
        <v>316001.55290000001</v>
      </c>
      <c r="I15" s="256">
        <f>Résultats!K300</f>
        <v>335739.71899999998</v>
      </c>
      <c r="J15" s="256">
        <f>Résultats!L300</f>
        <v>358084.57990000001</v>
      </c>
      <c r="K15" s="256">
        <f>Résultats!M300</f>
        <v>383782.44799999997</v>
      </c>
      <c r="L15" s="256">
        <f>Résultats!N300</f>
        <v>410713.85259999998</v>
      </c>
      <c r="M15" s="256">
        <f>Résultats!O300</f>
        <v>408051.72619999998</v>
      </c>
      <c r="N15" s="256">
        <f>Résultats!P300</f>
        <v>402440.30320000002</v>
      </c>
      <c r="O15" s="256">
        <f>Résultats!Q300</f>
        <v>403016.30330000003</v>
      </c>
      <c r="P15" s="256">
        <f>Résultats!R300</f>
        <v>402490.53320000001</v>
      </c>
      <c r="Q15" s="256">
        <f>Résultats!S300</f>
        <v>408813.80119999999</v>
      </c>
      <c r="R15" s="256">
        <f>Résultats!T300</f>
        <v>414719.60100000002</v>
      </c>
      <c r="S15" s="256">
        <f>Résultats!U300</f>
        <v>416823.99959999998</v>
      </c>
      <c r="T15" s="256">
        <f>Résultats!V300</f>
        <v>418079.39600000001</v>
      </c>
      <c r="U15" s="256">
        <f>Résultats!W300</f>
        <v>419443.87780000002</v>
      </c>
      <c r="V15" s="256">
        <f>Résultats!X300</f>
        <v>420693.94010000001</v>
      </c>
      <c r="W15" s="256">
        <f>Résultats!Y300</f>
        <v>418828.85519999999</v>
      </c>
      <c r="X15" s="256">
        <f>Résultats!Z300</f>
        <v>418648.6153</v>
      </c>
      <c r="Y15" s="256">
        <f>Résultats!AA300</f>
        <v>419238.86229999998</v>
      </c>
      <c r="Z15" s="256">
        <f>Résultats!AB300</f>
        <v>420204.59419999999</v>
      </c>
      <c r="AA15" s="256">
        <f>Résultats!AC300</f>
        <v>421366.0307</v>
      </c>
      <c r="AB15" s="256">
        <f>Résultats!AD300</f>
        <v>422677.50219999999</v>
      </c>
      <c r="AC15" s="256">
        <f>Résultats!AE300</f>
        <v>425661.47560000001</v>
      </c>
      <c r="AD15" s="256">
        <f>Résultats!AF300</f>
        <v>427976.02549999999</v>
      </c>
      <c r="AE15" s="256">
        <f>Résultats!AG300</f>
        <v>430030.31660000002</v>
      </c>
      <c r="AF15" s="256">
        <f>Résultats!AH300</f>
        <v>433598.82900000003</v>
      </c>
      <c r="AG15" s="256">
        <f>Résultats!AI300</f>
        <v>434790.65580000001</v>
      </c>
      <c r="AH15" s="256">
        <f>Résultats!AJ300</f>
        <v>436409.89630000002</v>
      </c>
      <c r="AI15" s="256">
        <f>Résultats!AK300</f>
        <v>438226.64409999998</v>
      </c>
      <c r="AJ15" s="256">
        <f>Résultats!AL300</f>
        <v>440145.45689999999</v>
      </c>
      <c r="AK15" s="256">
        <f>Résultats!AM300</f>
        <v>442127.32380000001</v>
      </c>
      <c r="AL15" s="256">
        <f>Résultats!AN300</f>
        <v>444310.8161</v>
      </c>
      <c r="AM15" s="256">
        <f>Résultats!AO300</f>
        <v>446326.39059999998</v>
      </c>
      <c r="AN15" s="256">
        <f>Résultats!AP300</f>
        <v>448280.38089999999</v>
      </c>
      <c r="AO15" s="256">
        <f>Résultats!AQ300</f>
        <v>450223.93569999997</v>
      </c>
      <c r="AP15" s="256">
        <f>Résultats!AR300</f>
        <v>452178.50300000003</v>
      </c>
      <c r="AQ15" s="256">
        <f>Résultats!AS300</f>
        <v>454262.95880000002</v>
      </c>
      <c r="AR15" s="256">
        <f>Résultats!AT300</f>
        <v>456287.1605</v>
      </c>
      <c r="AS15" s="256">
        <f>Résultats!AU300</f>
        <v>458297.59869999997</v>
      </c>
      <c r="AT15" s="256">
        <f>Résultats!AV300</f>
        <v>460310.71840000001</v>
      </c>
      <c r="AU15" s="257">
        <f>Résultats!AW300</f>
        <v>462337.18079999997</v>
      </c>
      <c r="AW15" t="s">
        <v>532</v>
      </c>
      <c r="AX15" s="299">
        <f>Q21/(Q18+Q15)</f>
        <v>0.83353936555537433</v>
      </c>
      <c r="AY15" s="299">
        <f>AA21/(AA18+AA15)</f>
        <v>0.82997518830411665</v>
      </c>
      <c r="AZ15" s="299">
        <f>AU21/(AU18+AU15)</f>
        <v>0.82787866554027878</v>
      </c>
    </row>
    <row r="16" spans="1:52" x14ac:dyDescent="0.25">
      <c r="B16" s="258" t="s">
        <v>496</v>
      </c>
      <c r="C16" s="259">
        <f>Résultats!E295</f>
        <v>163461.30420000001</v>
      </c>
      <c r="D16" s="212">
        <f>Résultats!F295</f>
        <v>172226.20920000001</v>
      </c>
      <c r="E16" s="212">
        <f>Résultats!G295</f>
        <v>178930.12890000001</v>
      </c>
      <c r="F16" s="212">
        <f>Résultats!H295</f>
        <v>188591.927</v>
      </c>
      <c r="G16" s="212">
        <f>Résultats!I295</f>
        <v>196191.27110000001</v>
      </c>
      <c r="H16" s="212">
        <f>Résultats!J295</f>
        <v>204716.31820000001</v>
      </c>
      <c r="I16" s="212">
        <f>Résultats!K295</f>
        <v>218879.17499999999</v>
      </c>
      <c r="J16" s="212">
        <f>Résultats!L295</f>
        <v>234844.4246</v>
      </c>
      <c r="K16" s="212">
        <f>Résultats!M295</f>
        <v>251720.2126</v>
      </c>
      <c r="L16" s="212">
        <f>Résultats!N295</f>
        <v>273771.91279999999</v>
      </c>
      <c r="M16" s="212">
        <f>Résultats!O295</f>
        <v>274746.50589999999</v>
      </c>
      <c r="N16" s="212">
        <f>Résultats!P295</f>
        <v>269770.47749999998</v>
      </c>
      <c r="O16" s="212">
        <f>Résultats!Q295</f>
        <v>266064.56520000001</v>
      </c>
      <c r="P16" s="212">
        <f>Résultats!R295</f>
        <v>267329.75</v>
      </c>
      <c r="Q16" s="212">
        <f>Résultats!S295</f>
        <v>275145.22649999999</v>
      </c>
      <c r="R16" s="212">
        <f>Résultats!T295</f>
        <v>282303.0527</v>
      </c>
      <c r="S16" s="212">
        <f>Résultats!U295</f>
        <v>284377.18719999999</v>
      </c>
      <c r="T16" s="212">
        <f>Résultats!V295</f>
        <v>285239.22659999999</v>
      </c>
      <c r="U16" s="212">
        <f>Résultats!W295</f>
        <v>286854.75229999999</v>
      </c>
      <c r="V16" s="212">
        <f>Résultats!X295</f>
        <v>288476.2746</v>
      </c>
      <c r="W16" s="212">
        <f>Résultats!Y295</f>
        <v>285520.19420000003</v>
      </c>
      <c r="X16" s="212">
        <f>Résultats!Z295</f>
        <v>285044.97080000001</v>
      </c>
      <c r="Y16" s="212">
        <f>Résultats!AA295</f>
        <v>285544.9374</v>
      </c>
      <c r="Z16" s="212">
        <f>Résultats!AB295</f>
        <v>286471.10580000002</v>
      </c>
      <c r="AA16" s="212">
        <f>Résultats!AC295</f>
        <v>287569.62959999999</v>
      </c>
      <c r="AB16" s="212">
        <f>Résultats!AD295</f>
        <v>288769.13750000001</v>
      </c>
      <c r="AC16" s="212">
        <f>Résultats!AE295</f>
        <v>292413.92340000003</v>
      </c>
      <c r="AD16" s="212">
        <f>Résultats!AF295</f>
        <v>294972.74170000001</v>
      </c>
      <c r="AE16" s="212">
        <f>Résultats!AG295</f>
        <v>297085.39309999999</v>
      </c>
      <c r="AF16" s="212">
        <f>Résultats!AH295</f>
        <v>301475.07250000001</v>
      </c>
      <c r="AG16" s="212">
        <f>Résultats!AI295</f>
        <v>302169.34480000002</v>
      </c>
      <c r="AH16" s="212">
        <f>Résultats!AJ295</f>
        <v>303485.74790000002</v>
      </c>
      <c r="AI16" s="212">
        <f>Résultats!AK295</f>
        <v>305078.696</v>
      </c>
      <c r="AJ16" s="212">
        <f>Résultats!AL295</f>
        <v>306796.18</v>
      </c>
      <c r="AK16" s="212">
        <f>Résultats!AM295</f>
        <v>308585.0919</v>
      </c>
      <c r="AL16" s="212">
        <f>Résultats!AN295</f>
        <v>310659.1923</v>
      </c>
      <c r="AM16" s="212">
        <f>Résultats!AO295</f>
        <v>312463.83439999999</v>
      </c>
      <c r="AN16" s="212">
        <f>Résultats!AP295</f>
        <v>314156.41820000001</v>
      </c>
      <c r="AO16" s="212">
        <f>Résultats!AQ295</f>
        <v>315812.011</v>
      </c>
      <c r="AP16" s="212">
        <f>Résultats!AR295</f>
        <v>317468.16859999998</v>
      </c>
      <c r="AQ16" s="212">
        <f>Résultats!AS295</f>
        <v>319315.92830000003</v>
      </c>
      <c r="AR16" s="212">
        <f>Résultats!AT295</f>
        <v>321060.79440000001</v>
      </c>
      <c r="AS16" s="212">
        <f>Résultats!AU295</f>
        <v>322781.6165</v>
      </c>
      <c r="AT16" s="212">
        <f>Résultats!AV295</f>
        <v>324510.76779999997</v>
      </c>
      <c r="AU16" s="260">
        <f>Résultats!AW295</f>
        <v>326255.87050000002</v>
      </c>
    </row>
    <row r="17" spans="1:49" x14ac:dyDescent="0.25">
      <c r="B17" s="261" t="s">
        <v>497</v>
      </c>
      <c r="C17" s="262">
        <f>Résultats!E298</f>
        <v>47168.089010000003</v>
      </c>
      <c r="D17" s="263">
        <f>Résultats!F298</f>
        <v>48417.591390000001</v>
      </c>
      <c r="E17" s="263">
        <f>Résultats!G298</f>
        <v>48084.38265</v>
      </c>
      <c r="F17" s="263">
        <f>Résultats!H298</f>
        <v>49180.72277</v>
      </c>
      <c r="G17" s="263">
        <f>Résultats!I298</f>
        <v>49908.430780000002</v>
      </c>
      <c r="H17" s="263">
        <f>Résultats!J298</f>
        <v>51031.734779999999</v>
      </c>
      <c r="I17" s="263">
        <f>Résultats!K298</f>
        <v>51439.916149999997</v>
      </c>
      <c r="J17" s="263">
        <f>Résultats!L298</f>
        <v>52505.45119</v>
      </c>
      <c r="K17" s="263">
        <f>Résultats!M298</f>
        <v>54348.783810000001</v>
      </c>
      <c r="L17" s="263">
        <f>Résultats!N298</f>
        <v>55494.785499999998</v>
      </c>
      <c r="M17" s="263">
        <f>Résultats!O298</f>
        <v>55686.875119999997</v>
      </c>
      <c r="N17" s="263">
        <f>Résultats!P298</f>
        <v>56257.951509999999</v>
      </c>
      <c r="O17" s="263">
        <f>Résultats!Q298</f>
        <v>56707.156029999998</v>
      </c>
      <c r="P17" s="263">
        <f>Résultats!R298</f>
        <v>56374.479529999997</v>
      </c>
      <c r="Q17" s="263">
        <f>Résultats!S298</f>
        <v>55724.592550000001</v>
      </c>
      <c r="R17" s="263">
        <f>Résultats!T298</f>
        <v>55062.313800000004</v>
      </c>
      <c r="S17" s="263">
        <f>Résultats!U298</f>
        <v>54902.416810000002</v>
      </c>
      <c r="T17" s="263">
        <f>Résultats!V298</f>
        <v>54863.207419999999</v>
      </c>
      <c r="U17" s="263">
        <f>Résultats!W298</f>
        <v>54571.197670000001</v>
      </c>
      <c r="V17" s="263">
        <f>Résultats!X298</f>
        <v>54205.676070000001</v>
      </c>
      <c r="W17" s="263">
        <f>Résultats!Y298</f>
        <v>54401.811999999998</v>
      </c>
      <c r="X17" s="263">
        <f>Résultats!Z298</f>
        <v>54398.17598</v>
      </c>
      <c r="Y17" s="263">
        <f>Résultats!AA298</f>
        <v>54373.795279999998</v>
      </c>
      <c r="Z17" s="263">
        <f>Résultats!AB298</f>
        <v>54366.470950000003</v>
      </c>
      <c r="AA17" s="263">
        <f>Résultats!AC298</f>
        <v>54391.991139999998</v>
      </c>
      <c r="AB17" s="263">
        <f>Résultats!AD298</f>
        <v>54450.271030000004</v>
      </c>
      <c r="AC17" s="263">
        <f>Résultats!AE298</f>
        <v>54279.89604</v>
      </c>
      <c r="AD17" s="263">
        <f>Résultats!AF298</f>
        <v>54255.212319999999</v>
      </c>
      <c r="AE17" s="263">
        <f>Résultats!AG298</f>
        <v>54298.492380000003</v>
      </c>
      <c r="AF17" s="263">
        <f>Résultats!AH298</f>
        <v>54116.578999999998</v>
      </c>
      <c r="AG17" s="263">
        <f>Résultats!AI298</f>
        <v>54347.939700000003</v>
      </c>
      <c r="AH17" s="263">
        <f>Résultats!AJ298</f>
        <v>54523.547630000001</v>
      </c>
      <c r="AI17" s="263">
        <f>Résultats!AK298</f>
        <v>54675.984179999999</v>
      </c>
      <c r="AJ17" s="263">
        <f>Résultats!AL298</f>
        <v>54822.322319999999</v>
      </c>
      <c r="AK17" s="263">
        <f>Résultats!AM298</f>
        <v>54966.496679999997</v>
      </c>
      <c r="AL17" s="263">
        <f>Résultats!AN298</f>
        <v>55075.094149999997</v>
      </c>
      <c r="AM17" s="263">
        <f>Résultats!AO298</f>
        <v>55209.98558</v>
      </c>
      <c r="AN17" s="263">
        <f>Résultats!AP298</f>
        <v>55356.644339999999</v>
      </c>
      <c r="AO17" s="263">
        <f>Résultats!AQ298</f>
        <v>55508.384140000002</v>
      </c>
      <c r="AP17" s="263">
        <f>Résultats!AR298</f>
        <v>55660.273379999999</v>
      </c>
      <c r="AQ17" s="263">
        <f>Résultats!AS298</f>
        <v>55794.518219999998</v>
      </c>
      <c r="AR17" s="263">
        <f>Résultats!AT298</f>
        <v>55938.120430000003</v>
      </c>
      <c r="AS17" s="263">
        <f>Résultats!AU298</f>
        <v>56080.466079999998</v>
      </c>
      <c r="AT17" s="263">
        <f>Résultats!AV298</f>
        <v>56216.41906</v>
      </c>
      <c r="AU17" s="264">
        <f>Résultats!AW298</f>
        <v>56347.78314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596613.05530000001</v>
      </c>
      <c r="E18" s="212">
        <f>Résultats!G299</f>
        <v>599081.14879999997</v>
      </c>
      <c r="F18" s="212">
        <f>Résultats!H299</f>
        <v>614187.07429999998</v>
      </c>
      <c r="G18" s="212">
        <f>Résultats!I299</f>
        <v>624275.58559999999</v>
      </c>
      <c r="H18" s="212">
        <f>Résultats!J299</f>
        <v>637241.76280000003</v>
      </c>
      <c r="I18" s="212">
        <f>Résultats!K299</f>
        <v>651316.39</v>
      </c>
      <c r="J18" s="212">
        <f>Résultats!L299</f>
        <v>671443.81350000005</v>
      </c>
      <c r="K18" s="212">
        <f>Résultats!M299</f>
        <v>697273.16980000003</v>
      </c>
      <c r="L18" s="212">
        <f>Résultats!N299</f>
        <v>723249.00560000003</v>
      </c>
      <c r="M18" s="212">
        <f>Résultats!O299</f>
        <v>727081.11620000005</v>
      </c>
      <c r="N18" s="212">
        <f>Résultats!P299</f>
        <v>727152.10930000001</v>
      </c>
      <c r="O18" s="212">
        <f>Résultats!Q299</f>
        <v>725831.88600000006</v>
      </c>
      <c r="P18" s="212">
        <f>Résultats!R299</f>
        <v>725424.50490000006</v>
      </c>
      <c r="Q18" s="212">
        <f>Résultats!S299</f>
        <v>728733.67079999996</v>
      </c>
      <c r="R18" s="212">
        <f>Résultats!T299</f>
        <v>732005.83539999998</v>
      </c>
      <c r="S18" s="212">
        <f>Résultats!U299</f>
        <v>733032.03460000001</v>
      </c>
      <c r="T18" s="212">
        <f>Résultats!V299</f>
        <v>733755.53859999997</v>
      </c>
      <c r="U18" s="212">
        <f>Résultats!W299</f>
        <v>733307.41639999999</v>
      </c>
      <c r="V18" s="212">
        <f>Résultats!X299</f>
        <v>732262.12589999998</v>
      </c>
      <c r="W18" s="212">
        <f>Résultats!Y299</f>
        <v>730884.13870000001</v>
      </c>
      <c r="X18" s="212">
        <f>Résultats!Z299</f>
        <v>730523.03859999997</v>
      </c>
      <c r="Y18" s="212">
        <f>Résultats!AA299</f>
        <v>730988.42279999994</v>
      </c>
      <c r="Z18" s="212">
        <f>Résultats!AB299</f>
        <v>732010.16720000003</v>
      </c>
      <c r="AA18" s="212">
        <f>Résultats!AC299</f>
        <v>733453.82259999996</v>
      </c>
      <c r="AB18" s="212">
        <f>Résultats!AD299</f>
        <v>735246.62170000002</v>
      </c>
      <c r="AC18" s="212">
        <f>Résultats!AE299</f>
        <v>737749.93409999995</v>
      </c>
      <c r="AD18" s="212">
        <f>Résultats!AF299</f>
        <v>740273.63470000005</v>
      </c>
      <c r="AE18" s="212">
        <f>Résultats!AG299</f>
        <v>742869.63520000002</v>
      </c>
      <c r="AF18" s="212">
        <f>Résultats!AH299</f>
        <v>746019.15370000002</v>
      </c>
      <c r="AG18" s="212">
        <f>Résultats!AI299</f>
        <v>748628.2879</v>
      </c>
      <c r="AH18" s="212">
        <f>Résultats!AJ299</f>
        <v>751440.35069999995</v>
      </c>
      <c r="AI18" s="212">
        <f>Résultats!AK299</f>
        <v>754350.41720000003</v>
      </c>
      <c r="AJ18" s="212">
        <f>Résultats!AL299</f>
        <v>757337.32200000004</v>
      </c>
      <c r="AK18" s="212">
        <f>Résultats!AM299</f>
        <v>760378.95050000004</v>
      </c>
      <c r="AL18" s="212">
        <f>Résultats!AN299</f>
        <v>763426.4412</v>
      </c>
      <c r="AM18" s="212">
        <f>Résultats!AO299</f>
        <v>766399.26729999995</v>
      </c>
      <c r="AN18" s="212">
        <f>Résultats!AP299</f>
        <v>769347.42980000004</v>
      </c>
      <c r="AO18" s="212">
        <f>Résultats!AQ299</f>
        <v>772296.57830000005</v>
      </c>
      <c r="AP18" s="212">
        <f>Résultats!AR299</f>
        <v>775247.15949999995</v>
      </c>
      <c r="AQ18" s="212">
        <f>Résultats!AS299</f>
        <v>778257.9939</v>
      </c>
      <c r="AR18" s="212">
        <f>Résultats!AT299</f>
        <v>781238.21810000006</v>
      </c>
      <c r="AS18" s="212">
        <f>Résultats!AU299</f>
        <v>784185.17150000005</v>
      </c>
      <c r="AT18" s="212">
        <f>Résultats!AV299</f>
        <v>787091.63560000004</v>
      </c>
      <c r="AU18" s="260">
        <f>Résultats!AW299</f>
        <v>789980.40769999998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548195.48899999994</v>
      </c>
      <c r="E19" s="212">
        <f>Résultats!G296</f>
        <v>551000.00159999996</v>
      </c>
      <c r="F19" s="212">
        <f>Résultats!H296</f>
        <v>565009.81740000006</v>
      </c>
      <c r="G19" s="212">
        <f>Résultats!I296</f>
        <v>574370.74750000006</v>
      </c>
      <c r="H19" s="212">
        <f>Résultats!J296</f>
        <v>586213.77549999999</v>
      </c>
      <c r="I19" s="212">
        <f>Résultats!K296</f>
        <v>599885.7426</v>
      </c>
      <c r="J19" s="212">
        <f>Résultats!L296</f>
        <v>618950.74879999994</v>
      </c>
      <c r="K19" s="212">
        <f>Résultats!M296</f>
        <v>642937.55940000003</v>
      </c>
      <c r="L19" s="212">
        <f>Résultats!N296</f>
        <v>667775.39249999996</v>
      </c>
      <c r="M19" s="212">
        <f>Résultats!O296</f>
        <v>671415.62670000002</v>
      </c>
      <c r="N19" s="212">
        <f>Résultats!P296</f>
        <v>670918.63439999998</v>
      </c>
      <c r="O19" s="212">
        <f>Résultats!Q296</f>
        <v>669152.07579999999</v>
      </c>
      <c r="P19" s="212">
        <f>Résultats!R296</f>
        <v>669078.22530000005</v>
      </c>
      <c r="Q19" s="212">
        <f>Résultats!S296</f>
        <v>673045.37159999995</v>
      </c>
      <c r="R19" s="212">
        <f>Résultats!T296</f>
        <v>674848.44559999998</v>
      </c>
      <c r="S19" s="212">
        <f>Résultats!U296</f>
        <v>675356.46349999995</v>
      </c>
      <c r="T19" s="212">
        <f>Résultats!V296</f>
        <v>675440.74710000004</v>
      </c>
      <c r="U19" s="212">
        <f>Résultats!W296</f>
        <v>674612.45380000002</v>
      </c>
      <c r="V19" s="212">
        <f>Résultats!X296</f>
        <v>673265.78460000001</v>
      </c>
      <c r="W19" s="212">
        <f>Résultats!Y296</f>
        <v>671030.19510000001</v>
      </c>
      <c r="X19" s="212">
        <f>Résultats!Z296</f>
        <v>670005.08979999996</v>
      </c>
      <c r="Y19" s="212">
        <f>Résultats!AA296</f>
        <v>669820.83479999995</v>
      </c>
      <c r="Z19" s="212">
        <f>Résultats!AB296</f>
        <v>670169.97129999998</v>
      </c>
      <c r="AA19" s="212">
        <f>Résultats!AC296</f>
        <v>670902.19559999998</v>
      </c>
      <c r="AB19" s="212">
        <f>Résultats!AD296</f>
        <v>671944.54480000003</v>
      </c>
      <c r="AC19" s="212">
        <f>Résultats!AE296</f>
        <v>673915.09979999997</v>
      </c>
      <c r="AD19" s="212">
        <f>Résultats!AF296</f>
        <v>675755.14549999998</v>
      </c>
      <c r="AE19" s="212">
        <f>Résultats!AG296</f>
        <v>677594.15619999997</v>
      </c>
      <c r="AF19" s="212">
        <f>Résultats!AH296</f>
        <v>680200.2</v>
      </c>
      <c r="AG19" s="212">
        <f>Résultats!AI296</f>
        <v>681854.86730000004</v>
      </c>
      <c r="AH19" s="212">
        <f>Résultats!AJ296</f>
        <v>683760.55390000006</v>
      </c>
      <c r="AI19" s="212">
        <f>Résultats!AK296</f>
        <v>685781.14419999998</v>
      </c>
      <c r="AJ19" s="212">
        <f>Résultats!AL296</f>
        <v>687878.52520000003</v>
      </c>
      <c r="AK19" s="212">
        <f>Résultats!AM296</f>
        <v>690026.88080000004</v>
      </c>
      <c r="AL19" s="212">
        <f>Résultats!AN296</f>
        <v>692211.6753</v>
      </c>
      <c r="AM19" s="212">
        <f>Résultats!AO296</f>
        <v>694292.18359999999</v>
      </c>
      <c r="AN19" s="212">
        <f>Résultats!AP296</f>
        <v>696332.04980000004</v>
      </c>
      <c r="AO19" s="212">
        <f>Résultats!AQ296</f>
        <v>698363.09010000003</v>
      </c>
      <c r="AP19" s="212">
        <f>Résultats!AR296</f>
        <v>700390.68259999994</v>
      </c>
      <c r="AQ19" s="212">
        <f>Résultats!AS296</f>
        <v>702489.94330000004</v>
      </c>
      <c r="AR19" s="212">
        <f>Résultats!AT296</f>
        <v>704545.22930000001</v>
      </c>
      <c r="AS19" s="212">
        <f>Résultats!AU296</f>
        <v>706564.67370000004</v>
      </c>
      <c r="AT19" s="212">
        <f>Résultats!AV296</f>
        <v>708546.49860000005</v>
      </c>
      <c r="AU19" s="260">
        <f>Résultats!AW296</f>
        <v>710511.14350000001</v>
      </c>
    </row>
    <row r="20" spans="1:49" x14ac:dyDescent="0.25">
      <c r="B20" s="261" t="s">
        <v>500</v>
      </c>
      <c r="C20" s="262">
        <f>Résultats!E297</f>
        <v>85388.794389999995</v>
      </c>
      <c r="D20" s="263">
        <f>Résultats!F297</f>
        <v>90970.029089999996</v>
      </c>
      <c r="E20" s="263">
        <f>Résultats!G297</f>
        <v>93654.810240000006</v>
      </c>
      <c r="F20" s="263">
        <f>Résultats!H297</f>
        <v>99750.703169999906</v>
      </c>
      <c r="G20" s="263">
        <f>Résultats!I297</f>
        <v>103725.1596</v>
      </c>
      <c r="H20" s="263">
        <f>Résultats!J297</f>
        <v>111324.9436</v>
      </c>
      <c r="I20" s="263">
        <f>Résultats!K297</f>
        <v>116914.9872</v>
      </c>
      <c r="J20" s="263">
        <f>Résultats!L297</f>
        <v>123310.15119999999</v>
      </c>
      <c r="K20" s="263">
        <f>Résultats!M297</f>
        <v>132137.2574</v>
      </c>
      <c r="L20" s="263">
        <f>Résultats!N297</f>
        <v>137123.86780000001</v>
      </c>
      <c r="M20" s="263">
        <f>Résultats!O297</f>
        <v>133527.04550000001</v>
      </c>
      <c r="N20" s="263">
        <f>Résultats!P297</f>
        <v>132896.74359999999</v>
      </c>
      <c r="O20" s="263">
        <f>Résultats!Q297</f>
        <v>137274.8279</v>
      </c>
      <c r="P20" s="263">
        <f>Résultats!R297</f>
        <v>135497.70980000001</v>
      </c>
      <c r="Q20" s="263">
        <f>Résultats!S297</f>
        <v>134081.11929999999</v>
      </c>
      <c r="R20" s="263">
        <f>Résultats!T297</f>
        <v>132889.6047</v>
      </c>
      <c r="S20" s="263">
        <f>Résultats!U297</f>
        <v>132924.5289</v>
      </c>
      <c r="T20" s="263">
        <f>Résultats!V297</f>
        <v>133319.32500000001</v>
      </c>
      <c r="U20" s="263">
        <f>Résultats!W297</f>
        <v>133072.40719999999</v>
      </c>
      <c r="V20" s="263">
        <f>Résultats!X297</f>
        <v>132705.5987</v>
      </c>
      <c r="W20" s="263">
        <f>Résultats!Y297</f>
        <v>133810.10070000001</v>
      </c>
      <c r="X20" s="263">
        <f>Résultats!Z297</f>
        <v>134105.55110000001</v>
      </c>
      <c r="Y20" s="263">
        <f>Résultats!AA297</f>
        <v>134196.59179999999</v>
      </c>
      <c r="Z20" s="263">
        <f>Résultats!AB297</f>
        <v>134237.7064</v>
      </c>
      <c r="AA20" s="263">
        <f>Résultats!AC297</f>
        <v>134302.5252</v>
      </c>
      <c r="AB20" s="263">
        <f>Résultats!AD297</f>
        <v>134416.5681</v>
      </c>
      <c r="AC20" s="263">
        <f>Résultats!AE297</f>
        <v>133773.20189999999</v>
      </c>
      <c r="AD20" s="263">
        <f>Résultats!AF297</f>
        <v>133536.85370000001</v>
      </c>
      <c r="AE20" s="263">
        <f>Résultats!AG297</f>
        <v>133483.6741</v>
      </c>
      <c r="AF20" s="263">
        <f>Résultats!AH297</f>
        <v>132686.73759999999</v>
      </c>
      <c r="AG20" s="263">
        <f>Résultats!AI297</f>
        <v>133185.9374</v>
      </c>
      <c r="AH20" s="263">
        <f>Résultats!AJ297</f>
        <v>133491.0741</v>
      </c>
      <c r="AI20" s="263">
        <f>Résultats!AK297</f>
        <v>133717.81630000001</v>
      </c>
      <c r="AJ20" s="263">
        <f>Résultats!AL297</f>
        <v>133922.41889999999</v>
      </c>
      <c r="AK20" s="263">
        <f>Résultats!AM297</f>
        <v>134118.83960000001</v>
      </c>
      <c r="AL20" s="263">
        <f>Résultats!AN297</f>
        <v>134232.6856</v>
      </c>
      <c r="AM20" s="263">
        <f>Résultats!AO297</f>
        <v>134447.08240000001</v>
      </c>
      <c r="AN20" s="263">
        <f>Résultats!AP297</f>
        <v>134711.6054</v>
      </c>
      <c r="AO20" s="263">
        <f>Résultats!AQ297</f>
        <v>135002.56940000001</v>
      </c>
      <c r="AP20" s="263">
        <f>Résultats!AR297</f>
        <v>135303.97070000001</v>
      </c>
      <c r="AQ20" s="263">
        <f>Résultats!AS297</f>
        <v>135544.17679999999</v>
      </c>
      <c r="AR20" s="263">
        <f>Résultats!AT297</f>
        <v>135826.71489999999</v>
      </c>
      <c r="AS20" s="263">
        <f>Résultats!AU297</f>
        <v>136119.4644</v>
      </c>
      <c r="AT20" s="263">
        <f>Résultats!AV297</f>
        <v>136406.58689999999</v>
      </c>
      <c r="AU20" s="264">
        <f>Résultats!AW297</f>
        <v>136691.13560000001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720421.69819999998</v>
      </c>
      <c r="E21" s="251">
        <f t="shared" si="3"/>
        <v>729930.13049999997</v>
      </c>
      <c r="F21" s="251">
        <f t="shared" si="3"/>
        <v>753601.74440000008</v>
      </c>
      <c r="G21" s="251">
        <f t="shared" si="3"/>
        <v>770562.01860000007</v>
      </c>
      <c r="H21" s="251">
        <f t="shared" si="3"/>
        <v>790930.09369999997</v>
      </c>
      <c r="I21" s="251">
        <f t="shared" si="3"/>
        <v>818764.91760000004</v>
      </c>
      <c r="J21" s="251">
        <f t="shared" si="3"/>
        <v>853795.17339999997</v>
      </c>
      <c r="K21" s="251">
        <f t="shared" si="3"/>
        <v>894657.772</v>
      </c>
      <c r="L21" s="251">
        <f t="shared" si="3"/>
        <v>941547.30529999989</v>
      </c>
      <c r="M21" s="251">
        <f t="shared" si="3"/>
        <v>946162.13260000001</v>
      </c>
      <c r="N21" s="251">
        <f t="shared" si="3"/>
        <v>940689.1118999999</v>
      </c>
      <c r="O21" s="251">
        <f t="shared" si="3"/>
        <v>935216.64100000006</v>
      </c>
      <c r="P21" s="251">
        <f t="shared" si="3"/>
        <v>936407.97530000005</v>
      </c>
      <c r="Q21" s="251">
        <f t="shared" si="3"/>
        <v>948190.59809999994</v>
      </c>
      <c r="R21" s="251">
        <f t="shared" si="3"/>
        <v>957151.49829999998</v>
      </c>
      <c r="S21" s="251">
        <f t="shared" si="3"/>
        <v>959733.65069999988</v>
      </c>
      <c r="T21" s="251">
        <f t="shared" si="3"/>
        <v>960679.97369999997</v>
      </c>
      <c r="U21" s="251">
        <f t="shared" si="3"/>
        <v>961467.20610000007</v>
      </c>
      <c r="V21" s="251">
        <f t="shared" si="3"/>
        <v>961742.05920000002</v>
      </c>
      <c r="W21" s="251">
        <f t="shared" si="3"/>
        <v>956550.38930000004</v>
      </c>
      <c r="X21" s="251">
        <f t="shared" si="3"/>
        <v>955050.06059999997</v>
      </c>
      <c r="Y21" s="251">
        <f t="shared" si="3"/>
        <v>955365.77220000001</v>
      </c>
      <c r="Z21" s="251">
        <f t="shared" si="3"/>
        <v>956641.07709999999</v>
      </c>
      <c r="AA21" s="251">
        <f t="shared" si="3"/>
        <v>958471.82519999996</v>
      </c>
      <c r="AB21" s="251">
        <f t="shared" si="3"/>
        <v>960713.68229999999</v>
      </c>
      <c r="AC21" s="251">
        <f t="shared" si="3"/>
        <v>966329.02319999994</v>
      </c>
      <c r="AD21" s="251">
        <f t="shared" si="3"/>
        <v>970727.8872</v>
      </c>
      <c r="AE21" s="251">
        <f t="shared" si="3"/>
        <v>974679.54929999996</v>
      </c>
      <c r="AF21" s="251">
        <f t="shared" si="3"/>
        <v>981675.27249999996</v>
      </c>
      <c r="AG21" s="251">
        <f t="shared" si="3"/>
        <v>984024.21210000012</v>
      </c>
      <c r="AH21" s="251">
        <f t="shared" si="3"/>
        <v>987246.30180000002</v>
      </c>
      <c r="AI21" s="251">
        <f t="shared" si="3"/>
        <v>990859.84019999998</v>
      </c>
      <c r="AJ21" s="251">
        <f t="shared" si="3"/>
        <v>994674.70519999997</v>
      </c>
      <c r="AK21" s="251">
        <f t="shared" si="3"/>
        <v>998611.97270000004</v>
      </c>
      <c r="AL21" s="251">
        <f t="shared" si="3"/>
        <v>1002870.8676</v>
      </c>
      <c r="AM21" s="251">
        <f t="shared" si="3"/>
        <v>1006756.0179999999</v>
      </c>
      <c r="AN21" s="251">
        <f t="shared" si="3"/>
        <v>1010488.4680000001</v>
      </c>
      <c r="AO21" s="251">
        <f t="shared" si="3"/>
        <v>1014175.1011000001</v>
      </c>
      <c r="AP21" s="251">
        <f t="shared" si="3"/>
        <v>1017858.8511999999</v>
      </c>
      <c r="AQ21" s="251">
        <f t="shared" si="3"/>
        <v>1021805.8716000001</v>
      </c>
      <c r="AR21" s="251">
        <f t="shared" si="3"/>
        <v>1025606.0237</v>
      </c>
      <c r="AS21" s="251">
        <f t="shared" si="3"/>
        <v>1029346.2902</v>
      </c>
      <c r="AT21" s="251">
        <f t="shared" si="3"/>
        <v>1033057.2664000001</v>
      </c>
      <c r="AU21" s="252">
        <f t="shared" si="3"/>
        <v>1036767.014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-9007.7943899999373</v>
      </c>
      <c r="V24" s="247">
        <f t="shared" si="4"/>
        <v>-14453.791320000077</v>
      </c>
      <c r="W24" s="247">
        <f t="shared" si="4"/>
        <v>-3067.6940200000536</v>
      </c>
      <c r="X24" s="247">
        <f t="shared" si="4"/>
        <v>2458.7480000001378</v>
      </c>
      <c r="Y24" s="247">
        <f t="shared" si="4"/>
        <v>5056.6933800000697</v>
      </c>
      <c r="Z24" s="247">
        <f t="shared" si="4"/>
        <v>6109.7441700000782</v>
      </c>
      <c r="AA24" s="247">
        <f t="shared" si="4"/>
        <v>6217.9788600001484</v>
      </c>
      <c r="AB24" s="247">
        <f t="shared" si="4"/>
        <v>8160.9681699997745</v>
      </c>
      <c r="AC24" s="247">
        <f t="shared" si="4"/>
        <v>7665.4257600000128</v>
      </c>
      <c r="AD24" s="247">
        <f t="shared" si="4"/>
        <v>7780.3931099998299</v>
      </c>
      <c r="AE24" s="247">
        <f t="shared" si="4"/>
        <v>8044.1210099998862</v>
      </c>
      <c r="AF24" s="247">
        <f t="shared" si="4"/>
        <v>6174.9239999998827</v>
      </c>
      <c r="AG24" s="247">
        <f t="shared" si="4"/>
        <v>6371.13609000016</v>
      </c>
      <c r="AH24" s="247">
        <f t="shared" si="4"/>
        <v>6594.4463599999435</v>
      </c>
      <c r="AI24" s="247">
        <f t="shared" si="4"/>
        <v>6917.6724399998784</v>
      </c>
      <c r="AJ24" s="247">
        <f t="shared" si="4"/>
        <v>7354.6681300001219</v>
      </c>
      <c r="AK24" s="247">
        <f t="shared" si="4"/>
        <v>7888.588459999999</v>
      </c>
      <c r="AL24" s="247">
        <f t="shared" si="4"/>
        <v>7916.9739800000098</v>
      </c>
      <c r="AM24" s="247">
        <f t="shared" si="4"/>
        <v>8372.2789400001056</v>
      </c>
      <c r="AN24" s="247">
        <f t="shared" si="4"/>
        <v>9098.671219999902</v>
      </c>
      <c r="AO24" s="247">
        <f t="shared" si="4"/>
        <v>10008.442380000139</v>
      </c>
      <c r="AP24" s="247">
        <f t="shared" si="4"/>
        <v>9268.0257900001016</v>
      </c>
      <c r="AQ24" s="247">
        <f t="shared" si="4"/>
        <v>8051.9856520001777</v>
      </c>
      <c r="AR24" s="247">
        <f t="shared" si="4"/>
        <v>7399.641696000006</v>
      </c>
      <c r="AS24" s="247">
        <f t="shared" si="4"/>
        <v>7170.6764469998889</v>
      </c>
      <c r="AT24" s="247">
        <f t="shared" si="4"/>
        <v>7254.5652709999122</v>
      </c>
      <c r="AU24" s="247">
        <f t="shared" si="4"/>
        <v>6064.5265210000798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-363.08539000000019</v>
      </c>
      <c r="V25" s="251">
        <f t="shared" si="4"/>
        <v>-715.93451999999888</v>
      </c>
      <c r="W25" s="251">
        <f t="shared" si="4"/>
        <v>-1079.6921199999997</v>
      </c>
      <c r="X25" s="251">
        <f t="shared" si="4"/>
        <v>-1444.5787999999993</v>
      </c>
      <c r="Y25" s="251">
        <f t="shared" si="4"/>
        <v>-1822.9703199999985</v>
      </c>
      <c r="Z25" s="251">
        <f t="shared" si="4"/>
        <v>-2221.8937300000016</v>
      </c>
      <c r="AA25" s="251">
        <f t="shared" si="4"/>
        <v>-2649.2643399999979</v>
      </c>
      <c r="AB25" s="251">
        <f t="shared" si="4"/>
        <v>-3368.5629299999982</v>
      </c>
      <c r="AC25" s="251">
        <f t="shared" si="4"/>
        <v>-4088.0432399999991</v>
      </c>
      <c r="AD25" s="251">
        <f t="shared" si="4"/>
        <v>-4825.1272900000004</v>
      </c>
      <c r="AE25" s="251">
        <f t="shared" si="4"/>
        <v>-5577.5532900000017</v>
      </c>
      <c r="AF25" s="251">
        <f t="shared" si="4"/>
        <v>-6342.9923999999992</v>
      </c>
      <c r="AG25" s="251">
        <f t="shared" si="4"/>
        <v>-7110.9089100000001</v>
      </c>
      <c r="AH25" s="251">
        <f t="shared" si="4"/>
        <v>-7875.6463400000011</v>
      </c>
      <c r="AI25" s="251">
        <f t="shared" si="4"/>
        <v>-8638.7355599999992</v>
      </c>
      <c r="AJ25" s="251">
        <f t="shared" si="4"/>
        <v>-9403.6122699999996</v>
      </c>
      <c r="AK25" s="251">
        <f t="shared" si="4"/>
        <v>-10170.900540000001</v>
      </c>
      <c r="AL25" s="251">
        <f t="shared" si="4"/>
        <v>-10934.24042</v>
      </c>
      <c r="AM25" s="251">
        <f t="shared" si="4"/>
        <v>-11696.123560000002</v>
      </c>
      <c r="AN25" s="251">
        <f t="shared" si="4"/>
        <v>-12462.130380000001</v>
      </c>
      <c r="AO25" s="251">
        <f t="shared" si="4"/>
        <v>-13235.40682</v>
      </c>
      <c r="AP25" s="251">
        <f t="shared" si="4"/>
        <v>-14017.97111</v>
      </c>
      <c r="AQ25" s="251">
        <f t="shared" si="4"/>
        <v>-14817.247247999998</v>
      </c>
      <c r="AR25" s="251">
        <f t="shared" si="4"/>
        <v>-15633.317303999998</v>
      </c>
      <c r="AS25" s="251">
        <f t="shared" si="4"/>
        <v>-16460.031052999999</v>
      </c>
      <c r="AT25" s="251">
        <f t="shared" si="4"/>
        <v>-17296.486928999999</v>
      </c>
      <c r="AU25" s="251">
        <f t="shared" si="4"/>
        <v>-18152.357478999998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-15974.664639999966</v>
      </c>
      <c r="V26" s="256">
        <f t="shared" si="6"/>
        <v>-27691.732779999998</v>
      </c>
      <c r="W26" s="256">
        <f t="shared" si="6"/>
        <v>-19191.806950000027</v>
      </c>
      <c r="X26" s="256">
        <f t="shared" si="6"/>
        <v>-16740.332400000021</v>
      </c>
      <c r="Y26" s="256">
        <f t="shared" si="6"/>
        <v>-16926.665670000017</v>
      </c>
      <c r="Z26" s="256">
        <f t="shared" si="6"/>
        <v>-18352.125550000033</v>
      </c>
      <c r="AA26" s="256">
        <f t="shared" si="6"/>
        <v>-20415.101229999971</v>
      </c>
      <c r="AB26" s="256">
        <f t="shared" si="6"/>
        <v>-21281.872090000004</v>
      </c>
      <c r="AC26" s="256">
        <f t="shared" si="6"/>
        <v>-24587.340470000025</v>
      </c>
      <c r="AD26" s="256">
        <f t="shared" si="6"/>
        <v>-26980.103960000022</v>
      </c>
      <c r="AE26" s="256">
        <f t="shared" si="6"/>
        <v>-29009.277419999991</v>
      </c>
      <c r="AF26" s="256">
        <f t="shared" si="6"/>
        <v>-33123.729960000019</v>
      </c>
      <c r="AG26" s="256">
        <f t="shared" si="6"/>
        <v>-35002.702900000018</v>
      </c>
      <c r="AH26" s="256">
        <f t="shared" si="6"/>
        <v>-37023.574870000019</v>
      </c>
      <c r="AI26" s="256">
        <f t="shared" si="6"/>
        <v>-39075.207150000009</v>
      </c>
      <c r="AJ26" s="256">
        <f t="shared" si="6"/>
        <v>-41144.80839999998</v>
      </c>
      <c r="AK26" s="256">
        <f t="shared" si="6"/>
        <v>-43243.645519999991</v>
      </c>
      <c r="AL26" s="256">
        <f t="shared" si="6"/>
        <v>-45481.040429999986</v>
      </c>
      <c r="AM26" s="256">
        <f t="shared" si="6"/>
        <v>-47529.09201</v>
      </c>
      <c r="AN26" s="256">
        <f t="shared" si="6"/>
        <v>-49481.398390000002</v>
      </c>
      <c r="AO26" s="256">
        <f t="shared" si="6"/>
        <v>-51388.764490000009</v>
      </c>
      <c r="AP26" s="256">
        <f t="shared" si="6"/>
        <v>-54803.320099999968</v>
      </c>
      <c r="AQ26" s="256">
        <f t="shared" si="6"/>
        <v>-57875.872400000022</v>
      </c>
      <c r="AR26" s="256">
        <f t="shared" si="6"/>
        <v>-60627.964240000023</v>
      </c>
      <c r="AS26" s="256">
        <f t="shared" si="6"/>
        <v>-63217.543190000011</v>
      </c>
      <c r="AT26" s="256">
        <f t="shared" si="6"/>
        <v>-65714.345249999969</v>
      </c>
      <c r="AU26" s="256">
        <f t="shared" si="6"/>
        <v>-67804.527020000023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-19378.814199999964</v>
      </c>
      <c r="V27" s="212">
        <f t="shared" si="7"/>
        <v>-33738.091899999999</v>
      </c>
      <c r="W27" s="212">
        <f t="shared" si="7"/>
        <v>-24653.070400000026</v>
      </c>
      <c r="X27" s="212">
        <f t="shared" si="7"/>
        <v>-22404.605900000024</v>
      </c>
      <c r="Y27" s="212">
        <f t="shared" si="7"/>
        <v>-23088.463600000017</v>
      </c>
      <c r="Z27" s="212">
        <f t="shared" si="7"/>
        <v>-25128.723000000027</v>
      </c>
      <c r="AA27" s="212">
        <f t="shared" si="7"/>
        <v>-27847.542999999976</v>
      </c>
      <c r="AB27" s="212">
        <f t="shared" si="7"/>
        <v>-28921.766499999998</v>
      </c>
      <c r="AC27" s="212">
        <f t="shared" si="7"/>
        <v>-32704.295300000027</v>
      </c>
      <c r="AD27" s="212">
        <f t="shared" si="7"/>
        <v>-35424.141400000022</v>
      </c>
      <c r="AE27" s="212">
        <f t="shared" si="7"/>
        <v>-37709.737499999988</v>
      </c>
      <c r="AF27" s="212">
        <f t="shared" si="7"/>
        <v>-42304.12910000002</v>
      </c>
      <c r="AG27" s="212">
        <f t="shared" si="7"/>
        <v>-44439.670600000012</v>
      </c>
      <c r="AH27" s="212">
        <f t="shared" si="7"/>
        <v>-46734.670100000018</v>
      </c>
      <c r="AI27" s="212">
        <f t="shared" si="7"/>
        <v>-49066.527100000007</v>
      </c>
      <c r="AJ27" s="212">
        <f t="shared" si="7"/>
        <v>-51425.001999999979</v>
      </c>
      <c r="AK27" s="212">
        <f t="shared" si="7"/>
        <v>-53822.082699999999</v>
      </c>
      <c r="AL27" s="212">
        <f t="shared" si="7"/>
        <v>-56322.500899999985</v>
      </c>
      <c r="AM27" s="212">
        <f t="shared" si="7"/>
        <v>-58640.458299999998</v>
      </c>
      <c r="AN27" s="212">
        <f t="shared" si="7"/>
        <v>-60870.102500000008</v>
      </c>
      <c r="AO27" s="212">
        <f t="shared" si="7"/>
        <v>-63061.007400000002</v>
      </c>
      <c r="AP27" s="212">
        <f t="shared" si="7"/>
        <v>-66933.902599999972</v>
      </c>
      <c r="AQ27" s="212">
        <f t="shared" si="7"/>
        <v>-70269.349800000025</v>
      </c>
      <c r="AR27" s="212">
        <f t="shared" si="7"/>
        <v>-73278.376800000027</v>
      </c>
      <c r="AS27" s="212">
        <f t="shared" si="7"/>
        <v>-76134.444500000012</v>
      </c>
      <c r="AT27" s="212">
        <f t="shared" si="7"/>
        <v>-78907.048899999965</v>
      </c>
      <c r="AU27" s="212">
        <f t="shared" si="7"/>
        <v>-80875.544100000028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3404.149559999998</v>
      </c>
      <c r="V28" s="263">
        <f t="shared" si="7"/>
        <v>6046.359120000001</v>
      </c>
      <c r="W28" s="263">
        <f t="shared" si="7"/>
        <v>5461.2634499999986</v>
      </c>
      <c r="X28" s="263">
        <f t="shared" si="7"/>
        <v>5664.273500000003</v>
      </c>
      <c r="Y28" s="263">
        <f t="shared" si="7"/>
        <v>6161.7979300000006</v>
      </c>
      <c r="Z28" s="263">
        <f t="shared" si="7"/>
        <v>6776.5974499999938</v>
      </c>
      <c r="AA28" s="263">
        <f t="shared" si="7"/>
        <v>7432.4417700000049</v>
      </c>
      <c r="AB28" s="263">
        <f t="shared" si="7"/>
        <v>7639.8944099999935</v>
      </c>
      <c r="AC28" s="263">
        <f t="shared" si="7"/>
        <v>8116.9548300000024</v>
      </c>
      <c r="AD28" s="263">
        <f t="shared" si="7"/>
        <v>8444.0374400000001</v>
      </c>
      <c r="AE28" s="263">
        <f t="shared" si="7"/>
        <v>8700.4600799999971</v>
      </c>
      <c r="AF28" s="263">
        <f t="shared" si="7"/>
        <v>9180.3991400000014</v>
      </c>
      <c r="AG28" s="263">
        <f t="shared" si="7"/>
        <v>9436.9676999999938</v>
      </c>
      <c r="AH28" s="263">
        <f t="shared" si="7"/>
        <v>9711.095229999999</v>
      </c>
      <c r="AI28" s="263">
        <f t="shared" si="7"/>
        <v>9991.3199499999973</v>
      </c>
      <c r="AJ28" s="263">
        <f t="shared" si="7"/>
        <v>10280.193599999999</v>
      </c>
      <c r="AK28" s="263">
        <f t="shared" si="7"/>
        <v>10578.437180000008</v>
      </c>
      <c r="AL28" s="263">
        <f t="shared" si="7"/>
        <v>10841.460469999998</v>
      </c>
      <c r="AM28" s="263">
        <f t="shared" si="7"/>
        <v>11111.366289999998</v>
      </c>
      <c r="AN28" s="263">
        <f t="shared" si="7"/>
        <v>11388.704110000006</v>
      </c>
      <c r="AO28" s="263">
        <f t="shared" si="7"/>
        <v>11672.242909999994</v>
      </c>
      <c r="AP28" s="263">
        <f t="shared" si="7"/>
        <v>12130.582500000004</v>
      </c>
      <c r="AQ28" s="263">
        <f t="shared" si="7"/>
        <v>12393.477400000003</v>
      </c>
      <c r="AR28" s="263">
        <f t="shared" si="7"/>
        <v>12650.412560000004</v>
      </c>
      <c r="AS28" s="263">
        <f t="shared" si="7"/>
        <v>12916.901310000001</v>
      </c>
      <c r="AT28" s="263">
        <f t="shared" si="7"/>
        <v>13192.703649999996</v>
      </c>
      <c r="AU28" s="263">
        <f t="shared" si="7"/>
        <v>13071.017080000005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1197.5066999999399</v>
      </c>
      <c r="V29" s="212">
        <f t="shared" si="9"/>
        <v>1368.0753000000259</v>
      </c>
      <c r="W29" s="212">
        <f t="shared" si="9"/>
        <v>-2480.4994000000006</v>
      </c>
      <c r="X29" s="212">
        <f t="shared" si="9"/>
        <v>-6091.5475999999617</v>
      </c>
      <c r="Y29" s="212">
        <f t="shared" si="9"/>
        <v>-9914.1579999999667</v>
      </c>
      <c r="Z29" s="212">
        <f t="shared" si="9"/>
        <v>-13959.916499999934</v>
      </c>
      <c r="AA29" s="212">
        <f t="shared" si="9"/>
        <v>-18224.101900000009</v>
      </c>
      <c r="AB29" s="212">
        <f t="shared" si="9"/>
        <v>-21681.224000000017</v>
      </c>
      <c r="AC29" s="212">
        <f t="shared" si="9"/>
        <v>-25131.746999999974</v>
      </c>
      <c r="AD29" s="212">
        <f t="shared" si="9"/>
        <v>-28834.709599999944</v>
      </c>
      <c r="AE29" s="212">
        <f t="shared" si="9"/>
        <v>-32713.401399999944</v>
      </c>
      <c r="AF29" s="212">
        <f t="shared" si="9"/>
        <v>-36616.5864</v>
      </c>
      <c r="AG29" s="212">
        <f t="shared" si="9"/>
        <v>-40656.009500000073</v>
      </c>
      <c r="AH29" s="212">
        <f t="shared" si="9"/>
        <v>-44540.922600000049</v>
      </c>
      <c r="AI29" s="212">
        <f t="shared" si="9"/>
        <v>-48302.706000000006</v>
      </c>
      <c r="AJ29" s="212">
        <f t="shared" si="9"/>
        <v>-51939.816499999986</v>
      </c>
      <c r="AK29" s="212">
        <f t="shared" si="9"/>
        <v>-55455.539000000106</v>
      </c>
      <c r="AL29" s="212">
        <f t="shared" si="9"/>
        <v>-59258.418500000029</v>
      </c>
      <c r="AM29" s="212">
        <f t="shared" si="9"/>
        <v>-62842.5864</v>
      </c>
      <c r="AN29" s="212">
        <f t="shared" si="9"/>
        <v>-66261.904000000068</v>
      </c>
      <c r="AO29" s="212">
        <f t="shared" si="9"/>
        <v>-69547.083799999993</v>
      </c>
      <c r="AP29" s="212">
        <f t="shared" si="9"/>
        <v>-72870.982299999887</v>
      </c>
      <c r="AQ29" s="212">
        <f t="shared" si="9"/>
        <v>-76798.562299999991</v>
      </c>
      <c r="AR29" s="212">
        <f t="shared" si="9"/>
        <v>-80499.990499999985</v>
      </c>
      <c r="AS29" s="212">
        <f t="shared" si="9"/>
        <v>-83958.047500000073</v>
      </c>
      <c r="AT29" s="212">
        <f t="shared" si="9"/>
        <v>-87201.777000000089</v>
      </c>
      <c r="AU29" s="212">
        <f t="shared" si="9"/>
        <v>-91573.826500000025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-10712.848100000061</v>
      </c>
      <c r="V30" s="212">
        <f t="shared" si="10"/>
        <v>-20745.088899999973</v>
      </c>
      <c r="W30" s="212">
        <f t="shared" si="10"/>
        <v>-24250.419899999979</v>
      </c>
      <c r="X30" s="212">
        <f t="shared" si="10"/>
        <v>-29609.148199999938</v>
      </c>
      <c r="Y30" s="212">
        <f t="shared" si="10"/>
        <v>-35985.792299999972</v>
      </c>
      <c r="Z30" s="212">
        <f t="shared" si="10"/>
        <v>-42931.071099999943</v>
      </c>
      <c r="AA30" s="212">
        <f t="shared" si="10"/>
        <v>-50263.473400000017</v>
      </c>
      <c r="AB30" s="212">
        <f t="shared" si="10"/>
        <v>-55882.386300000013</v>
      </c>
      <c r="AC30" s="212">
        <f t="shared" si="10"/>
        <v>-62403.406799999997</v>
      </c>
      <c r="AD30" s="212">
        <f t="shared" si="10"/>
        <v>-68809.63619999995</v>
      </c>
      <c r="AE30" s="212">
        <f t="shared" si="10"/>
        <v>-75211.648199999938</v>
      </c>
      <c r="AF30" s="212">
        <f t="shared" si="10"/>
        <v>-82385.942500000005</v>
      </c>
      <c r="AG30" s="212">
        <f t="shared" si="10"/>
        <v>-88696.035800000071</v>
      </c>
      <c r="AH30" s="212">
        <f t="shared" si="10"/>
        <v>-95032.998800000059</v>
      </c>
      <c r="AI30" s="212">
        <f t="shared" si="10"/>
        <v>-101344.56839999999</v>
      </c>
      <c r="AJ30" s="212">
        <f t="shared" si="10"/>
        <v>-107610.95120000001</v>
      </c>
      <c r="AK30" s="212">
        <f t="shared" si="10"/>
        <v>-113837.43930000009</v>
      </c>
      <c r="AL30" s="212">
        <f t="shared" si="10"/>
        <v>-120375.83880000003</v>
      </c>
      <c r="AM30" s="212">
        <f t="shared" si="10"/>
        <v>-126682.42119999998</v>
      </c>
      <c r="AN30" s="212">
        <f t="shared" si="10"/>
        <v>-132842.33850000007</v>
      </c>
      <c r="AO30" s="212">
        <f t="shared" si="10"/>
        <v>-138907.49089999998</v>
      </c>
      <c r="AP30" s="212">
        <f t="shared" si="10"/>
        <v>-145387.11279999989</v>
      </c>
      <c r="AQ30" s="212">
        <f t="shared" si="10"/>
        <v>-152369.5588</v>
      </c>
      <c r="AR30" s="212">
        <f t="shared" si="10"/>
        <v>-159083.30859999999</v>
      </c>
      <c r="AS30" s="212">
        <f t="shared" si="10"/>
        <v>-165584.14510000008</v>
      </c>
      <c r="AT30" s="212">
        <f t="shared" si="10"/>
        <v>-171924.41490000009</v>
      </c>
      <c r="AU30" s="212">
        <f t="shared" si="10"/>
        <v>-179327.255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11910.354800000001</v>
      </c>
      <c r="V31" s="263">
        <f t="shared" si="10"/>
        <v>22113.164199999999</v>
      </c>
      <c r="W31" s="263">
        <f t="shared" si="10"/>
        <v>21769.920499999978</v>
      </c>
      <c r="X31" s="263">
        <f t="shared" si="10"/>
        <v>23517.600599999976</v>
      </c>
      <c r="Y31" s="263">
        <f t="shared" si="10"/>
        <v>26071.634300000005</v>
      </c>
      <c r="Z31" s="263">
        <f t="shared" si="10"/>
        <v>28971.154600000009</v>
      </c>
      <c r="AA31" s="263">
        <f t="shared" si="10"/>
        <v>32039.371500000008</v>
      </c>
      <c r="AB31" s="263">
        <f t="shared" si="10"/>
        <v>34201.162299999996</v>
      </c>
      <c r="AC31" s="263">
        <f t="shared" si="10"/>
        <v>37271.659800000023</v>
      </c>
      <c r="AD31" s="263">
        <f t="shared" si="10"/>
        <v>39974.926600000006</v>
      </c>
      <c r="AE31" s="263">
        <f t="shared" si="10"/>
        <v>42498.246799999994</v>
      </c>
      <c r="AF31" s="263">
        <f t="shared" si="10"/>
        <v>45769.356100000005</v>
      </c>
      <c r="AG31" s="263">
        <f t="shared" si="10"/>
        <v>48040.026299999998</v>
      </c>
      <c r="AH31" s="263">
        <f t="shared" si="10"/>
        <v>50492.07620000001</v>
      </c>
      <c r="AI31" s="263">
        <f t="shared" si="10"/>
        <v>53041.862399999984</v>
      </c>
      <c r="AJ31" s="263">
        <f t="shared" si="10"/>
        <v>55671.134700000024</v>
      </c>
      <c r="AK31" s="263">
        <f t="shared" si="10"/>
        <v>58381.900299999979</v>
      </c>
      <c r="AL31" s="263">
        <f t="shared" si="10"/>
        <v>61117.420299999998</v>
      </c>
      <c r="AM31" s="263">
        <f t="shared" si="10"/>
        <v>63839.834799999982</v>
      </c>
      <c r="AN31" s="263">
        <f t="shared" si="10"/>
        <v>66580.434500000003</v>
      </c>
      <c r="AO31" s="263">
        <f t="shared" si="10"/>
        <v>69360.407099999982</v>
      </c>
      <c r="AP31" s="263">
        <f t="shared" si="10"/>
        <v>72516.130499999999</v>
      </c>
      <c r="AQ31" s="263">
        <f t="shared" si="10"/>
        <v>75570.996500000008</v>
      </c>
      <c r="AR31" s="263">
        <f t="shared" si="10"/>
        <v>78583.318100000004</v>
      </c>
      <c r="AS31" s="263">
        <f t="shared" si="10"/>
        <v>81626.097600000008</v>
      </c>
      <c r="AT31" s="263">
        <f t="shared" si="10"/>
        <v>84722.637900000002</v>
      </c>
      <c r="AU31" s="263">
        <f t="shared" si="10"/>
        <v>87753.42849999998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-30091.662300000025</v>
      </c>
      <c r="V32" s="251">
        <f t="shared" si="12"/>
        <v>-54483.180799999973</v>
      </c>
      <c r="W32" s="251">
        <f t="shared" si="12"/>
        <v>-48903.490300000005</v>
      </c>
      <c r="X32" s="251">
        <f t="shared" si="12"/>
        <v>-52013.754099999962</v>
      </c>
      <c r="Y32" s="251">
        <f t="shared" si="12"/>
        <v>-59074.255899999989</v>
      </c>
      <c r="Z32" s="251">
        <f t="shared" si="12"/>
        <v>-68059.79409999997</v>
      </c>
      <c r="AA32" s="251">
        <f t="shared" si="12"/>
        <v>-78111.016399999993</v>
      </c>
      <c r="AB32" s="251">
        <f t="shared" si="12"/>
        <v>-84804.152800000011</v>
      </c>
      <c r="AC32" s="251">
        <f t="shared" si="12"/>
        <v>-95107.702100000024</v>
      </c>
      <c r="AD32" s="251">
        <f t="shared" si="12"/>
        <v>-104233.77759999997</v>
      </c>
      <c r="AE32" s="251">
        <f t="shared" si="12"/>
        <v>-112921.38569999993</v>
      </c>
      <c r="AF32" s="251">
        <f t="shared" si="12"/>
        <v>-124690.07160000002</v>
      </c>
      <c r="AG32" s="251">
        <f t="shared" si="12"/>
        <v>-133135.70640000008</v>
      </c>
      <c r="AH32" s="251">
        <f t="shared" si="12"/>
        <v>-141767.66890000008</v>
      </c>
      <c r="AI32" s="251">
        <f t="shared" si="12"/>
        <v>-150411.0955</v>
      </c>
      <c r="AJ32" s="251">
        <f t="shared" si="12"/>
        <v>-159035.95319999999</v>
      </c>
      <c r="AK32" s="251">
        <f t="shared" si="12"/>
        <v>-167659.52200000008</v>
      </c>
      <c r="AL32" s="251">
        <f t="shared" si="12"/>
        <v>-176698.33970000001</v>
      </c>
      <c r="AM32" s="251">
        <f t="shared" si="12"/>
        <v>-185322.87949999998</v>
      </c>
      <c r="AN32" s="251">
        <f t="shared" si="12"/>
        <v>-193712.44100000008</v>
      </c>
      <c r="AO32" s="251">
        <f t="shared" si="12"/>
        <v>-201968.49829999998</v>
      </c>
      <c r="AP32" s="251">
        <f t="shared" si="12"/>
        <v>-212321.01539999986</v>
      </c>
      <c r="AQ32" s="251">
        <f t="shared" si="12"/>
        <v>-222638.90860000002</v>
      </c>
      <c r="AR32" s="251">
        <f t="shared" si="12"/>
        <v>-232361.68540000002</v>
      </c>
      <c r="AS32" s="251">
        <f t="shared" si="12"/>
        <v>-241718.58960000009</v>
      </c>
      <c r="AT32" s="251">
        <f t="shared" si="12"/>
        <v>-250831.46380000006</v>
      </c>
      <c r="AU32" s="251">
        <f t="shared" si="12"/>
        <v>-260202.79910000003</v>
      </c>
      <c r="AV32" s="268"/>
    </row>
    <row r="36" spans="1:50" s="244" customFormat="1" ht="45" customHeight="1" x14ac:dyDescent="0.25">
      <c r="A36" s="239" t="str">
        <f>[5]Résultats!B1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3">C38+C39+C42</f>
        <v>1</v>
      </c>
      <c r="D37" s="247">
        <f t="shared" si="13"/>
        <v>1</v>
      </c>
      <c r="E37" s="247">
        <f t="shared" si="13"/>
        <v>0.99999999999999989</v>
      </c>
      <c r="F37" s="247">
        <f t="shared" si="13"/>
        <v>1</v>
      </c>
      <c r="G37" s="247">
        <f t="shared" si="13"/>
        <v>1.0000000000000002</v>
      </c>
      <c r="H37" s="247">
        <f t="shared" si="13"/>
        <v>1</v>
      </c>
      <c r="I37" s="247">
        <f t="shared" si="13"/>
        <v>0.99999999999999989</v>
      </c>
      <c r="J37" s="247">
        <f t="shared" si="13"/>
        <v>1</v>
      </c>
      <c r="K37" s="247">
        <f t="shared" si="13"/>
        <v>1.0000000000000002</v>
      </c>
      <c r="L37" s="247">
        <f t="shared" si="13"/>
        <v>1</v>
      </c>
      <c r="M37" s="247">
        <f t="shared" si="13"/>
        <v>0.99999999999999978</v>
      </c>
      <c r="N37" s="247">
        <f t="shared" si="13"/>
        <v>1</v>
      </c>
      <c r="O37" s="247">
        <f t="shared" si="13"/>
        <v>1</v>
      </c>
      <c r="P37" s="247">
        <f t="shared" si="13"/>
        <v>0.99999999999999978</v>
      </c>
      <c r="Q37" s="247">
        <f t="shared" si="13"/>
        <v>1</v>
      </c>
      <c r="R37" s="247">
        <f t="shared" si="13"/>
        <v>1</v>
      </c>
      <c r="S37" s="247">
        <f t="shared" si="13"/>
        <v>0.99999999999999989</v>
      </c>
      <c r="T37" s="247">
        <f t="shared" si="13"/>
        <v>1</v>
      </c>
      <c r="U37" s="247">
        <f t="shared" si="13"/>
        <v>1.0000000000000002</v>
      </c>
      <c r="V37" s="247">
        <f t="shared" si="13"/>
        <v>1</v>
      </c>
      <c r="W37" s="247">
        <f t="shared" si="13"/>
        <v>0.99999999999999989</v>
      </c>
      <c r="X37" s="247">
        <f t="shared" si="13"/>
        <v>0.99999999999999978</v>
      </c>
      <c r="Y37" s="247">
        <f t="shared" si="13"/>
        <v>1</v>
      </c>
      <c r="Z37" s="247">
        <f t="shared" si="13"/>
        <v>0.99999999999999978</v>
      </c>
      <c r="AA37" s="247">
        <f t="shared" si="13"/>
        <v>1</v>
      </c>
      <c r="AB37" s="247">
        <f t="shared" si="13"/>
        <v>0.99999999999999989</v>
      </c>
      <c r="AC37" s="247">
        <f t="shared" si="13"/>
        <v>1</v>
      </c>
      <c r="AD37" s="247">
        <f t="shared" si="13"/>
        <v>1.0000000000000002</v>
      </c>
      <c r="AE37" s="247">
        <f t="shared" si="13"/>
        <v>1</v>
      </c>
      <c r="AF37" s="247">
        <f t="shared" si="13"/>
        <v>1</v>
      </c>
      <c r="AG37" s="247">
        <f t="shared" si="13"/>
        <v>0.99999999999999978</v>
      </c>
      <c r="AH37" s="247">
        <f t="shared" si="13"/>
        <v>1</v>
      </c>
      <c r="AI37" s="247">
        <f t="shared" si="13"/>
        <v>1</v>
      </c>
      <c r="AJ37" s="247">
        <f t="shared" si="13"/>
        <v>1</v>
      </c>
      <c r="AK37" s="247">
        <f t="shared" si="13"/>
        <v>1</v>
      </c>
      <c r="AL37" s="247">
        <f t="shared" si="13"/>
        <v>0.99999999999999989</v>
      </c>
      <c r="AM37" s="247">
        <f t="shared" si="13"/>
        <v>1</v>
      </c>
      <c r="AN37" s="247">
        <f t="shared" si="13"/>
        <v>1</v>
      </c>
      <c r="AO37" s="247">
        <f t="shared" si="13"/>
        <v>1</v>
      </c>
      <c r="AP37" s="247">
        <f t="shared" si="13"/>
        <v>1</v>
      </c>
      <c r="AQ37" s="247">
        <f t="shared" si="13"/>
        <v>1</v>
      </c>
      <c r="AR37" s="247">
        <f t="shared" si="13"/>
        <v>0.99999999999999978</v>
      </c>
      <c r="AS37" s="247">
        <f t="shared" si="13"/>
        <v>1</v>
      </c>
      <c r="AT37" s="247">
        <f t="shared" si="13"/>
        <v>1</v>
      </c>
      <c r="AU37" s="248">
        <f t="shared" si="13"/>
        <v>1</v>
      </c>
    </row>
    <row r="38" spans="1:50" x14ac:dyDescent="0.2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1">
        <f>C4/(C$2-C$3)</f>
        <v>0.29999999998794452</v>
      </c>
      <c r="D39" s="301">
        <f t="shared" ref="D39:AU45" si="14">D4/(D$2-D$3)</f>
        <v>0.30610707438734192</v>
      </c>
      <c r="E39" s="301">
        <f t="shared" si="14"/>
        <v>0.31271216534512691</v>
      </c>
      <c r="F39" s="301">
        <f t="shared" si="14"/>
        <v>0.31947496682164556</v>
      </c>
      <c r="G39" s="301">
        <f t="shared" si="14"/>
        <v>0.32450963838014518</v>
      </c>
      <c r="H39" s="301">
        <f t="shared" si="14"/>
        <v>0.33150146210881004</v>
      </c>
      <c r="I39" s="301">
        <f t="shared" si="14"/>
        <v>0.34014248626670518</v>
      </c>
      <c r="J39" s="301">
        <f t="shared" si="14"/>
        <v>0.34781418579183793</v>
      </c>
      <c r="K39" s="301">
        <f t="shared" si="14"/>
        <v>0.35500712607276924</v>
      </c>
      <c r="L39" s="301">
        <f t="shared" si="14"/>
        <v>0.36219339075351026</v>
      </c>
      <c r="M39" s="301">
        <f t="shared" si="14"/>
        <v>0.35947486581152938</v>
      </c>
      <c r="N39" s="301">
        <f t="shared" si="14"/>
        <v>0.35627036685677099</v>
      </c>
      <c r="O39" s="301">
        <f t="shared" si="14"/>
        <v>0.35701550227928425</v>
      </c>
      <c r="P39" s="301">
        <f t="shared" si="14"/>
        <v>0.35684472642372506</v>
      </c>
      <c r="Q39" s="301">
        <f t="shared" si="14"/>
        <v>0.35938175000401218</v>
      </c>
      <c r="R39" s="301">
        <f t="shared" si="14"/>
        <v>0.36165553482615675</v>
      </c>
      <c r="S39" s="301">
        <f t="shared" si="14"/>
        <v>0.36250103247925358</v>
      </c>
      <c r="T39" s="301">
        <f t="shared" si="14"/>
        <v>0.36296815059285142</v>
      </c>
      <c r="U39" s="301">
        <f t="shared" si="14"/>
        <v>0.3592227362524581</v>
      </c>
      <c r="V39" s="301">
        <f t="shared" si="14"/>
        <v>0.35768600388344285</v>
      </c>
      <c r="W39" s="301">
        <f t="shared" si="14"/>
        <v>0.36099274049789098</v>
      </c>
      <c r="X39" s="301">
        <f t="shared" si="14"/>
        <v>0.36260898310895068</v>
      </c>
      <c r="Y39" s="301">
        <f t="shared" si="14"/>
        <v>0.36344877656826668</v>
      </c>
      <c r="Z39" s="301">
        <f t="shared" si="14"/>
        <v>0.36391580892822639</v>
      </c>
      <c r="AA39" s="301">
        <f t="shared" si="14"/>
        <v>0.36419932366243263</v>
      </c>
      <c r="AB39" s="301">
        <f t="shared" si="14"/>
        <v>0.36443835946624148</v>
      </c>
      <c r="AC39" s="301">
        <f t="shared" si="14"/>
        <v>0.36459545980813696</v>
      </c>
      <c r="AD39" s="301">
        <f t="shared" si="14"/>
        <v>0.36477111916563504</v>
      </c>
      <c r="AE39" s="301">
        <f t="shared" si="14"/>
        <v>0.36494519002008102</v>
      </c>
      <c r="AF39" s="301">
        <f t="shared" si="14"/>
        <v>0.36511038425115738</v>
      </c>
      <c r="AG39" s="301">
        <f t="shared" si="14"/>
        <v>0.3647414355252257</v>
      </c>
      <c r="AH39" s="301">
        <f t="shared" si="14"/>
        <v>0.36455281194807521</v>
      </c>
      <c r="AI39" s="301">
        <f t="shared" si="14"/>
        <v>0.36446186144906928</v>
      </c>
      <c r="AJ39" s="301">
        <f t="shared" si="14"/>
        <v>0.36441086982768278</v>
      </c>
      <c r="AK39" s="301">
        <f t="shared" si="14"/>
        <v>0.36438181757412236</v>
      </c>
      <c r="AL39" s="301">
        <f t="shared" si="14"/>
        <v>0.36454501775992842</v>
      </c>
      <c r="AM39" s="301">
        <f t="shared" si="14"/>
        <v>0.36465187012187528</v>
      </c>
      <c r="AN39" s="301">
        <f t="shared" si="14"/>
        <v>0.36473729100940028</v>
      </c>
      <c r="AO39" s="301">
        <f t="shared" si="14"/>
        <v>0.36482237325570011</v>
      </c>
      <c r="AP39" s="301">
        <f t="shared" si="14"/>
        <v>0.36433582111051999</v>
      </c>
      <c r="AQ39" s="301">
        <f t="shared" si="14"/>
        <v>0.36438807786390903</v>
      </c>
      <c r="AR39" s="301">
        <f t="shared" si="14"/>
        <v>0.36447641485180554</v>
      </c>
      <c r="AS39" s="301">
        <f t="shared" si="14"/>
        <v>0.36458654901814097</v>
      </c>
      <c r="AT39" s="301">
        <f t="shared" si="14"/>
        <v>0.36472388260349159</v>
      </c>
      <c r="AU39" s="302">
        <f t="shared" si="14"/>
        <v>0.36581113339263932</v>
      </c>
      <c r="AV39" s="253"/>
      <c r="AW39" s="303">
        <f t="shared" ref="AW39:AW44" si="15">AA39-P39</f>
        <v>7.354597238707572E-3</v>
      </c>
      <c r="AX39" s="303">
        <f t="shared" ref="AX39:AX44" si="16">AU39-P39</f>
        <v>8.9664069689142645E-3</v>
      </c>
    </row>
    <row r="40" spans="1:50" x14ac:dyDescent="0.25">
      <c r="B40" s="258" t="s">
        <v>496</v>
      </c>
      <c r="C40" s="304">
        <f>C5/(C$2-C$3)</f>
        <v>0.1970599631421219</v>
      </c>
      <c r="D40" s="304">
        <f t="shared" si="14"/>
        <v>0.20030830218569923</v>
      </c>
      <c r="E40" s="304">
        <f t="shared" si="14"/>
        <v>0.20527519701217201</v>
      </c>
      <c r="F40" s="304">
        <f t="shared" si="14"/>
        <v>0.20896162219811926</v>
      </c>
      <c r="G40" s="304">
        <f t="shared" si="14"/>
        <v>0.21228655375754615</v>
      </c>
      <c r="H40" s="304">
        <f t="shared" si="14"/>
        <v>0.21475767501151544</v>
      </c>
      <c r="I40" s="304">
        <f t="shared" si="14"/>
        <v>0.22174947604726286</v>
      </c>
      <c r="J40" s="304">
        <f t="shared" si="14"/>
        <v>0.22810873998766587</v>
      </c>
      <c r="K40" s="304">
        <f t="shared" si="14"/>
        <v>0.23284668101745101</v>
      </c>
      <c r="L40" s="304">
        <f t="shared" si="14"/>
        <v>0.24142934737260513</v>
      </c>
      <c r="M40" s="304">
        <f t="shared" si="14"/>
        <v>0.24203907739917574</v>
      </c>
      <c r="N40" s="304">
        <f t="shared" si="14"/>
        <v>0.23882107786378209</v>
      </c>
      <c r="O40" s="304">
        <f t="shared" si="14"/>
        <v>0.23569561232585839</v>
      </c>
      <c r="P40" s="304">
        <f t="shared" si="14"/>
        <v>0.2370123111846468</v>
      </c>
      <c r="Q40" s="304">
        <f t="shared" si="14"/>
        <v>0.24187581905153233</v>
      </c>
      <c r="R40" s="304">
        <f t="shared" si="14"/>
        <v>0.24618190522245226</v>
      </c>
      <c r="S40" s="304">
        <f t="shared" si="14"/>
        <v>0.24731547145191296</v>
      </c>
      <c r="T40" s="304">
        <f t="shared" si="14"/>
        <v>0.24763897849569527</v>
      </c>
      <c r="U40" s="304">
        <f t="shared" si="14"/>
        <v>0.23378585663261686</v>
      </c>
      <c r="V40" s="304">
        <f t="shared" si="14"/>
        <v>0.22360789236233009</v>
      </c>
      <c r="W40" s="304">
        <f t="shared" si="14"/>
        <v>0.22729061893600377</v>
      </c>
      <c r="X40" s="304">
        <f t="shared" si="14"/>
        <v>0.22777388226788012</v>
      </c>
      <c r="Y40" s="304">
        <f t="shared" si="14"/>
        <v>0.22682127531269736</v>
      </c>
      <c r="Z40" s="304">
        <f t="shared" si="14"/>
        <v>0.2251890858974982</v>
      </c>
      <c r="AA40" s="304">
        <f t="shared" si="14"/>
        <v>0.22318893745677965</v>
      </c>
      <c r="AB40" s="304">
        <f t="shared" si="14"/>
        <v>0.22219552685052749</v>
      </c>
      <c r="AC40" s="304">
        <f t="shared" si="14"/>
        <v>0.22099845971171125</v>
      </c>
      <c r="AD40" s="304">
        <f t="shared" si="14"/>
        <v>0.21979714749451473</v>
      </c>
      <c r="AE40" s="304">
        <f t="shared" si="14"/>
        <v>0.21860170931106132</v>
      </c>
      <c r="AF40" s="304">
        <f t="shared" si="14"/>
        <v>0.21740050240552308</v>
      </c>
      <c r="AG40" s="304">
        <f t="shared" si="14"/>
        <v>0.21533082237648585</v>
      </c>
      <c r="AH40" s="304">
        <f t="shared" si="14"/>
        <v>0.21354631483990691</v>
      </c>
      <c r="AI40" s="304">
        <f t="shared" si="14"/>
        <v>0.21190719022819143</v>
      </c>
      <c r="AJ40" s="304">
        <f t="shared" si="14"/>
        <v>0.21031341021132935</v>
      </c>
      <c r="AK40" s="304">
        <f t="shared" si="14"/>
        <v>0.20872534431181025</v>
      </c>
      <c r="AL40" s="304">
        <f t="shared" si="14"/>
        <v>0.20735291197340217</v>
      </c>
      <c r="AM40" s="304">
        <f t="shared" si="14"/>
        <v>0.20589276364427236</v>
      </c>
      <c r="AN40" s="304">
        <f t="shared" si="14"/>
        <v>0.2043969038981783</v>
      </c>
      <c r="AO40" s="304">
        <f t="shared" si="14"/>
        <v>0.20288829177193468</v>
      </c>
      <c r="AP40" s="304">
        <f t="shared" si="14"/>
        <v>0.20031336888646903</v>
      </c>
      <c r="AQ40" s="304">
        <f t="shared" si="14"/>
        <v>0.19838181097534305</v>
      </c>
      <c r="AR40" s="304">
        <f t="shared" si="14"/>
        <v>0.19656560922976196</v>
      </c>
      <c r="AS40" s="304">
        <f t="shared" si="14"/>
        <v>0.19480652907040766</v>
      </c>
      <c r="AT40" s="304">
        <f t="shared" si="14"/>
        <v>0.19309175768768819</v>
      </c>
      <c r="AU40" s="305">
        <f t="shared" si="14"/>
        <v>0.19222381509168368</v>
      </c>
      <c r="AW40" s="303">
        <f t="shared" si="15"/>
        <v>-1.3823373727867155E-2</v>
      </c>
      <c r="AX40" s="303">
        <f t="shared" si="16"/>
        <v>-4.478849609296312E-2</v>
      </c>
    </row>
    <row r="41" spans="1:50" x14ac:dyDescent="0.25">
      <c r="B41" s="261" t="s">
        <v>497</v>
      </c>
      <c r="C41" s="306">
        <f t="shared" ref="C41:R45" si="17">C6/(C$2-C$3)</f>
        <v>5.6863255357502064E-2</v>
      </c>
      <c r="D41" s="306">
        <f t="shared" si="17"/>
        <v>5.6312251034854856E-2</v>
      </c>
      <c r="E41" s="306">
        <f t="shared" si="17"/>
        <v>5.5164164818792653E-2</v>
      </c>
      <c r="F41" s="306">
        <f t="shared" si="17"/>
        <v>5.4492701646211936E-2</v>
      </c>
      <c r="G41" s="306">
        <f t="shared" si="17"/>
        <v>5.4002855042072466E-2</v>
      </c>
      <c r="H41" s="306">
        <f t="shared" si="17"/>
        <v>5.3534846706504942E-2</v>
      </c>
      <c r="I41" s="306">
        <f t="shared" si="17"/>
        <v>5.2114480302557949E-2</v>
      </c>
      <c r="J41" s="306">
        <f t="shared" si="17"/>
        <v>5.099951737766225E-2</v>
      </c>
      <c r="K41" s="306">
        <f t="shared" si="17"/>
        <v>5.0273809150173411E-2</v>
      </c>
      <c r="L41" s="306">
        <f t="shared" si="17"/>
        <v>4.8938803505513259E-2</v>
      </c>
      <c r="M41" s="306">
        <f t="shared" si="17"/>
        <v>4.9057584310803468E-2</v>
      </c>
      <c r="N41" s="306">
        <f t="shared" si="17"/>
        <v>4.9803761859103311E-2</v>
      </c>
      <c r="O41" s="306">
        <f t="shared" si="17"/>
        <v>5.0234528050369792E-2</v>
      </c>
      <c r="P41" s="306">
        <f t="shared" si="17"/>
        <v>4.9981140090980744E-2</v>
      </c>
      <c r="Q41" s="306">
        <f t="shared" si="17"/>
        <v>4.8986608402396423E-2</v>
      </c>
      <c r="R41" s="306">
        <f t="shared" si="17"/>
        <v>4.80169987097009E-2</v>
      </c>
      <c r="S41" s="306">
        <f t="shared" si="14"/>
        <v>4.7747209369734506E-2</v>
      </c>
      <c r="T41" s="306">
        <f t="shared" si="14"/>
        <v>4.7631136868628188E-2</v>
      </c>
      <c r="U41" s="306">
        <f t="shared" si="14"/>
        <v>5.0673029925673754E-2</v>
      </c>
      <c r="V41" s="306">
        <f t="shared" si="14"/>
        <v>5.2888932693861301E-2</v>
      </c>
      <c r="W41" s="306">
        <f t="shared" si="14"/>
        <v>5.2158030771538688E-2</v>
      </c>
      <c r="X41" s="306">
        <f t="shared" si="14"/>
        <v>5.2088936526519497E-2</v>
      </c>
      <c r="Y41" s="306">
        <f t="shared" si="14"/>
        <v>5.2316333656780477E-2</v>
      </c>
      <c r="Z41" s="306">
        <f t="shared" si="14"/>
        <v>5.2684725433536563E-2</v>
      </c>
      <c r="AA41" s="306">
        <f t="shared" si="14"/>
        <v>5.3128055725588264E-2</v>
      </c>
      <c r="AB41" s="306">
        <f t="shared" si="14"/>
        <v>5.3093310003806862E-2</v>
      </c>
      <c r="AC41" s="306">
        <f t="shared" si="14"/>
        <v>5.3096252279956777E-2</v>
      </c>
      <c r="AD41" s="306">
        <f t="shared" si="14"/>
        <v>5.3096476850058888E-2</v>
      </c>
      <c r="AE41" s="306">
        <f t="shared" si="14"/>
        <v>5.309549448927655E-2</v>
      </c>
      <c r="AF41" s="306">
        <f t="shared" si="14"/>
        <v>5.3095438353786585E-2</v>
      </c>
      <c r="AG41" s="306">
        <f t="shared" si="14"/>
        <v>5.3291715858033689E-2</v>
      </c>
      <c r="AH41" s="306">
        <f t="shared" si="14"/>
        <v>5.3425564501410394E-2</v>
      </c>
      <c r="AI41" s="306">
        <f t="shared" si="14"/>
        <v>5.3526622491030428E-2</v>
      </c>
      <c r="AJ41" s="306">
        <f t="shared" si="14"/>
        <v>5.3615808344951749E-2</v>
      </c>
      <c r="AK41" s="306">
        <f t="shared" si="14"/>
        <v>5.3700452553075477E-2</v>
      </c>
      <c r="AL41" s="306">
        <f t="shared" si="14"/>
        <v>5.3739747389474825E-2</v>
      </c>
      <c r="AM41" s="306">
        <f t="shared" si="14"/>
        <v>5.3797591990734424E-2</v>
      </c>
      <c r="AN41" s="306">
        <f t="shared" si="14"/>
        <v>5.3862138327850743E-2</v>
      </c>
      <c r="AO41" s="306">
        <f t="shared" si="14"/>
        <v>5.392723458345914E-2</v>
      </c>
      <c r="AP41" s="306">
        <f t="shared" si="14"/>
        <v>5.4201826112759754E-2</v>
      </c>
      <c r="AQ41" s="306">
        <f t="shared" si="14"/>
        <v>5.4316177075584109E-2</v>
      </c>
      <c r="AR41" s="306">
        <f t="shared" si="14"/>
        <v>5.4411232661065852E-2</v>
      </c>
      <c r="AS41" s="306">
        <f t="shared" si="14"/>
        <v>5.4495405510838917E-2</v>
      </c>
      <c r="AT41" s="306">
        <f t="shared" si="14"/>
        <v>5.4568919247884949E-2</v>
      </c>
      <c r="AU41" s="307">
        <f t="shared" si="14"/>
        <v>5.4380670256439154E-2</v>
      </c>
      <c r="AV41" s="253"/>
      <c r="AW41" s="303">
        <f t="shared" si="15"/>
        <v>3.1469156346075194E-3</v>
      </c>
      <c r="AX41" s="303">
        <f t="shared" si="16"/>
        <v>4.3995301654584096E-3</v>
      </c>
    </row>
    <row r="42" spans="1:50" x14ac:dyDescent="0.25">
      <c r="B42" s="258" t="s">
        <v>498</v>
      </c>
      <c r="C42" s="304">
        <f t="shared" si="17"/>
        <v>0.70000000001205542</v>
      </c>
      <c r="D42" s="304">
        <f t="shared" si="14"/>
        <v>0.69389292561265803</v>
      </c>
      <c r="E42" s="304">
        <f t="shared" si="14"/>
        <v>0.68728783465487298</v>
      </c>
      <c r="F42" s="304">
        <f t="shared" si="14"/>
        <v>0.68052503317835444</v>
      </c>
      <c r="G42" s="304">
        <f t="shared" si="14"/>
        <v>0.67549036161985498</v>
      </c>
      <c r="H42" s="304">
        <f t="shared" si="14"/>
        <v>0.66849853789118996</v>
      </c>
      <c r="I42" s="304">
        <f t="shared" si="14"/>
        <v>0.65985751373329471</v>
      </c>
      <c r="J42" s="304">
        <f t="shared" si="14"/>
        <v>0.65218581420816213</v>
      </c>
      <c r="K42" s="304">
        <f t="shared" si="14"/>
        <v>0.64499287392723093</v>
      </c>
      <c r="L42" s="304">
        <f t="shared" si="14"/>
        <v>0.63780660924648969</v>
      </c>
      <c r="M42" s="304">
        <f t="shared" si="14"/>
        <v>0.64052513418847046</v>
      </c>
      <c r="N42" s="304">
        <f t="shared" si="14"/>
        <v>0.64372963314322895</v>
      </c>
      <c r="O42" s="304">
        <f t="shared" si="14"/>
        <v>0.64298449772071586</v>
      </c>
      <c r="P42" s="304">
        <f t="shared" si="14"/>
        <v>0.64315527357627478</v>
      </c>
      <c r="Q42" s="304">
        <f t="shared" si="14"/>
        <v>0.64061824999598793</v>
      </c>
      <c r="R42" s="304">
        <f t="shared" si="14"/>
        <v>0.63834446517384325</v>
      </c>
      <c r="S42" s="304">
        <f t="shared" si="14"/>
        <v>0.63749896752074631</v>
      </c>
      <c r="T42" s="304">
        <f t="shared" si="14"/>
        <v>0.63703184940714852</v>
      </c>
      <c r="U42" s="304">
        <f t="shared" si="14"/>
        <v>0.64077726374754207</v>
      </c>
      <c r="V42" s="304">
        <f t="shared" si="14"/>
        <v>0.64231399611655715</v>
      </c>
      <c r="W42" s="304">
        <f t="shared" si="14"/>
        <v>0.6390072595021089</v>
      </c>
      <c r="X42" s="304">
        <f t="shared" si="14"/>
        <v>0.63739101689104916</v>
      </c>
      <c r="Y42" s="304">
        <f t="shared" si="14"/>
        <v>0.63655122343173332</v>
      </c>
      <c r="Z42" s="304">
        <f t="shared" si="14"/>
        <v>0.63608419107177339</v>
      </c>
      <c r="AA42" s="304">
        <f t="shared" si="14"/>
        <v>0.63580067633756732</v>
      </c>
      <c r="AB42" s="304">
        <f t="shared" si="14"/>
        <v>0.63556164053375841</v>
      </c>
      <c r="AC42" s="304">
        <f t="shared" si="14"/>
        <v>0.63540454019186299</v>
      </c>
      <c r="AD42" s="304">
        <f t="shared" si="14"/>
        <v>0.63522888083436513</v>
      </c>
      <c r="AE42" s="304">
        <f t="shared" si="14"/>
        <v>0.63505480997991903</v>
      </c>
      <c r="AF42" s="304">
        <f t="shared" si="14"/>
        <v>0.63488961574884262</v>
      </c>
      <c r="AG42" s="304">
        <f t="shared" si="14"/>
        <v>0.63525856447477413</v>
      </c>
      <c r="AH42" s="304">
        <f t="shared" si="14"/>
        <v>0.6354471880519249</v>
      </c>
      <c r="AI42" s="304">
        <f t="shared" si="14"/>
        <v>0.63553813855093066</v>
      </c>
      <c r="AJ42" s="304">
        <f t="shared" si="14"/>
        <v>0.63558913017231722</v>
      </c>
      <c r="AK42" s="304">
        <f t="shared" si="14"/>
        <v>0.63561818242587764</v>
      </c>
      <c r="AL42" s="304">
        <f t="shared" si="14"/>
        <v>0.63545498224007146</v>
      </c>
      <c r="AM42" s="304">
        <f t="shared" si="14"/>
        <v>0.63534812987812483</v>
      </c>
      <c r="AN42" s="304">
        <f t="shared" si="14"/>
        <v>0.63526270899059978</v>
      </c>
      <c r="AO42" s="304">
        <f t="shared" si="14"/>
        <v>0.63517762674429989</v>
      </c>
      <c r="AP42" s="304">
        <f t="shared" si="14"/>
        <v>0.63566417888948001</v>
      </c>
      <c r="AQ42" s="304">
        <f t="shared" si="14"/>
        <v>0.63561192213609097</v>
      </c>
      <c r="AR42" s="304">
        <f t="shared" si="14"/>
        <v>0.63552358514819429</v>
      </c>
      <c r="AS42" s="304">
        <f t="shared" si="14"/>
        <v>0.63541345098185908</v>
      </c>
      <c r="AT42" s="304">
        <f t="shared" si="14"/>
        <v>0.63527611739650847</v>
      </c>
      <c r="AU42" s="305">
        <f t="shared" si="14"/>
        <v>0.63418886660736062</v>
      </c>
      <c r="AW42" s="303">
        <f t="shared" si="15"/>
        <v>-7.354597238707461E-3</v>
      </c>
      <c r="AX42" s="303">
        <f t="shared" si="16"/>
        <v>-8.9664069689141535E-3</v>
      </c>
    </row>
    <row r="43" spans="1:50" x14ac:dyDescent="0.25">
      <c r="B43" s="258" t="s">
        <v>499</v>
      </c>
      <c r="C43" s="304">
        <f t="shared" si="17"/>
        <v>0.64313674466660875</v>
      </c>
      <c r="D43" s="304">
        <f t="shared" si="14"/>
        <v>0.63758070375881637</v>
      </c>
      <c r="E43" s="304">
        <f t="shared" si="14"/>
        <v>0.63212738166281546</v>
      </c>
      <c r="F43" s="304">
        <f t="shared" si="14"/>
        <v>0.62603617174857729</v>
      </c>
      <c r="G43" s="304">
        <f t="shared" si="14"/>
        <v>0.62149139399668596</v>
      </c>
      <c r="H43" s="304">
        <f t="shared" si="14"/>
        <v>0.61496762247897074</v>
      </c>
      <c r="I43" s="304">
        <f t="shared" si="14"/>
        <v>0.60775242372771732</v>
      </c>
      <c r="J43" s="304">
        <f t="shared" si="14"/>
        <v>0.60119832805769013</v>
      </c>
      <c r="K43" s="304">
        <f t="shared" si="14"/>
        <v>0.59473125046832354</v>
      </c>
      <c r="L43" s="304">
        <f t="shared" si="14"/>
        <v>0.58888647689924833</v>
      </c>
      <c r="M43" s="304">
        <f t="shared" si="14"/>
        <v>0.59148638962857647</v>
      </c>
      <c r="N43" s="304">
        <f t="shared" si="14"/>
        <v>0.59394753981671233</v>
      </c>
      <c r="O43" s="304">
        <f t="shared" si="14"/>
        <v>0.59277419421201527</v>
      </c>
      <c r="P43" s="304">
        <f t="shared" si="14"/>
        <v>0.59319913530639534</v>
      </c>
      <c r="Q43" s="304">
        <f t="shared" si="14"/>
        <v>0.59166354650384212</v>
      </c>
      <c r="R43" s="304">
        <f t="shared" si="14"/>
        <v>0.58850045894037339</v>
      </c>
      <c r="S43" s="304">
        <f t="shared" si="14"/>
        <v>0.58734001771784583</v>
      </c>
      <c r="T43" s="304">
        <f t="shared" si="14"/>
        <v>0.58640411643232693</v>
      </c>
      <c r="U43" s="304">
        <f t="shared" si="14"/>
        <v>0.58027775933476033</v>
      </c>
      <c r="V43" s="304">
        <f t="shared" si="14"/>
        <v>0.57277937662023815</v>
      </c>
      <c r="W43" s="304">
        <f t="shared" si="14"/>
        <v>0.56353201307652623</v>
      </c>
      <c r="X43" s="304">
        <f t="shared" si="14"/>
        <v>0.55538100498133536</v>
      </c>
      <c r="Y43" s="304">
        <f t="shared" si="14"/>
        <v>0.54777567722441811</v>
      </c>
      <c r="Z43" s="304">
        <f t="shared" si="14"/>
        <v>0.54046861080119502</v>
      </c>
      <c r="AA43" s="304">
        <f t="shared" si="14"/>
        <v>0.53333814911816368</v>
      </c>
      <c r="AB43" s="304">
        <f t="shared" si="14"/>
        <v>0.52679484635070895</v>
      </c>
      <c r="AC43" s="304">
        <f t="shared" si="14"/>
        <v>0.52036246494744731</v>
      </c>
      <c r="AD43" s="304">
        <f t="shared" si="14"/>
        <v>0.51398809885527819</v>
      </c>
      <c r="AE43" s="304">
        <f t="shared" si="14"/>
        <v>0.50768776122520609</v>
      </c>
      <c r="AF43" s="304">
        <f t="shared" si="14"/>
        <v>0.50146485644071137</v>
      </c>
      <c r="AG43" s="304">
        <f t="shared" si="14"/>
        <v>0.49557886333125384</v>
      </c>
      <c r="AH43" s="304">
        <f t="shared" si="14"/>
        <v>0.48965948230310891</v>
      </c>
      <c r="AI43" s="304">
        <f t="shared" si="14"/>
        <v>0.48375166374508782</v>
      </c>
      <c r="AJ43" s="304">
        <f t="shared" si="14"/>
        <v>0.47788498795660844</v>
      </c>
      <c r="AK43" s="304">
        <f t="shared" si="14"/>
        <v>0.47206751067814418</v>
      </c>
      <c r="AL43" s="304">
        <f t="shared" si="14"/>
        <v>0.46620023723805226</v>
      </c>
      <c r="AM43" s="304">
        <f t="shared" si="14"/>
        <v>0.46042545193300971</v>
      </c>
      <c r="AN43" s="304">
        <f t="shared" si="14"/>
        <v>0.45472473335123142</v>
      </c>
      <c r="AO43" s="304">
        <f t="shared" si="14"/>
        <v>0.44908621222951356</v>
      </c>
      <c r="AP43" s="304">
        <f t="shared" si="14"/>
        <v>0.44375021662966679</v>
      </c>
      <c r="AQ43" s="304">
        <f t="shared" si="14"/>
        <v>0.43820669526508688</v>
      </c>
      <c r="AR43" s="304">
        <f t="shared" si="14"/>
        <v>0.43271453960513628</v>
      </c>
      <c r="AS43" s="304">
        <f t="shared" si="14"/>
        <v>0.42727649466518269</v>
      </c>
      <c r="AT43" s="304">
        <f t="shared" si="14"/>
        <v>0.42188816122060246</v>
      </c>
      <c r="AU43" s="305">
        <f t="shared" si="14"/>
        <v>0.41611401802547088</v>
      </c>
      <c r="AW43" s="303">
        <f t="shared" si="15"/>
        <v>-5.9860986188231657E-2</v>
      </c>
      <c r="AX43" s="303">
        <f t="shared" si="16"/>
        <v>-0.17708511728092446</v>
      </c>
    </row>
    <row r="44" spans="1:50" x14ac:dyDescent="0.25">
      <c r="B44" s="261" t="s">
        <v>500</v>
      </c>
      <c r="C44" s="306">
        <f t="shared" si="17"/>
        <v>0.10294003683376719</v>
      </c>
      <c r="D44" s="306">
        <f t="shared" si="14"/>
        <v>0.10580301431149172</v>
      </c>
      <c r="E44" s="306">
        <f t="shared" si="14"/>
        <v>0.10744422832164842</v>
      </c>
      <c r="F44" s="306">
        <f t="shared" si="14"/>
        <v>0.11052471376362923</v>
      </c>
      <c r="G44" s="306">
        <f t="shared" si="14"/>
        <v>0.11223463993060113</v>
      </c>
      <c r="H44" s="306">
        <f t="shared" si="14"/>
        <v>0.11678544372299132</v>
      </c>
      <c r="I44" s="306">
        <f t="shared" si="14"/>
        <v>0.1184481673675554</v>
      </c>
      <c r="J44" s="306">
        <f t="shared" si="14"/>
        <v>0.11977343411848052</v>
      </c>
      <c r="K44" s="306">
        <f t="shared" si="14"/>
        <v>0.12222984203986255</v>
      </c>
      <c r="L44" s="306">
        <f t="shared" si="14"/>
        <v>0.12092447897073459</v>
      </c>
      <c r="M44" s="306">
        <f t="shared" si="14"/>
        <v>0.11763120624515197</v>
      </c>
      <c r="N44" s="306">
        <f t="shared" si="14"/>
        <v>0.11765017375238432</v>
      </c>
      <c r="O44" s="306">
        <f t="shared" si="14"/>
        <v>0.12160610186665072</v>
      </c>
      <c r="P44" s="306">
        <f t="shared" si="14"/>
        <v>0.12013113153296469</v>
      </c>
      <c r="Q44" s="306">
        <f t="shared" si="14"/>
        <v>0.11786859238873154</v>
      </c>
      <c r="R44" s="306">
        <f t="shared" si="14"/>
        <v>0.11588615764658554</v>
      </c>
      <c r="S44" s="306">
        <f t="shared" si="14"/>
        <v>0.11560101868968388</v>
      </c>
      <c r="T44" s="306">
        <f t="shared" si="14"/>
        <v>0.11574516538369976</v>
      </c>
      <c r="U44" s="306">
        <f t="shared" si="14"/>
        <v>0.12672137707751741</v>
      </c>
      <c r="V44" s="306">
        <f t="shared" si="14"/>
        <v>0.13589912946416061</v>
      </c>
      <c r="W44" s="306">
        <f t="shared" si="14"/>
        <v>0.13555513932731367</v>
      </c>
      <c r="X44" s="306">
        <f t="shared" si="14"/>
        <v>0.1366980936524278</v>
      </c>
      <c r="Y44" s="306">
        <f t="shared" si="14"/>
        <v>0.13850770342897797</v>
      </c>
      <c r="Z44" s="306">
        <f t="shared" si="14"/>
        <v>0.14063105197555367</v>
      </c>
      <c r="AA44" s="306">
        <f t="shared" si="14"/>
        <v>0.14294383533194055</v>
      </c>
      <c r="AB44" s="306">
        <f t="shared" si="14"/>
        <v>0.14418504716204422</v>
      </c>
      <c r="AC44" s="306">
        <f t="shared" si="14"/>
        <v>0.14554967119951251</v>
      </c>
      <c r="AD44" s="306">
        <f t="shared" si="14"/>
        <v>0.14693739177384782</v>
      </c>
      <c r="AE44" s="306">
        <f t="shared" si="14"/>
        <v>0.14831749968050581</v>
      </c>
      <c r="AF44" s="306">
        <f t="shared" si="14"/>
        <v>0.14969442144534442</v>
      </c>
      <c r="AG44" s="306">
        <f t="shared" si="14"/>
        <v>0.15141266103960399</v>
      </c>
      <c r="AH44" s="306">
        <f t="shared" si="14"/>
        <v>0.15302340335181142</v>
      </c>
      <c r="AI44" s="306">
        <f t="shared" si="14"/>
        <v>0.15458530323492295</v>
      </c>
      <c r="AJ44" s="306">
        <f t="shared" si="14"/>
        <v>0.15614160973052513</v>
      </c>
      <c r="AK44" s="306">
        <f t="shared" si="14"/>
        <v>0.15771435320252031</v>
      </c>
      <c r="AL44" s="306">
        <f t="shared" si="14"/>
        <v>0.15926295608277888</v>
      </c>
      <c r="AM44" s="306">
        <f t="shared" si="14"/>
        <v>0.16084350466099959</v>
      </c>
      <c r="AN44" s="306">
        <f t="shared" si="14"/>
        <v>0.16243858110218692</v>
      </c>
      <c r="AO44" s="306">
        <f t="shared" si="14"/>
        <v>0.16404625347850854</v>
      </c>
      <c r="AP44" s="306">
        <f t="shared" si="14"/>
        <v>0.16616148065629843</v>
      </c>
      <c r="AQ44" s="306">
        <f t="shared" si="14"/>
        <v>0.1681669776628848</v>
      </c>
      <c r="AR44" s="306">
        <f t="shared" si="14"/>
        <v>0.17009132112696912</v>
      </c>
      <c r="AS44" s="306">
        <f t="shared" si="14"/>
        <v>0.17197949933804738</v>
      </c>
      <c r="AT44" s="306">
        <f t="shared" si="14"/>
        <v>0.17385009837791968</v>
      </c>
      <c r="AU44" s="307">
        <f t="shared" si="14"/>
        <v>0.17582334745762218</v>
      </c>
      <c r="AW44" s="303">
        <f t="shared" si="15"/>
        <v>2.2812703798975861E-2</v>
      </c>
      <c r="AX44" s="303">
        <f t="shared" si="16"/>
        <v>5.5692215924657493E-2</v>
      </c>
    </row>
    <row r="45" spans="1:50" x14ac:dyDescent="0.25">
      <c r="B45" s="249" t="s">
        <v>501</v>
      </c>
      <c r="C45" s="308">
        <f t="shared" si="17"/>
        <v>0.84019670780873068</v>
      </c>
      <c r="D45" s="308">
        <f t="shared" si="14"/>
        <v>0.83788900594451565</v>
      </c>
      <c r="E45" s="308">
        <f t="shared" si="14"/>
        <v>0.83740257867498746</v>
      </c>
      <c r="F45" s="308">
        <f t="shared" si="14"/>
        <v>0.8349977939466966</v>
      </c>
      <c r="G45" s="308">
        <f t="shared" si="14"/>
        <v>0.83377794775423208</v>
      </c>
      <c r="H45" s="308">
        <f t="shared" si="14"/>
        <v>0.82972529749048618</v>
      </c>
      <c r="I45" s="308">
        <f t="shared" si="14"/>
        <v>0.82950189977498023</v>
      </c>
      <c r="J45" s="308">
        <f t="shared" ref="J45:AU45" si="18">J10/(J$2-J$3)</f>
        <v>0.82930706804535603</v>
      </c>
      <c r="K45" s="308">
        <f t="shared" si="18"/>
        <v>0.82757793148577452</v>
      </c>
      <c r="L45" s="308">
        <f t="shared" si="18"/>
        <v>0.83031582427185335</v>
      </c>
      <c r="M45" s="308">
        <f t="shared" si="18"/>
        <v>0.83352546702775221</v>
      </c>
      <c r="N45" s="308">
        <f t="shared" si="18"/>
        <v>0.83276861768049437</v>
      </c>
      <c r="O45" s="308">
        <f t="shared" si="18"/>
        <v>0.82846980653787372</v>
      </c>
      <c r="P45" s="308">
        <f t="shared" si="18"/>
        <v>0.83021144649104206</v>
      </c>
      <c r="Q45" s="308">
        <f t="shared" si="18"/>
        <v>0.83353936555537445</v>
      </c>
      <c r="R45" s="308">
        <f t="shared" si="18"/>
        <v>0.83468236416282571</v>
      </c>
      <c r="S45" s="308">
        <f t="shared" si="18"/>
        <v>0.83465548916975874</v>
      </c>
      <c r="T45" s="308">
        <f t="shared" si="18"/>
        <v>0.83404309492802209</v>
      </c>
      <c r="U45" s="308">
        <f t="shared" si="18"/>
        <v>0.8140636159673772</v>
      </c>
      <c r="V45" s="308">
        <f t="shared" si="18"/>
        <v>0.79638726898256829</v>
      </c>
      <c r="W45" s="308">
        <f t="shared" si="18"/>
        <v>0.79082263201253</v>
      </c>
      <c r="X45" s="308">
        <f t="shared" si="18"/>
        <v>0.78315488724921545</v>
      </c>
      <c r="Y45" s="308">
        <f t="shared" si="18"/>
        <v>0.77459695253711547</v>
      </c>
      <c r="Z45" s="308">
        <f t="shared" si="18"/>
        <v>0.76565769669869321</v>
      </c>
      <c r="AA45" s="308">
        <f t="shared" si="18"/>
        <v>0.75652708657494339</v>
      </c>
      <c r="AB45" s="308">
        <f t="shared" si="18"/>
        <v>0.74899037320123651</v>
      </c>
      <c r="AC45" s="308">
        <f t="shared" si="18"/>
        <v>0.74136092465915859</v>
      </c>
      <c r="AD45" s="308">
        <f t="shared" si="18"/>
        <v>0.73378524634979292</v>
      </c>
      <c r="AE45" s="308">
        <f t="shared" si="18"/>
        <v>0.72628947053626747</v>
      </c>
      <c r="AF45" s="308">
        <f t="shared" si="18"/>
        <v>0.71886535884623448</v>
      </c>
      <c r="AG45" s="308">
        <f t="shared" si="18"/>
        <v>0.71090968570773971</v>
      </c>
      <c r="AH45" s="308">
        <f t="shared" si="18"/>
        <v>0.70320579714301579</v>
      </c>
      <c r="AI45" s="308">
        <f t="shared" si="18"/>
        <v>0.6956588539732792</v>
      </c>
      <c r="AJ45" s="308">
        <f t="shared" si="18"/>
        <v>0.68819839816793782</v>
      </c>
      <c r="AK45" s="308">
        <f t="shared" si="18"/>
        <v>0.68079285498995445</v>
      </c>
      <c r="AL45" s="308">
        <f t="shared" si="18"/>
        <v>0.67355314921145437</v>
      </c>
      <c r="AM45" s="308">
        <f t="shared" si="18"/>
        <v>0.6663182155772821</v>
      </c>
      <c r="AN45" s="308">
        <f t="shared" si="18"/>
        <v>0.65912163724940975</v>
      </c>
      <c r="AO45" s="308">
        <f t="shared" si="18"/>
        <v>0.65197450400144819</v>
      </c>
      <c r="AP45" s="308">
        <f t="shared" si="18"/>
        <v>0.64406358551613574</v>
      </c>
      <c r="AQ45" s="308">
        <f t="shared" si="18"/>
        <v>0.63658850624042984</v>
      </c>
      <c r="AR45" s="308">
        <f t="shared" si="18"/>
        <v>0.62928014883489813</v>
      </c>
      <c r="AS45" s="308">
        <f t="shared" si="18"/>
        <v>0.62208302373559043</v>
      </c>
      <c r="AT45" s="308">
        <f t="shared" si="18"/>
        <v>0.61497991890829062</v>
      </c>
      <c r="AU45" s="309">
        <f t="shared" si="18"/>
        <v>0.60833783311715461</v>
      </c>
      <c r="AW45" s="310">
        <f>AA45-P45</f>
        <v>-7.3684359916098674E-2</v>
      </c>
      <c r="AX45" s="310">
        <f>AU45-P45</f>
        <v>-0.22187361337388745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19">C49+C50+C53</f>
        <v>1</v>
      </c>
      <c r="D48" s="247">
        <f t="shared" si="19"/>
        <v>1</v>
      </c>
      <c r="E48" s="247">
        <f t="shared" si="19"/>
        <v>0.99999999999999989</v>
      </c>
      <c r="F48" s="247">
        <f t="shared" si="19"/>
        <v>1</v>
      </c>
      <c r="G48" s="247">
        <f t="shared" si="19"/>
        <v>1.0000000000000002</v>
      </c>
      <c r="H48" s="247">
        <f t="shared" si="19"/>
        <v>1</v>
      </c>
      <c r="I48" s="247">
        <f t="shared" si="19"/>
        <v>0.99999999999999989</v>
      </c>
      <c r="J48" s="247">
        <f t="shared" si="19"/>
        <v>1</v>
      </c>
      <c r="K48" s="247">
        <f t="shared" si="19"/>
        <v>1.0000000000000002</v>
      </c>
      <c r="L48" s="247">
        <f t="shared" si="19"/>
        <v>1</v>
      </c>
      <c r="M48" s="247">
        <f t="shared" si="19"/>
        <v>0.99999999999999978</v>
      </c>
      <c r="N48" s="247">
        <f t="shared" si="19"/>
        <v>1</v>
      </c>
      <c r="O48" s="247">
        <f t="shared" si="19"/>
        <v>1</v>
      </c>
      <c r="P48" s="247">
        <f t="shared" si="19"/>
        <v>0.99999999999999978</v>
      </c>
      <c r="Q48" s="247">
        <f t="shared" si="19"/>
        <v>1</v>
      </c>
      <c r="R48" s="247">
        <f t="shared" si="19"/>
        <v>1</v>
      </c>
      <c r="S48" s="247">
        <f t="shared" si="19"/>
        <v>0.99999999999999989</v>
      </c>
      <c r="T48" s="247">
        <f t="shared" si="19"/>
        <v>1</v>
      </c>
      <c r="U48" s="247">
        <f t="shared" si="19"/>
        <v>1.0075558598401817</v>
      </c>
      <c r="V48" s="247">
        <f t="shared" si="19"/>
        <v>1.0120590214315897</v>
      </c>
      <c r="W48" s="247">
        <f t="shared" si="19"/>
        <v>1.0017321239093484</v>
      </c>
      <c r="X48" s="247">
        <f t="shared" si="19"/>
        <v>0.99661485431100871</v>
      </c>
      <c r="Y48" s="247">
        <f t="shared" si="19"/>
        <v>0.99405442711485337</v>
      </c>
      <c r="Z48" s="247">
        <f t="shared" si="19"/>
        <v>0.99282093511726421</v>
      </c>
      <c r="AA48" s="247">
        <f t="shared" si="19"/>
        <v>0.99238004509402067</v>
      </c>
      <c r="AB48" s="247">
        <f t="shared" si="19"/>
        <v>0.99014109618563717</v>
      </c>
      <c r="AC48" s="247">
        <f t="shared" si="19"/>
        <v>0.98999845109989837</v>
      </c>
      <c r="AD48" s="247">
        <f t="shared" si="19"/>
        <v>0.98932509201204932</v>
      </c>
      <c r="AE48" s="247">
        <f t="shared" si="19"/>
        <v>0.98851965779606288</v>
      </c>
      <c r="AF48" s="247">
        <f t="shared" si="19"/>
        <v>0.98949958942646521</v>
      </c>
      <c r="AG48" s="247">
        <f t="shared" si="19"/>
        <v>0.98873587278539765</v>
      </c>
      <c r="AH48" s="247">
        <f t="shared" si="19"/>
        <v>0.98796486075947909</v>
      </c>
      <c r="AI48" s="247">
        <f t="shared" si="19"/>
        <v>0.9871236014932907</v>
      </c>
      <c r="AJ48" s="247">
        <f t="shared" si="19"/>
        <v>0.98619855565610581</v>
      </c>
      <c r="AK48" s="247">
        <f t="shared" si="19"/>
        <v>0.98520400166626576</v>
      </c>
      <c r="AL48" s="247">
        <f t="shared" si="19"/>
        <v>0.98463118247485804</v>
      </c>
      <c r="AM48" s="247">
        <f t="shared" si="19"/>
        <v>0.98372120442120847</v>
      </c>
      <c r="AN48" s="247">
        <f t="shared" si="19"/>
        <v>0.98260087174301747</v>
      </c>
      <c r="AO48" s="247">
        <f t="shared" si="19"/>
        <v>0.98134169680348426</v>
      </c>
      <c r="AP48" s="247">
        <f t="shared" si="19"/>
        <v>0.9813818023323051</v>
      </c>
      <c r="AQ48" s="247">
        <f t="shared" si="19"/>
        <v>0.98178316736714821</v>
      </c>
      <c r="AR48" s="247">
        <f t="shared" si="19"/>
        <v>0.98172797060399986</v>
      </c>
      <c r="AS48" s="247">
        <f t="shared" si="19"/>
        <v>0.98133602720750823</v>
      </c>
      <c r="AT48" s="247">
        <f t="shared" si="19"/>
        <v>0.98069815129993887</v>
      </c>
      <c r="AU48" s="248">
        <f t="shared" si="19"/>
        <v>0.98102919700039659</v>
      </c>
    </row>
    <row r="49" spans="1:50" x14ac:dyDescent="0.2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1">
        <f>C15/(C$2-C$3)</f>
        <v>0.29999999998794452</v>
      </c>
      <c r="D50" s="301">
        <f t="shared" ref="D50:AU51" si="20">D15/(D$2-D$3)</f>
        <v>0.30610707438734192</v>
      </c>
      <c r="E50" s="301">
        <f t="shared" si="20"/>
        <v>0.31271216534512691</v>
      </c>
      <c r="F50" s="301">
        <f t="shared" si="20"/>
        <v>0.31947496682164556</v>
      </c>
      <c r="G50" s="301">
        <f t="shared" si="20"/>
        <v>0.32450963838014518</v>
      </c>
      <c r="H50" s="301">
        <f t="shared" si="20"/>
        <v>0.33150146210881004</v>
      </c>
      <c r="I50" s="301">
        <f t="shared" si="20"/>
        <v>0.34014248626670518</v>
      </c>
      <c r="J50" s="301">
        <f t="shared" si="20"/>
        <v>0.34781418579183793</v>
      </c>
      <c r="K50" s="301">
        <f t="shared" si="20"/>
        <v>0.35500712607276924</v>
      </c>
      <c r="L50" s="301">
        <f t="shared" si="20"/>
        <v>0.36219339075351026</v>
      </c>
      <c r="M50" s="301">
        <f t="shared" si="20"/>
        <v>0.35947486581152938</v>
      </c>
      <c r="N50" s="301">
        <f t="shared" si="20"/>
        <v>0.35627036685677099</v>
      </c>
      <c r="O50" s="301">
        <f t="shared" si="20"/>
        <v>0.35701550227928425</v>
      </c>
      <c r="P50" s="301">
        <f t="shared" si="20"/>
        <v>0.35684472642372506</v>
      </c>
      <c r="Q50" s="301">
        <f t="shared" si="20"/>
        <v>0.35938175000401218</v>
      </c>
      <c r="R50" s="301">
        <f t="shared" si="20"/>
        <v>0.36165553482615675</v>
      </c>
      <c r="S50" s="301">
        <f t="shared" si="20"/>
        <v>0.36250103247925358</v>
      </c>
      <c r="T50" s="301">
        <f t="shared" si="20"/>
        <v>0.36296815059285142</v>
      </c>
      <c r="U50" s="301">
        <f t="shared" si="20"/>
        <v>0.36661258944390879</v>
      </c>
      <c r="V50" s="301">
        <f t="shared" si="20"/>
        <v>0.36928301944491077</v>
      </c>
      <c r="W50" s="301">
        <f t="shared" si="20"/>
        <v>0.36492091582858899</v>
      </c>
      <c r="X50" s="301">
        <f t="shared" si="20"/>
        <v>0.36307145875791175</v>
      </c>
      <c r="Y50" s="301">
        <f t="shared" si="20"/>
        <v>0.36231643300974015</v>
      </c>
      <c r="Z50" s="301">
        <f t="shared" si="20"/>
        <v>0.36207479033449441</v>
      </c>
      <c r="AA50" s="301">
        <f t="shared" si="20"/>
        <v>0.36209564578599762</v>
      </c>
      <c r="AB50" s="301">
        <f t="shared" si="20"/>
        <v>0.36143159704776839</v>
      </c>
      <c r="AC50" s="301">
        <f t="shared" si="20"/>
        <v>0.36221425887989311</v>
      </c>
      <c r="AD50" s="301">
        <f t="shared" si="20"/>
        <v>0.36242888419437064</v>
      </c>
      <c r="AE50" s="301">
        <f t="shared" si="20"/>
        <v>0.36242939626264942</v>
      </c>
      <c r="AF50" s="301">
        <f t="shared" si="20"/>
        <v>0.36371593987509676</v>
      </c>
      <c r="AG50" s="301">
        <f t="shared" si="20"/>
        <v>0.3632636783701238</v>
      </c>
      <c r="AH50" s="301">
        <f t="shared" si="20"/>
        <v>0.36297306291008269</v>
      </c>
      <c r="AI50" s="301">
        <f t="shared" si="20"/>
        <v>0.36273032345831063</v>
      </c>
      <c r="AJ50" s="301">
        <f t="shared" si="20"/>
        <v>0.36248605952572566</v>
      </c>
      <c r="AK50" s="301">
        <f t="shared" si="20"/>
        <v>0.36223146436996251</v>
      </c>
      <c r="AL50" s="301">
        <f t="shared" si="20"/>
        <v>0.36223299529646147</v>
      </c>
      <c r="AM50" s="301">
        <f t="shared" si="20"/>
        <v>0.36204456602847535</v>
      </c>
      <c r="AN50" s="301">
        <f t="shared" si="20"/>
        <v>0.36175314754383336</v>
      </c>
      <c r="AO50" s="301">
        <f t="shared" si="20"/>
        <v>0.36140376864169393</v>
      </c>
      <c r="AP50" s="301">
        <f t="shared" si="20"/>
        <v>0.3615369694537926</v>
      </c>
      <c r="AQ50" s="301">
        <f t="shared" si="20"/>
        <v>0.36185001604333078</v>
      </c>
      <c r="AR50" s="301">
        <f t="shared" si="20"/>
        <v>0.36197226807347399</v>
      </c>
      <c r="AS50" s="301">
        <f t="shared" si="20"/>
        <v>0.36197197705574979</v>
      </c>
      <c r="AT50" s="301">
        <f t="shared" si="20"/>
        <v>0.36189275185416775</v>
      </c>
      <c r="AU50" s="302">
        <f t="shared" si="20"/>
        <v>0.36218150841985969</v>
      </c>
      <c r="AW50" s="303">
        <f t="shared" ref="AW50:AW55" si="21">AA50-P50</f>
        <v>5.2509193622725658E-3</v>
      </c>
      <c r="AX50" s="303">
        <f t="shared" ref="AX50:AX55" si="22">AU50-P50</f>
        <v>5.3367819961346319E-3</v>
      </c>
    </row>
    <row r="51" spans="1:50" x14ac:dyDescent="0.25">
      <c r="B51" s="258" t="s">
        <v>496</v>
      </c>
      <c r="C51" s="304">
        <f>C16/(C$2-C$3)</f>
        <v>0.1970599631421219</v>
      </c>
      <c r="D51" s="304">
        <f t="shared" si="20"/>
        <v>0.20030830218569923</v>
      </c>
      <c r="E51" s="304">
        <f t="shared" si="20"/>
        <v>0.20527519701217201</v>
      </c>
      <c r="F51" s="304">
        <f t="shared" si="20"/>
        <v>0.20896162219811926</v>
      </c>
      <c r="G51" s="304">
        <f t="shared" si="20"/>
        <v>0.21228655375754615</v>
      </c>
      <c r="H51" s="304">
        <f t="shared" si="20"/>
        <v>0.21475767501151544</v>
      </c>
      <c r="I51" s="304">
        <f t="shared" si="20"/>
        <v>0.22174947604726286</v>
      </c>
      <c r="J51" s="304">
        <f t="shared" si="20"/>
        <v>0.22810873998766587</v>
      </c>
      <c r="K51" s="304">
        <f t="shared" si="20"/>
        <v>0.23284668101745101</v>
      </c>
      <c r="L51" s="304">
        <f t="shared" si="20"/>
        <v>0.24142934737260513</v>
      </c>
      <c r="M51" s="304">
        <f t="shared" si="20"/>
        <v>0.24203907739917574</v>
      </c>
      <c r="N51" s="304">
        <f t="shared" si="20"/>
        <v>0.23882107786378209</v>
      </c>
      <c r="O51" s="304">
        <f t="shared" si="20"/>
        <v>0.23569561232585839</v>
      </c>
      <c r="P51" s="304">
        <f t="shared" si="20"/>
        <v>0.2370123111846468</v>
      </c>
      <c r="Q51" s="304">
        <f t="shared" si="20"/>
        <v>0.24187581905153233</v>
      </c>
      <c r="R51" s="304">
        <f t="shared" si="20"/>
        <v>0.24618190522245226</v>
      </c>
      <c r="S51" s="304">
        <f t="shared" si="20"/>
        <v>0.24731547145191296</v>
      </c>
      <c r="T51" s="304">
        <f t="shared" si="20"/>
        <v>0.24763897849569527</v>
      </c>
      <c r="U51" s="304">
        <f t="shared" si="20"/>
        <v>0.25072380144534812</v>
      </c>
      <c r="V51" s="304">
        <f t="shared" si="20"/>
        <v>0.2532230193218018</v>
      </c>
      <c r="W51" s="304">
        <f t="shared" si="20"/>
        <v>0.24877056454304344</v>
      </c>
      <c r="X51" s="304">
        <f t="shared" si="20"/>
        <v>0.24720419363097881</v>
      </c>
      <c r="Y51" s="304">
        <f t="shared" si="20"/>
        <v>0.24677488774579556</v>
      </c>
      <c r="Z51" s="304">
        <f t="shared" si="20"/>
        <v>0.24684157908101656</v>
      </c>
      <c r="AA51" s="304">
        <f t="shared" si="20"/>
        <v>0.24711937638985412</v>
      </c>
      <c r="AB51" s="304">
        <f t="shared" si="20"/>
        <v>0.24692653382660129</v>
      </c>
      <c r="AC51" s="304">
        <f t="shared" si="20"/>
        <v>0.2488279974155426</v>
      </c>
      <c r="AD51" s="304">
        <f t="shared" si="20"/>
        <v>0.24979586535761525</v>
      </c>
      <c r="AE51" s="304">
        <f t="shared" si="20"/>
        <v>0.25038346252187199</v>
      </c>
      <c r="AF51" s="304">
        <f t="shared" si="20"/>
        <v>0.25288649786286771</v>
      </c>
      <c r="AG51" s="304">
        <f t="shared" si="20"/>
        <v>0.2524597670590929</v>
      </c>
      <c r="AH51" s="304">
        <f t="shared" si="20"/>
        <v>0.25241671281692285</v>
      </c>
      <c r="AI51" s="304">
        <f t="shared" si="20"/>
        <v>0.25252068894073804</v>
      </c>
      <c r="AJ51" s="304">
        <f t="shared" si="20"/>
        <v>0.25266496932401994</v>
      </c>
      <c r="AK51" s="304">
        <f t="shared" si="20"/>
        <v>0.25282135643858267</v>
      </c>
      <c r="AL51" s="304">
        <f t="shared" si="20"/>
        <v>0.2532709213135188</v>
      </c>
      <c r="AM51" s="304">
        <f t="shared" si="20"/>
        <v>0.25345987982665658</v>
      </c>
      <c r="AN51" s="304">
        <f t="shared" si="20"/>
        <v>0.2535178382707286</v>
      </c>
      <c r="AO51" s="304">
        <f t="shared" si="20"/>
        <v>0.25350862516950828</v>
      </c>
      <c r="AP51" s="304">
        <f t="shared" si="20"/>
        <v>0.25383002246280967</v>
      </c>
      <c r="AQ51" s="304">
        <f t="shared" si="20"/>
        <v>0.25435592213697805</v>
      </c>
      <c r="AR51" s="304">
        <f t="shared" si="20"/>
        <v>0.25469729152819176</v>
      </c>
      <c r="AS51" s="304">
        <f t="shared" si="20"/>
        <v>0.25493893097667641</v>
      </c>
      <c r="AT51" s="304">
        <f t="shared" si="20"/>
        <v>0.25512787356691463</v>
      </c>
      <c r="AU51" s="305">
        <f t="shared" si="20"/>
        <v>0.2555793654839979</v>
      </c>
      <c r="AW51" s="303">
        <f t="shared" si="21"/>
        <v>1.0107065205207322E-2</v>
      </c>
      <c r="AX51" s="303">
        <f t="shared" si="22"/>
        <v>1.8567054299351099E-2</v>
      </c>
    </row>
    <row r="52" spans="1:50" x14ac:dyDescent="0.25">
      <c r="B52" s="261" t="s">
        <v>497</v>
      </c>
      <c r="C52" s="306">
        <f t="shared" ref="C52:AU56" si="23">C17/(C$2-C$3)</f>
        <v>5.6863255357502064E-2</v>
      </c>
      <c r="D52" s="306">
        <f t="shared" si="23"/>
        <v>5.6312251034854856E-2</v>
      </c>
      <c r="E52" s="306">
        <f t="shared" si="23"/>
        <v>5.5164164818792653E-2</v>
      </c>
      <c r="F52" s="306">
        <f t="shared" si="23"/>
        <v>5.4492701646211936E-2</v>
      </c>
      <c r="G52" s="306">
        <f t="shared" si="23"/>
        <v>5.4002855042072466E-2</v>
      </c>
      <c r="H52" s="306">
        <f t="shared" si="23"/>
        <v>5.3534846706504942E-2</v>
      </c>
      <c r="I52" s="306">
        <f t="shared" si="23"/>
        <v>5.2114480302557949E-2</v>
      </c>
      <c r="J52" s="306">
        <f t="shared" si="23"/>
        <v>5.099951737766225E-2</v>
      </c>
      <c r="K52" s="306">
        <f t="shared" si="23"/>
        <v>5.0273809150173411E-2</v>
      </c>
      <c r="L52" s="306">
        <f t="shared" si="23"/>
        <v>4.8938803505513259E-2</v>
      </c>
      <c r="M52" s="306">
        <f t="shared" si="23"/>
        <v>4.9057584310803468E-2</v>
      </c>
      <c r="N52" s="306">
        <f t="shared" si="23"/>
        <v>4.9803761859103311E-2</v>
      </c>
      <c r="O52" s="306">
        <f t="shared" si="23"/>
        <v>5.0234528050369792E-2</v>
      </c>
      <c r="P52" s="306">
        <f t="shared" si="23"/>
        <v>4.9981140090980744E-2</v>
      </c>
      <c r="Q52" s="306">
        <f t="shared" si="23"/>
        <v>4.8986608402396423E-2</v>
      </c>
      <c r="R52" s="306">
        <f t="shared" si="23"/>
        <v>4.80169987097009E-2</v>
      </c>
      <c r="S52" s="306">
        <f t="shared" si="23"/>
        <v>4.7747209369734506E-2</v>
      </c>
      <c r="T52" s="306">
        <f t="shared" si="23"/>
        <v>4.7631136868628188E-2</v>
      </c>
      <c r="U52" s="306">
        <f t="shared" si="23"/>
        <v>4.7697651928522447E-2</v>
      </c>
      <c r="V52" s="306">
        <f t="shared" si="23"/>
        <v>4.7581469144585727E-2</v>
      </c>
      <c r="W52" s="306">
        <f t="shared" si="23"/>
        <v>4.7399692765425112E-2</v>
      </c>
      <c r="X52" s="306">
        <f t="shared" si="23"/>
        <v>4.7176616343697235E-2</v>
      </c>
      <c r="Y52" s="306">
        <f t="shared" si="23"/>
        <v>4.6991157849660653E-2</v>
      </c>
      <c r="Z52" s="306">
        <f t="shared" si="23"/>
        <v>4.6845581514700231E-2</v>
      </c>
      <c r="AA52" s="306">
        <f t="shared" si="23"/>
        <v>4.6741079542424915E-2</v>
      </c>
      <c r="AB52" s="306">
        <f t="shared" si="23"/>
        <v>4.6560435120449474E-2</v>
      </c>
      <c r="AC52" s="306">
        <f t="shared" si="23"/>
        <v>4.618917483310591E-2</v>
      </c>
      <c r="AD52" s="306">
        <f t="shared" si="23"/>
        <v>4.5945695298921063E-2</v>
      </c>
      <c r="AE52" s="306">
        <f t="shared" si="23"/>
        <v>4.5762749861100072E-2</v>
      </c>
      <c r="AF52" s="306">
        <f t="shared" si="23"/>
        <v>4.5394639185729724E-2</v>
      </c>
      <c r="AG52" s="306">
        <f t="shared" si="23"/>
        <v>4.5407214308536392E-2</v>
      </c>
      <c r="AH52" s="306">
        <f t="shared" si="23"/>
        <v>4.5348602888648282E-2</v>
      </c>
      <c r="AI52" s="306">
        <f t="shared" si="23"/>
        <v>4.5256576007019822E-2</v>
      </c>
      <c r="AJ52" s="306">
        <f t="shared" si="23"/>
        <v>4.5149455209169596E-2</v>
      </c>
      <c r="AK52" s="306">
        <f t="shared" si="23"/>
        <v>4.5033621565288742E-2</v>
      </c>
      <c r="AL52" s="306">
        <f t="shared" si="23"/>
        <v>4.4901036835661948E-2</v>
      </c>
      <c r="AM52" s="306">
        <f t="shared" si="23"/>
        <v>4.4784435092172843E-2</v>
      </c>
      <c r="AN52" s="306">
        <f t="shared" si="23"/>
        <v>4.4671685803547793E-2</v>
      </c>
      <c r="AO52" s="306">
        <f t="shared" si="23"/>
        <v>4.455769147017128E-2</v>
      </c>
      <c r="AP52" s="306">
        <f t="shared" si="23"/>
        <v>4.4502881988564599E-2</v>
      </c>
      <c r="AQ52" s="306">
        <f t="shared" si="23"/>
        <v>4.4443965597304409E-2</v>
      </c>
      <c r="AR52" s="306">
        <f t="shared" si="23"/>
        <v>4.4375669702444394E-2</v>
      </c>
      <c r="AS52" s="306">
        <f t="shared" si="23"/>
        <v>4.4293396340646191E-2</v>
      </c>
      <c r="AT52" s="306">
        <f t="shared" si="23"/>
        <v>4.4196916951500832E-2</v>
      </c>
      <c r="AU52" s="307">
        <f t="shared" si="23"/>
        <v>4.4141215418685056E-2</v>
      </c>
      <c r="AW52" s="303">
        <f t="shared" si="21"/>
        <v>-3.2400605485558287E-3</v>
      </c>
      <c r="AX52" s="303">
        <f t="shared" si="22"/>
        <v>-5.8399246722956877E-3</v>
      </c>
    </row>
    <row r="53" spans="1:50" x14ac:dyDescent="0.25">
      <c r="B53" s="258" t="s">
        <v>498</v>
      </c>
      <c r="C53" s="304">
        <f t="shared" si="23"/>
        <v>0.70000000001205542</v>
      </c>
      <c r="D53" s="304">
        <f t="shared" si="23"/>
        <v>0.69389292561265803</v>
      </c>
      <c r="E53" s="304">
        <f t="shared" si="23"/>
        <v>0.68728783465487298</v>
      </c>
      <c r="F53" s="304">
        <f t="shared" si="23"/>
        <v>0.68052503317835444</v>
      </c>
      <c r="G53" s="304">
        <f t="shared" si="23"/>
        <v>0.67549036161985498</v>
      </c>
      <c r="H53" s="304">
        <f t="shared" si="23"/>
        <v>0.66849853789118996</v>
      </c>
      <c r="I53" s="304">
        <f t="shared" si="23"/>
        <v>0.65985751373329471</v>
      </c>
      <c r="J53" s="304">
        <f t="shared" si="23"/>
        <v>0.65218581420816213</v>
      </c>
      <c r="K53" s="304">
        <f t="shared" si="23"/>
        <v>0.64499287392723093</v>
      </c>
      <c r="L53" s="304">
        <f t="shared" si="23"/>
        <v>0.63780660924648969</v>
      </c>
      <c r="M53" s="304">
        <f t="shared" si="23"/>
        <v>0.64052513418847046</v>
      </c>
      <c r="N53" s="304">
        <f t="shared" si="23"/>
        <v>0.64372963314322895</v>
      </c>
      <c r="O53" s="304">
        <f t="shared" si="23"/>
        <v>0.64298449772071586</v>
      </c>
      <c r="P53" s="304">
        <f t="shared" si="23"/>
        <v>0.64315527357627478</v>
      </c>
      <c r="Q53" s="304">
        <f t="shared" si="23"/>
        <v>0.64061824999598793</v>
      </c>
      <c r="R53" s="304">
        <f t="shared" si="23"/>
        <v>0.63834446517384325</v>
      </c>
      <c r="S53" s="304">
        <f t="shared" si="23"/>
        <v>0.63749896752074631</v>
      </c>
      <c r="T53" s="304">
        <f t="shared" si="23"/>
        <v>0.63703184940714852</v>
      </c>
      <c r="U53" s="304">
        <f t="shared" si="23"/>
        <v>0.64094327039627297</v>
      </c>
      <c r="V53" s="304">
        <f t="shared" si="23"/>
        <v>0.64277600198667895</v>
      </c>
      <c r="W53" s="304">
        <f t="shared" si="23"/>
        <v>0.63681120808075942</v>
      </c>
      <c r="X53" s="304">
        <f t="shared" si="23"/>
        <v>0.63354339555309702</v>
      </c>
      <c r="Y53" s="304">
        <f t="shared" si="23"/>
        <v>0.63173799410511322</v>
      </c>
      <c r="Z53" s="304">
        <f t="shared" si="23"/>
        <v>0.6307461447827698</v>
      </c>
      <c r="AA53" s="304">
        <f t="shared" si="23"/>
        <v>0.63028439930802305</v>
      </c>
      <c r="AB53" s="304">
        <f t="shared" si="23"/>
        <v>0.62870949913786878</v>
      </c>
      <c r="AC53" s="304">
        <f t="shared" si="23"/>
        <v>0.62778419222000525</v>
      </c>
      <c r="AD53" s="304">
        <f t="shared" si="23"/>
        <v>0.62689620781767874</v>
      </c>
      <c r="AE53" s="304">
        <f t="shared" si="23"/>
        <v>0.62609026153341352</v>
      </c>
      <c r="AF53" s="304">
        <f t="shared" si="23"/>
        <v>0.62578364955136845</v>
      </c>
      <c r="AG53" s="304">
        <f t="shared" si="23"/>
        <v>0.62547219441527391</v>
      </c>
      <c r="AH53" s="304">
        <f t="shared" si="23"/>
        <v>0.6249917978493964</v>
      </c>
      <c r="AI53" s="304">
        <f t="shared" si="23"/>
        <v>0.62439327803498013</v>
      </c>
      <c r="AJ53" s="304">
        <f t="shared" si="23"/>
        <v>0.62371249613038016</v>
      </c>
      <c r="AK53" s="304">
        <f t="shared" si="23"/>
        <v>0.6229725372963032</v>
      </c>
      <c r="AL53" s="304">
        <f t="shared" si="23"/>
        <v>0.62239818717839657</v>
      </c>
      <c r="AM53" s="304">
        <f t="shared" si="23"/>
        <v>0.62167663839273313</v>
      </c>
      <c r="AN53" s="304">
        <f t="shared" si="23"/>
        <v>0.6208477241991841</v>
      </c>
      <c r="AO53" s="304">
        <f t="shared" si="23"/>
        <v>0.61993792816179027</v>
      </c>
      <c r="AP53" s="304">
        <f t="shared" si="23"/>
        <v>0.61984483287851244</v>
      </c>
      <c r="AQ53" s="304">
        <f t="shared" si="23"/>
        <v>0.61993315132381743</v>
      </c>
      <c r="AR53" s="304">
        <f t="shared" si="23"/>
        <v>0.61975570253052592</v>
      </c>
      <c r="AS53" s="304">
        <f t="shared" si="23"/>
        <v>0.61936405015175844</v>
      </c>
      <c r="AT53" s="304">
        <f t="shared" si="23"/>
        <v>0.61880539944577106</v>
      </c>
      <c r="AU53" s="305">
        <f t="shared" si="23"/>
        <v>0.61884768858053685</v>
      </c>
      <c r="AW53" s="303">
        <f t="shared" si="21"/>
        <v>-1.2870874268251731E-2</v>
      </c>
      <c r="AX53" s="303">
        <f t="shared" si="22"/>
        <v>-2.430758499573793E-2</v>
      </c>
    </row>
    <row r="54" spans="1:50" x14ac:dyDescent="0.25">
      <c r="B54" s="258" t="s">
        <v>499</v>
      </c>
      <c r="C54" s="304">
        <f t="shared" si="23"/>
        <v>0.64313674466660875</v>
      </c>
      <c r="D54" s="304">
        <f t="shared" si="23"/>
        <v>0.63758070375881637</v>
      </c>
      <c r="E54" s="304">
        <f t="shared" si="23"/>
        <v>0.63212738166281546</v>
      </c>
      <c r="F54" s="304">
        <f t="shared" si="23"/>
        <v>0.62603617174857729</v>
      </c>
      <c r="G54" s="304">
        <f t="shared" si="23"/>
        <v>0.62149139399668596</v>
      </c>
      <c r="H54" s="304">
        <f t="shared" si="23"/>
        <v>0.61496762247897074</v>
      </c>
      <c r="I54" s="304">
        <f t="shared" si="23"/>
        <v>0.60775242372771732</v>
      </c>
      <c r="J54" s="304">
        <f t="shared" si="23"/>
        <v>0.60119832805769013</v>
      </c>
      <c r="K54" s="304">
        <f t="shared" si="23"/>
        <v>0.59473125046832354</v>
      </c>
      <c r="L54" s="304">
        <f t="shared" si="23"/>
        <v>0.58888647689924833</v>
      </c>
      <c r="M54" s="304">
        <f t="shared" si="23"/>
        <v>0.59148638962857647</v>
      </c>
      <c r="N54" s="304">
        <f t="shared" si="23"/>
        <v>0.59394753981671233</v>
      </c>
      <c r="O54" s="304">
        <f t="shared" si="23"/>
        <v>0.59277419421201527</v>
      </c>
      <c r="P54" s="304">
        <f t="shared" si="23"/>
        <v>0.59319913530639534</v>
      </c>
      <c r="Q54" s="304">
        <f t="shared" si="23"/>
        <v>0.59166354650384212</v>
      </c>
      <c r="R54" s="304">
        <f t="shared" si="23"/>
        <v>0.58850045894037339</v>
      </c>
      <c r="S54" s="304">
        <f t="shared" si="23"/>
        <v>0.58734001771784583</v>
      </c>
      <c r="T54" s="304">
        <f t="shared" si="23"/>
        <v>0.58640411643232693</v>
      </c>
      <c r="U54" s="304">
        <f t="shared" si="23"/>
        <v>0.58964126465723632</v>
      </c>
      <c r="V54" s="304">
        <f t="shared" si="23"/>
        <v>0.59098931105814356</v>
      </c>
      <c r="W54" s="304">
        <f t="shared" si="23"/>
        <v>0.5846611337883979</v>
      </c>
      <c r="X54" s="304">
        <f t="shared" si="23"/>
        <v>0.58105942893085605</v>
      </c>
      <c r="Y54" s="304">
        <f t="shared" si="23"/>
        <v>0.57887547516212789</v>
      </c>
      <c r="Z54" s="304">
        <f t="shared" si="23"/>
        <v>0.57746073031136225</v>
      </c>
      <c r="AA54" s="304">
        <f t="shared" si="23"/>
        <v>0.57653143840630361</v>
      </c>
      <c r="AB54" s="304">
        <f t="shared" si="23"/>
        <v>0.57457988345848554</v>
      </c>
      <c r="AC54" s="304">
        <f t="shared" si="23"/>
        <v>0.57346429595947723</v>
      </c>
      <c r="AD54" s="304">
        <f t="shared" si="23"/>
        <v>0.57225911915519112</v>
      </c>
      <c r="AE54" s="304">
        <f t="shared" si="23"/>
        <v>0.57107611129448754</v>
      </c>
      <c r="AF54" s="304">
        <f t="shared" si="23"/>
        <v>0.57057270107671065</v>
      </c>
      <c r="AG54" s="304">
        <f t="shared" si="23"/>
        <v>0.56968360268512153</v>
      </c>
      <c r="AH54" s="304">
        <f t="shared" si="23"/>
        <v>0.56870081235638947</v>
      </c>
      <c r="AI54" s="304">
        <f t="shared" si="23"/>
        <v>0.56763690571154013</v>
      </c>
      <c r="AJ54" s="304">
        <f t="shared" si="23"/>
        <v>0.56650903041983802</v>
      </c>
      <c r="AK54" s="304">
        <f t="shared" si="23"/>
        <v>0.56533363588242802</v>
      </c>
      <c r="AL54" s="304">
        <f t="shared" si="23"/>
        <v>0.56433897046221515</v>
      </c>
      <c r="AM54" s="304">
        <f t="shared" si="23"/>
        <v>0.56318586039806662</v>
      </c>
      <c r="AN54" s="304">
        <f t="shared" si="23"/>
        <v>0.56192579796837439</v>
      </c>
      <c r="AO54" s="304">
        <f t="shared" si="23"/>
        <v>0.56059003671136642</v>
      </c>
      <c r="AP54" s="304">
        <f t="shared" si="23"/>
        <v>0.55999372624062382</v>
      </c>
      <c r="AQ54" s="304">
        <f t="shared" si="23"/>
        <v>0.55957896704780485</v>
      </c>
      <c r="AR54" s="304">
        <f t="shared" si="23"/>
        <v>0.55891521104957065</v>
      </c>
      <c r="AS54" s="304">
        <f t="shared" si="23"/>
        <v>0.55805793567850914</v>
      </c>
      <c r="AT54" s="304">
        <f t="shared" si="23"/>
        <v>0.5570538159230255</v>
      </c>
      <c r="AU54" s="305">
        <f t="shared" si="23"/>
        <v>0.55659377698474177</v>
      </c>
      <c r="AW54" s="303">
        <f t="shared" si="21"/>
        <v>-1.6667696900091733E-2</v>
      </c>
      <c r="AX54" s="303">
        <f t="shared" si="22"/>
        <v>-3.6605358321653569E-2</v>
      </c>
    </row>
    <row r="55" spans="1:50" x14ac:dyDescent="0.25">
      <c r="B55" s="261" t="s">
        <v>500</v>
      </c>
      <c r="C55" s="306">
        <f t="shared" si="23"/>
        <v>0.10294003683376719</v>
      </c>
      <c r="D55" s="306">
        <f t="shared" si="23"/>
        <v>0.10580301431149172</v>
      </c>
      <c r="E55" s="306">
        <f t="shared" si="23"/>
        <v>0.10744422832164842</v>
      </c>
      <c r="F55" s="306">
        <f t="shared" si="23"/>
        <v>0.11052471376362923</v>
      </c>
      <c r="G55" s="306">
        <f t="shared" si="23"/>
        <v>0.11223463993060113</v>
      </c>
      <c r="H55" s="306">
        <f t="shared" si="23"/>
        <v>0.11678544372299132</v>
      </c>
      <c r="I55" s="306">
        <f t="shared" si="23"/>
        <v>0.1184481673675554</v>
      </c>
      <c r="J55" s="306">
        <f t="shared" si="23"/>
        <v>0.11977343411848052</v>
      </c>
      <c r="K55" s="306">
        <f t="shared" si="23"/>
        <v>0.12222984203986255</v>
      </c>
      <c r="L55" s="306">
        <f t="shared" si="23"/>
        <v>0.12092447897073459</v>
      </c>
      <c r="M55" s="306">
        <f t="shared" si="23"/>
        <v>0.11763120624515197</v>
      </c>
      <c r="N55" s="306">
        <f t="shared" si="23"/>
        <v>0.11765017375238432</v>
      </c>
      <c r="O55" s="306">
        <f t="shared" si="23"/>
        <v>0.12160610186665072</v>
      </c>
      <c r="P55" s="306">
        <f t="shared" si="23"/>
        <v>0.12013113153296469</v>
      </c>
      <c r="Q55" s="306">
        <f t="shared" si="23"/>
        <v>0.11786859238873154</v>
      </c>
      <c r="R55" s="306">
        <f t="shared" si="23"/>
        <v>0.11588615764658554</v>
      </c>
      <c r="S55" s="306">
        <f t="shared" si="23"/>
        <v>0.11560101868968388</v>
      </c>
      <c r="T55" s="306">
        <f t="shared" si="23"/>
        <v>0.11574516538369976</v>
      </c>
      <c r="U55" s="306">
        <f t="shared" si="23"/>
        <v>0.11631119768158468</v>
      </c>
      <c r="V55" s="306">
        <f t="shared" si="23"/>
        <v>0.11648830542586802</v>
      </c>
      <c r="W55" s="306">
        <f t="shared" si="23"/>
        <v>0.11658725011017274</v>
      </c>
      <c r="X55" s="306">
        <f t="shared" si="23"/>
        <v>0.11630254176409952</v>
      </c>
      <c r="Y55" s="306">
        <f t="shared" si="23"/>
        <v>0.1159759622385564</v>
      </c>
      <c r="Z55" s="306">
        <f t="shared" si="23"/>
        <v>0.11566767729490811</v>
      </c>
      <c r="AA55" s="306">
        <f t="shared" si="23"/>
        <v>0.11541120083219897</v>
      </c>
      <c r="AB55" s="306">
        <f t="shared" si="23"/>
        <v>0.11493962802655912</v>
      </c>
      <c r="AC55" s="306">
        <f t="shared" si="23"/>
        <v>0.11383356014518033</v>
      </c>
      <c r="AD55" s="306">
        <f t="shared" si="23"/>
        <v>0.11308486924886853</v>
      </c>
      <c r="AE55" s="306">
        <f t="shared" si="23"/>
        <v>0.11249999255281168</v>
      </c>
      <c r="AF55" s="306">
        <f t="shared" si="23"/>
        <v>0.11130168775235399</v>
      </c>
      <c r="AG55" s="306">
        <f t="shared" si="23"/>
        <v>0.11127565158472993</v>
      </c>
      <c r="AH55" s="306">
        <f t="shared" si="23"/>
        <v>0.11102787642543614</v>
      </c>
      <c r="AI55" s="306">
        <f t="shared" si="23"/>
        <v>0.11068132759990247</v>
      </c>
      <c r="AJ55" s="306">
        <f t="shared" si="23"/>
        <v>0.11029310685409136</v>
      </c>
      <c r="AK55" s="306">
        <f t="shared" si="23"/>
        <v>0.10988251811798137</v>
      </c>
      <c r="AL55" s="306">
        <f t="shared" si="23"/>
        <v>0.10943579586555149</v>
      </c>
      <c r="AM55" s="306">
        <f t="shared" si="23"/>
        <v>0.10905883368417309</v>
      </c>
      <c r="AN55" s="306">
        <f t="shared" si="23"/>
        <v>0.10870952497696706</v>
      </c>
      <c r="AO55" s="306">
        <f t="shared" si="23"/>
        <v>0.10836926580016974</v>
      </c>
      <c r="AP55" s="306">
        <f t="shared" si="23"/>
        <v>0.10818158580604338</v>
      </c>
      <c r="AQ55" s="306">
        <f t="shared" si="23"/>
        <v>0.10796975980437359</v>
      </c>
      <c r="AR55" s="306">
        <f t="shared" si="23"/>
        <v>0.10775123280577631</v>
      </c>
      <c r="AS55" s="306">
        <f t="shared" si="23"/>
        <v>0.10750968755760525</v>
      </c>
      <c r="AT55" s="306">
        <f t="shared" si="23"/>
        <v>0.10724181108765524</v>
      </c>
      <c r="AU55" s="307">
        <f t="shared" si="23"/>
        <v>0.10707986234974159</v>
      </c>
      <c r="AW55" s="303">
        <f t="shared" si="21"/>
        <v>-4.7199307007657204E-3</v>
      </c>
      <c r="AX55" s="303">
        <f t="shared" si="22"/>
        <v>-1.3051269183223094E-2</v>
      </c>
    </row>
    <row r="56" spans="1:50" x14ac:dyDescent="0.25">
      <c r="B56" s="249" t="s">
        <v>501</v>
      </c>
      <c r="C56" s="308">
        <f t="shared" si="23"/>
        <v>0.84019670780873068</v>
      </c>
      <c r="D56" s="308">
        <f t="shared" si="23"/>
        <v>0.83788900594451565</v>
      </c>
      <c r="E56" s="308">
        <f t="shared" si="23"/>
        <v>0.83740257867498746</v>
      </c>
      <c r="F56" s="308">
        <f t="shared" si="23"/>
        <v>0.8349977939466966</v>
      </c>
      <c r="G56" s="308">
        <f t="shared" si="23"/>
        <v>0.83377794775423208</v>
      </c>
      <c r="H56" s="308">
        <f t="shared" si="23"/>
        <v>0.82972529749048618</v>
      </c>
      <c r="I56" s="308">
        <f t="shared" si="23"/>
        <v>0.82950189977498023</v>
      </c>
      <c r="J56" s="308">
        <f t="shared" si="23"/>
        <v>0.82930706804535603</v>
      </c>
      <c r="K56" s="308">
        <f t="shared" si="23"/>
        <v>0.82757793148577452</v>
      </c>
      <c r="L56" s="308">
        <f t="shared" si="23"/>
        <v>0.83031582427185335</v>
      </c>
      <c r="M56" s="308">
        <f t="shared" si="23"/>
        <v>0.83352546702775221</v>
      </c>
      <c r="N56" s="308">
        <f t="shared" si="23"/>
        <v>0.83276861768049437</v>
      </c>
      <c r="O56" s="308">
        <f t="shared" si="23"/>
        <v>0.82846980653787372</v>
      </c>
      <c r="P56" s="308">
        <f t="shared" si="23"/>
        <v>0.83021144649104206</v>
      </c>
      <c r="Q56" s="308">
        <f t="shared" si="23"/>
        <v>0.83353936555537445</v>
      </c>
      <c r="R56" s="308">
        <f t="shared" si="23"/>
        <v>0.83468236416282571</v>
      </c>
      <c r="S56" s="308">
        <f t="shared" si="23"/>
        <v>0.83465548916975874</v>
      </c>
      <c r="T56" s="308">
        <f t="shared" si="23"/>
        <v>0.83404309492802209</v>
      </c>
      <c r="U56" s="308">
        <f t="shared" si="23"/>
        <v>0.84036506610258443</v>
      </c>
      <c r="V56" s="308">
        <f t="shared" si="23"/>
        <v>0.84421233037994536</v>
      </c>
      <c r="W56" s="308">
        <f t="shared" si="23"/>
        <v>0.83343169833144137</v>
      </c>
      <c r="X56" s="308">
        <f t="shared" si="23"/>
        <v>0.82826362256183483</v>
      </c>
      <c r="Y56" s="308">
        <f t="shared" si="23"/>
        <v>0.82565036290792349</v>
      </c>
      <c r="Z56" s="308">
        <f t="shared" si="23"/>
        <v>0.82430230939237881</v>
      </c>
      <c r="AA56" s="308">
        <f t="shared" si="23"/>
        <v>0.82365081479615765</v>
      </c>
      <c r="AB56" s="308">
        <f t="shared" si="23"/>
        <v>0.82150641728508678</v>
      </c>
      <c r="AC56" s="308">
        <f t="shared" si="23"/>
        <v>0.82229229337501974</v>
      </c>
      <c r="AD56" s="308">
        <f t="shared" si="23"/>
        <v>0.82205498451280634</v>
      </c>
      <c r="AE56" s="308">
        <f t="shared" si="23"/>
        <v>0.82145957381635959</v>
      </c>
      <c r="AF56" s="308">
        <f t="shared" si="23"/>
        <v>0.82345919893957831</v>
      </c>
      <c r="AG56" s="308">
        <f t="shared" si="23"/>
        <v>0.82214336974421454</v>
      </c>
      <c r="AH56" s="308">
        <f t="shared" si="23"/>
        <v>0.82111752517331227</v>
      </c>
      <c r="AI56" s="308">
        <f t="shared" si="23"/>
        <v>0.82015759465227822</v>
      </c>
      <c r="AJ56" s="308">
        <f t="shared" si="23"/>
        <v>0.81917399974385785</v>
      </c>
      <c r="AK56" s="308">
        <f t="shared" si="23"/>
        <v>0.81815499232101074</v>
      </c>
      <c r="AL56" s="308">
        <f t="shared" si="23"/>
        <v>0.81760989177573395</v>
      </c>
      <c r="AM56" s="308">
        <f t="shared" si="23"/>
        <v>0.81664574022472314</v>
      </c>
      <c r="AN56" s="308">
        <f t="shared" si="23"/>
        <v>0.8154436362391031</v>
      </c>
      <c r="AO56" s="308">
        <f t="shared" si="23"/>
        <v>0.81409866188087476</v>
      </c>
      <c r="AP56" s="308">
        <f t="shared" si="23"/>
        <v>0.81382374870343355</v>
      </c>
      <c r="AQ56" s="308">
        <f t="shared" si="23"/>
        <v>0.81393488918478296</v>
      </c>
      <c r="AR56" s="308">
        <f t="shared" si="23"/>
        <v>0.81361250257776241</v>
      </c>
      <c r="AS56" s="308">
        <f t="shared" si="23"/>
        <v>0.81299686665518556</v>
      </c>
      <c r="AT56" s="308">
        <f t="shared" si="23"/>
        <v>0.81218168948994018</v>
      </c>
      <c r="AU56" s="309">
        <f t="shared" si="23"/>
        <v>0.81217314246873962</v>
      </c>
      <c r="AW56" s="310">
        <f>AA56-P56</f>
        <v>-6.5606316948844112E-3</v>
      </c>
      <c r="AX56" s="310">
        <f>AU56-P56</f>
        <v>-1.8038304022302443E-2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"&amp;[5]Résultats!B1&amp;"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495</v>
      </c>
      <c r="C61" s="301">
        <f t="shared" ref="C61:AU66" si="24">C39-C50</f>
        <v>0</v>
      </c>
      <c r="D61" s="301">
        <f t="shared" si="24"/>
        <v>0</v>
      </c>
      <c r="E61" s="301">
        <f t="shared" si="24"/>
        <v>0</v>
      </c>
      <c r="F61" s="301">
        <f t="shared" si="24"/>
        <v>0</v>
      </c>
      <c r="G61" s="301">
        <f t="shared" si="24"/>
        <v>0</v>
      </c>
      <c r="H61" s="301">
        <f t="shared" si="24"/>
        <v>0</v>
      </c>
      <c r="I61" s="301">
        <f t="shared" si="24"/>
        <v>0</v>
      </c>
      <c r="J61" s="301">
        <f t="shared" si="24"/>
        <v>0</v>
      </c>
      <c r="K61" s="301">
        <f t="shared" si="24"/>
        <v>0</v>
      </c>
      <c r="L61" s="301">
        <f t="shared" si="24"/>
        <v>0</v>
      </c>
      <c r="M61" s="301">
        <f t="shared" si="24"/>
        <v>0</v>
      </c>
      <c r="N61" s="301">
        <f t="shared" si="24"/>
        <v>0</v>
      </c>
      <c r="O61" s="301">
        <f t="shared" si="24"/>
        <v>0</v>
      </c>
      <c r="P61" s="301">
        <f t="shared" si="24"/>
        <v>0</v>
      </c>
      <c r="Q61" s="301">
        <f t="shared" si="24"/>
        <v>0</v>
      </c>
      <c r="R61" s="301">
        <f t="shared" si="24"/>
        <v>0</v>
      </c>
      <c r="S61" s="301">
        <f t="shared" si="24"/>
        <v>0</v>
      </c>
      <c r="T61" s="301">
        <f t="shared" si="24"/>
        <v>0</v>
      </c>
      <c r="U61" s="301">
        <f t="shared" si="24"/>
        <v>-7.3898531914506904E-3</v>
      </c>
      <c r="V61" s="301">
        <f t="shared" si="24"/>
        <v>-1.1597015561467916E-2</v>
      </c>
      <c r="W61" s="301">
        <f t="shared" si="24"/>
        <v>-3.9281753306980027E-3</v>
      </c>
      <c r="X61" s="301">
        <f t="shared" si="24"/>
        <v>-4.624756489610693E-4</v>
      </c>
      <c r="Y61" s="301">
        <f t="shared" si="24"/>
        <v>1.1323435585265385E-3</v>
      </c>
      <c r="Z61" s="301">
        <f t="shared" si="24"/>
        <v>1.8410185937319801E-3</v>
      </c>
      <c r="AA61" s="301">
        <f t="shared" si="24"/>
        <v>2.1036778764350061E-3</v>
      </c>
      <c r="AB61" s="301">
        <f t="shared" si="24"/>
        <v>3.0067624184730857E-3</v>
      </c>
      <c r="AC61" s="301">
        <f t="shared" si="24"/>
        <v>2.3812009282438429E-3</v>
      </c>
      <c r="AD61" s="301">
        <f t="shared" si="24"/>
        <v>2.3422349712644008E-3</v>
      </c>
      <c r="AE61" s="301">
        <f t="shared" si="24"/>
        <v>2.5157937574316058E-3</v>
      </c>
      <c r="AF61" s="301">
        <f t="shared" si="24"/>
        <v>1.3944443760606218E-3</v>
      </c>
      <c r="AG61" s="301">
        <f t="shared" si="24"/>
        <v>1.4777571551018998E-3</v>
      </c>
      <c r="AH61" s="301">
        <f t="shared" si="24"/>
        <v>1.5797490379925172E-3</v>
      </c>
      <c r="AI61" s="301">
        <f t="shared" si="24"/>
        <v>1.731537990758647E-3</v>
      </c>
      <c r="AJ61" s="301">
        <f t="shared" si="24"/>
        <v>1.924810301957125E-3</v>
      </c>
      <c r="AK61" s="301">
        <f t="shared" si="24"/>
        <v>2.1503532041598494E-3</v>
      </c>
      <c r="AL61" s="301">
        <f t="shared" si="24"/>
        <v>2.3120224634669562E-3</v>
      </c>
      <c r="AM61" s="301">
        <f t="shared" si="24"/>
        <v>2.6073040933999314E-3</v>
      </c>
      <c r="AN61" s="301">
        <f t="shared" si="24"/>
        <v>2.984143465566913E-3</v>
      </c>
      <c r="AO61" s="301">
        <f t="shared" si="24"/>
        <v>3.418604614006171E-3</v>
      </c>
      <c r="AP61" s="301">
        <f t="shared" si="24"/>
        <v>2.7988516567273858E-3</v>
      </c>
      <c r="AQ61" s="301">
        <f t="shared" si="24"/>
        <v>2.5380618205782524E-3</v>
      </c>
      <c r="AR61" s="301">
        <f t="shared" si="24"/>
        <v>2.5041467783315507E-3</v>
      </c>
      <c r="AS61" s="301">
        <f t="shared" si="24"/>
        <v>2.6145719623911767E-3</v>
      </c>
      <c r="AT61" s="301">
        <f t="shared" si="24"/>
        <v>2.8311307493238402E-3</v>
      </c>
      <c r="AU61" s="302">
        <f t="shared" si="24"/>
        <v>3.6296249727796326E-3</v>
      </c>
      <c r="AV61" s="268"/>
    </row>
    <row r="62" spans="1:50" x14ac:dyDescent="0.25">
      <c r="B62" s="258" t="s">
        <v>496</v>
      </c>
      <c r="C62" s="304">
        <f t="shared" si="24"/>
        <v>0</v>
      </c>
      <c r="D62" s="304">
        <f t="shared" si="24"/>
        <v>0</v>
      </c>
      <c r="E62" s="304">
        <f t="shared" si="24"/>
        <v>0</v>
      </c>
      <c r="F62" s="304">
        <f t="shared" si="24"/>
        <v>0</v>
      </c>
      <c r="G62" s="304">
        <f t="shared" si="24"/>
        <v>0</v>
      </c>
      <c r="H62" s="304">
        <f t="shared" si="24"/>
        <v>0</v>
      </c>
      <c r="I62" s="304">
        <f t="shared" si="24"/>
        <v>0</v>
      </c>
      <c r="J62" s="304">
        <f t="shared" si="24"/>
        <v>0</v>
      </c>
      <c r="K62" s="304">
        <f t="shared" si="24"/>
        <v>0</v>
      </c>
      <c r="L62" s="304">
        <f t="shared" si="24"/>
        <v>0</v>
      </c>
      <c r="M62" s="304">
        <f t="shared" si="24"/>
        <v>0</v>
      </c>
      <c r="N62" s="304">
        <f t="shared" si="24"/>
        <v>0</v>
      </c>
      <c r="O62" s="304">
        <f t="shared" si="24"/>
        <v>0</v>
      </c>
      <c r="P62" s="304">
        <f t="shared" si="24"/>
        <v>0</v>
      </c>
      <c r="Q62" s="304">
        <f t="shared" si="24"/>
        <v>0</v>
      </c>
      <c r="R62" s="304">
        <f t="shared" si="24"/>
        <v>0</v>
      </c>
      <c r="S62" s="304">
        <f t="shared" si="24"/>
        <v>0</v>
      </c>
      <c r="T62" s="304">
        <f t="shared" si="24"/>
        <v>0</v>
      </c>
      <c r="U62" s="304">
        <f t="shared" si="24"/>
        <v>-1.6937944812731254E-2</v>
      </c>
      <c r="V62" s="304">
        <f t="shared" si="24"/>
        <v>-2.9615126959471716E-2</v>
      </c>
      <c r="W62" s="304">
        <f t="shared" si="24"/>
        <v>-2.1479945607039669E-2</v>
      </c>
      <c r="X62" s="304">
        <f t="shared" si="24"/>
        <v>-1.9430311363098696E-2</v>
      </c>
      <c r="Y62" s="304">
        <f t="shared" si="24"/>
        <v>-1.9953612433098206E-2</v>
      </c>
      <c r="Z62" s="304">
        <f t="shared" si="24"/>
        <v>-2.1652493183518362E-2</v>
      </c>
      <c r="AA62" s="304">
        <f t="shared" si="24"/>
        <v>-2.3930438933074477E-2</v>
      </c>
      <c r="AB62" s="304">
        <f t="shared" si="24"/>
        <v>-2.4731006976073805E-2</v>
      </c>
      <c r="AC62" s="304">
        <f t="shared" si="24"/>
        <v>-2.7829537703831342E-2</v>
      </c>
      <c r="AD62" s="304">
        <f t="shared" si="24"/>
        <v>-2.9998717863100516E-2</v>
      </c>
      <c r="AE62" s="304">
        <f t="shared" si="24"/>
        <v>-3.178175321081067E-2</v>
      </c>
      <c r="AF62" s="304">
        <f t="shared" si="24"/>
        <v>-3.5485995457344627E-2</v>
      </c>
      <c r="AG62" s="304">
        <f t="shared" si="24"/>
        <v>-3.7128944682607051E-2</v>
      </c>
      <c r="AH62" s="304">
        <f t="shared" si="24"/>
        <v>-3.8870397977015941E-2</v>
      </c>
      <c r="AI62" s="304">
        <f t="shared" si="24"/>
        <v>-4.0613498712546603E-2</v>
      </c>
      <c r="AJ62" s="304">
        <f t="shared" si="24"/>
        <v>-4.235155911269059E-2</v>
      </c>
      <c r="AK62" s="304">
        <f t="shared" si="24"/>
        <v>-4.4096012126772416E-2</v>
      </c>
      <c r="AL62" s="304">
        <f t="shared" si="24"/>
        <v>-4.5918009340116639E-2</v>
      </c>
      <c r="AM62" s="304">
        <f t="shared" si="24"/>
        <v>-4.7567116182384211E-2</v>
      </c>
      <c r="AN62" s="304">
        <f t="shared" si="24"/>
        <v>-4.9120934372550301E-2</v>
      </c>
      <c r="AO62" s="304">
        <f t="shared" si="24"/>
        <v>-5.0620333397573603E-2</v>
      </c>
      <c r="AP62" s="304">
        <f t="shared" si="24"/>
        <v>-5.3516653576340639E-2</v>
      </c>
      <c r="AQ62" s="304">
        <f t="shared" si="24"/>
        <v>-5.5974111161635004E-2</v>
      </c>
      <c r="AR62" s="304">
        <f t="shared" si="24"/>
        <v>-5.8131682298429799E-2</v>
      </c>
      <c r="AS62" s="304">
        <f t="shared" si="24"/>
        <v>-6.0132401906268756E-2</v>
      </c>
      <c r="AT62" s="304">
        <f t="shared" si="24"/>
        <v>-6.2036115879226444E-2</v>
      </c>
      <c r="AU62" s="305">
        <f t="shared" si="24"/>
        <v>-6.3355550392314219E-2</v>
      </c>
      <c r="AV62" s="268"/>
    </row>
    <row r="63" spans="1:50" x14ac:dyDescent="0.25">
      <c r="B63" s="261" t="s">
        <v>497</v>
      </c>
      <c r="C63" s="306">
        <f t="shared" si="24"/>
        <v>0</v>
      </c>
      <c r="D63" s="306">
        <f t="shared" si="24"/>
        <v>0</v>
      </c>
      <c r="E63" s="306">
        <f t="shared" si="24"/>
        <v>0</v>
      </c>
      <c r="F63" s="306">
        <f t="shared" si="24"/>
        <v>0</v>
      </c>
      <c r="G63" s="306">
        <f t="shared" si="24"/>
        <v>0</v>
      </c>
      <c r="H63" s="306">
        <f t="shared" si="24"/>
        <v>0</v>
      </c>
      <c r="I63" s="306">
        <f t="shared" si="24"/>
        <v>0</v>
      </c>
      <c r="J63" s="306">
        <f t="shared" si="24"/>
        <v>0</v>
      </c>
      <c r="K63" s="306">
        <f t="shared" si="24"/>
        <v>0</v>
      </c>
      <c r="L63" s="306">
        <f t="shared" si="24"/>
        <v>0</v>
      </c>
      <c r="M63" s="306">
        <f t="shared" si="24"/>
        <v>0</v>
      </c>
      <c r="N63" s="306">
        <f t="shared" si="24"/>
        <v>0</v>
      </c>
      <c r="O63" s="306">
        <f t="shared" si="24"/>
        <v>0</v>
      </c>
      <c r="P63" s="306">
        <f t="shared" si="24"/>
        <v>0</v>
      </c>
      <c r="Q63" s="306">
        <f t="shared" si="24"/>
        <v>0</v>
      </c>
      <c r="R63" s="306">
        <f t="shared" si="24"/>
        <v>0</v>
      </c>
      <c r="S63" s="306">
        <f t="shared" si="24"/>
        <v>0</v>
      </c>
      <c r="T63" s="306">
        <f t="shared" si="24"/>
        <v>0</v>
      </c>
      <c r="U63" s="306">
        <f t="shared" si="24"/>
        <v>2.9753779971513072E-3</v>
      </c>
      <c r="V63" s="306">
        <f t="shared" si="24"/>
        <v>5.3074635492755748E-3</v>
      </c>
      <c r="W63" s="306">
        <f t="shared" si="24"/>
        <v>4.7583380061135758E-3</v>
      </c>
      <c r="X63" s="306">
        <f t="shared" si="24"/>
        <v>4.9123201828222621E-3</v>
      </c>
      <c r="Y63" s="306">
        <f t="shared" si="24"/>
        <v>5.3251758071198238E-3</v>
      </c>
      <c r="Z63" s="306">
        <f t="shared" si="24"/>
        <v>5.8391439188363314E-3</v>
      </c>
      <c r="AA63" s="306">
        <f t="shared" si="24"/>
        <v>6.3869761831633481E-3</v>
      </c>
      <c r="AB63" s="306">
        <f t="shared" si="24"/>
        <v>6.5328748833573883E-3</v>
      </c>
      <c r="AC63" s="306">
        <f t="shared" si="24"/>
        <v>6.9070774468508664E-3</v>
      </c>
      <c r="AD63" s="306">
        <f t="shared" si="24"/>
        <v>7.1507815511378248E-3</v>
      </c>
      <c r="AE63" s="306">
        <f t="shared" si="24"/>
        <v>7.3327446281764783E-3</v>
      </c>
      <c r="AF63" s="306">
        <f t="shared" si="24"/>
        <v>7.7007991680568613E-3</v>
      </c>
      <c r="AG63" s="306">
        <f t="shared" si="24"/>
        <v>7.884501549497297E-3</v>
      </c>
      <c r="AH63" s="306">
        <f t="shared" si="24"/>
        <v>8.0769616127621124E-3</v>
      </c>
      <c r="AI63" s="306">
        <f t="shared" si="24"/>
        <v>8.2700464840106055E-3</v>
      </c>
      <c r="AJ63" s="306">
        <f t="shared" si="24"/>
        <v>8.4663531357821523E-3</v>
      </c>
      <c r="AK63" s="306">
        <f t="shared" si="24"/>
        <v>8.6668309877867347E-3</v>
      </c>
      <c r="AL63" s="306">
        <f t="shared" si="24"/>
        <v>8.8387105538128771E-3</v>
      </c>
      <c r="AM63" s="306">
        <f t="shared" si="24"/>
        <v>9.0131568985615806E-3</v>
      </c>
      <c r="AN63" s="306">
        <f t="shared" si="24"/>
        <v>9.19045252430295E-3</v>
      </c>
      <c r="AO63" s="306">
        <f t="shared" si="24"/>
        <v>9.3695431132878593E-3</v>
      </c>
      <c r="AP63" s="306">
        <f t="shared" si="24"/>
        <v>9.6989441241951552E-3</v>
      </c>
      <c r="AQ63" s="306">
        <f t="shared" si="24"/>
        <v>9.8722114782796994E-3</v>
      </c>
      <c r="AR63" s="306">
        <f t="shared" si="24"/>
        <v>1.0035562958621458E-2</v>
      </c>
      <c r="AS63" s="306">
        <f t="shared" si="24"/>
        <v>1.0202009170192726E-2</v>
      </c>
      <c r="AT63" s="306">
        <f t="shared" si="24"/>
        <v>1.0372002296384117E-2</v>
      </c>
      <c r="AU63" s="307">
        <f t="shared" si="24"/>
        <v>1.0239454837754097E-2</v>
      </c>
      <c r="AV63" s="268"/>
    </row>
    <row r="64" spans="1:50" x14ac:dyDescent="0.25">
      <c r="B64" s="258" t="s">
        <v>498</v>
      </c>
      <c r="C64" s="304">
        <f t="shared" si="24"/>
        <v>0</v>
      </c>
      <c r="D64" s="304">
        <f t="shared" si="24"/>
        <v>0</v>
      </c>
      <c r="E64" s="304">
        <f t="shared" si="24"/>
        <v>0</v>
      </c>
      <c r="F64" s="304">
        <f t="shared" si="24"/>
        <v>0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24"/>
        <v>0</v>
      </c>
      <c r="O64" s="304">
        <f t="shared" si="24"/>
        <v>0</v>
      </c>
      <c r="P64" s="304">
        <f t="shared" si="24"/>
        <v>0</v>
      </c>
      <c r="Q64" s="304">
        <f t="shared" si="24"/>
        <v>0</v>
      </c>
      <c r="R64" s="304">
        <f t="shared" si="24"/>
        <v>0</v>
      </c>
      <c r="S64" s="304">
        <f t="shared" si="24"/>
        <v>0</v>
      </c>
      <c r="T64" s="304">
        <f t="shared" si="24"/>
        <v>0</v>
      </c>
      <c r="U64" s="304">
        <f t="shared" si="24"/>
        <v>-1.6600664873089865E-4</v>
      </c>
      <c r="V64" s="304">
        <f t="shared" si="24"/>
        <v>-4.620058701217955E-4</v>
      </c>
      <c r="W64" s="304">
        <f t="shared" si="24"/>
        <v>2.1960514213494875E-3</v>
      </c>
      <c r="X64" s="304">
        <f t="shared" si="24"/>
        <v>3.847621337952134E-3</v>
      </c>
      <c r="Y64" s="304">
        <f t="shared" si="24"/>
        <v>4.8132293266200943E-3</v>
      </c>
      <c r="Z64" s="304">
        <f t="shared" si="24"/>
        <v>5.338046289003584E-3</v>
      </c>
      <c r="AA64" s="304">
        <f t="shared" si="24"/>
        <v>5.5162770295442698E-3</v>
      </c>
      <c r="AB64" s="304">
        <f t="shared" si="24"/>
        <v>6.8521413958896327E-3</v>
      </c>
      <c r="AC64" s="304">
        <f t="shared" si="24"/>
        <v>7.6203479718577327E-3</v>
      </c>
      <c r="AD64" s="304">
        <f t="shared" si="24"/>
        <v>8.3326730166863872E-3</v>
      </c>
      <c r="AE64" s="304">
        <f t="shared" si="24"/>
        <v>8.9645484465055159E-3</v>
      </c>
      <c r="AF64" s="304">
        <f t="shared" si="24"/>
        <v>9.105966197474169E-3</v>
      </c>
      <c r="AG64" s="304">
        <f t="shared" si="24"/>
        <v>9.7863700595002268E-3</v>
      </c>
      <c r="AH64" s="304">
        <f t="shared" si="24"/>
        <v>1.0455390202528503E-2</v>
      </c>
      <c r="AI64" s="304">
        <f t="shared" si="24"/>
        <v>1.1144860515950539E-2</v>
      </c>
      <c r="AJ64" s="304">
        <f t="shared" si="24"/>
        <v>1.1876634041937062E-2</v>
      </c>
      <c r="AK64" s="304">
        <f t="shared" si="24"/>
        <v>1.2645645129574445E-2</v>
      </c>
      <c r="AL64" s="304">
        <f t="shared" si="24"/>
        <v>1.3056795061674897E-2</v>
      </c>
      <c r="AM64" s="304">
        <f t="shared" si="24"/>
        <v>1.3671491485391707E-2</v>
      </c>
      <c r="AN64" s="304">
        <f t="shared" si="24"/>
        <v>1.4414984791415675E-2</v>
      </c>
      <c r="AO64" s="304">
        <f t="shared" si="24"/>
        <v>1.523969858250962E-2</v>
      </c>
      <c r="AP64" s="304">
        <f t="shared" si="24"/>
        <v>1.5819346010967572E-2</v>
      </c>
      <c r="AQ64" s="304">
        <f t="shared" si="24"/>
        <v>1.5678770812273535E-2</v>
      </c>
      <c r="AR64" s="304">
        <f t="shared" si="24"/>
        <v>1.5767882617668372E-2</v>
      </c>
      <c r="AS64" s="304">
        <f t="shared" si="24"/>
        <v>1.6049400830100646E-2</v>
      </c>
      <c r="AT64" s="304">
        <f t="shared" si="24"/>
        <v>1.6470717950737401E-2</v>
      </c>
      <c r="AU64" s="305">
        <f t="shared" si="24"/>
        <v>1.5341178026823776E-2</v>
      </c>
      <c r="AV64" s="268"/>
    </row>
    <row r="65" spans="2:48" x14ac:dyDescent="0.25">
      <c r="B65" s="258" t="s">
        <v>499</v>
      </c>
      <c r="C65" s="304">
        <f t="shared" si="24"/>
        <v>0</v>
      </c>
      <c r="D65" s="304">
        <f t="shared" si="24"/>
        <v>0</v>
      </c>
      <c r="E65" s="304">
        <f t="shared" si="24"/>
        <v>0</v>
      </c>
      <c r="F65" s="304">
        <f t="shared" si="24"/>
        <v>0</v>
      </c>
      <c r="G65" s="304">
        <f t="shared" si="24"/>
        <v>0</v>
      </c>
      <c r="H65" s="304">
        <f t="shared" si="24"/>
        <v>0</v>
      </c>
      <c r="I65" s="304">
        <f t="shared" si="24"/>
        <v>0</v>
      </c>
      <c r="J65" s="304">
        <f t="shared" si="24"/>
        <v>0</v>
      </c>
      <c r="K65" s="304">
        <f t="shared" si="24"/>
        <v>0</v>
      </c>
      <c r="L65" s="304">
        <f t="shared" si="24"/>
        <v>0</v>
      </c>
      <c r="M65" s="304">
        <f t="shared" si="24"/>
        <v>0</v>
      </c>
      <c r="N65" s="304">
        <f t="shared" si="24"/>
        <v>0</v>
      </c>
      <c r="O65" s="304">
        <f t="shared" si="24"/>
        <v>0</v>
      </c>
      <c r="P65" s="304">
        <f t="shared" si="24"/>
        <v>0</v>
      </c>
      <c r="Q65" s="304">
        <f t="shared" si="24"/>
        <v>0</v>
      </c>
      <c r="R65" s="304">
        <f t="shared" si="24"/>
        <v>0</v>
      </c>
      <c r="S65" s="304">
        <f t="shared" si="24"/>
        <v>0</v>
      </c>
      <c r="T65" s="304">
        <f t="shared" si="24"/>
        <v>0</v>
      </c>
      <c r="U65" s="304">
        <f t="shared" si="24"/>
        <v>-9.3635053224759845E-3</v>
      </c>
      <c r="V65" s="304">
        <f t="shared" si="24"/>
        <v>-1.8209934437905417E-2</v>
      </c>
      <c r="W65" s="304">
        <f t="shared" si="24"/>
        <v>-2.1129120711871674E-2</v>
      </c>
      <c r="X65" s="304">
        <f t="shared" si="24"/>
        <v>-2.567842394952069E-2</v>
      </c>
      <c r="Y65" s="304">
        <f t="shared" si="24"/>
        <v>-3.1099797937709783E-2</v>
      </c>
      <c r="Z65" s="304">
        <f t="shared" si="24"/>
        <v>-3.6992119510167232E-2</v>
      </c>
      <c r="AA65" s="304">
        <f t="shared" si="24"/>
        <v>-4.3193289288139924E-2</v>
      </c>
      <c r="AB65" s="304">
        <f t="shared" si="24"/>
        <v>-4.7785037107776596E-2</v>
      </c>
      <c r="AC65" s="304">
        <f t="shared" si="24"/>
        <v>-5.3101831012029921E-2</v>
      </c>
      <c r="AD65" s="304">
        <f t="shared" si="24"/>
        <v>-5.8271020299912935E-2</v>
      </c>
      <c r="AE65" s="304">
        <f t="shared" si="24"/>
        <v>-6.3388350069281452E-2</v>
      </c>
      <c r="AF65" s="304">
        <f t="shared" si="24"/>
        <v>-6.9107844635999283E-2</v>
      </c>
      <c r="AG65" s="304">
        <f t="shared" si="24"/>
        <v>-7.4104739353867688E-2</v>
      </c>
      <c r="AH65" s="304">
        <f t="shared" si="24"/>
        <v>-7.9041330053280567E-2</v>
      </c>
      <c r="AI65" s="304">
        <f t="shared" si="24"/>
        <v>-8.3885241966452306E-2</v>
      </c>
      <c r="AJ65" s="304">
        <f t="shared" si="24"/>
        <v>-8.862404246322958E-2</v>
      </c>
      <c r="AK65" s="304">
        <f t="shared" si="24"/>
        <v>-9.3266125204283845E-2</v>
      </c>
      <c r="AL65" s="304">
        <f t="shared" si="24"/>
        <v>-9.8138733224162888E-2</v>
      </c>
      <c r="AM65" s="304">
        <f t="shared" si="24"/>
        <v>-0.10276040846505691</v>
      </c>
      <c r="AN65" s="304">
        <f t="shared" si="24"/>
        <v>-0.10720106461714296</v>
      </c>
      <c r="AO65" s="304">
        <f t="shared" si="24"/>
        <v>-0.11150382448185286</v>
      </c>
      <c r="AP65" s="304">
        <f t="shared" si="24"/>
        <v>-0.11624350961095703</v>
      </c>
      <c r="AQ65" s="304">
        <f t="shared" si="24"/>
        <v>-0.12137227178271798</v>
      </c>
      <c r="AR65" s="304">
        <f t="shared" si="24"/>
        <v>-0.12620067144443436</v>
      </c>
      <c r="AS65" s="304">
        <f t="shared" si="24"/>
        <v>-0.13078144101332645</v>
      </c>
      <c r="AT65" s="304">
        <f t="shared" si="24"/>
        <v>-0.13516565470242303</v>
      </c>
      <c r="AU65" s="305">
        <f t="shared" si="24"/>
        <v>-0.1404797589592709</v>
      </c>
      <c r="AV65" s="268"/>
    </row>
    <row r="66" spans="2:48" x14ac:dyDescent="0.25">
      <c r="B66" s="261" t="s">
        <v>500</v>
      </c>
      <c r="C66" s="306">
        <f t="shared" si="24"/>
        <v>0</v>
      </c>
      <c r="D66" s="306">
        <f t="shared" si="24"/>
        <v>0</v>
      </c>
      <c r="E66" s="306">
        <f t="shared" si="24"/>
        <v>0</v>
      </c>
      <c r="F66" s="306">
        <f t="shared" si="24"/>
        <v>0</v>
      </c>
      <c r="G66" s="306">
        <f t="shared" si="24"/>
        <v>0</v>
      </c>
      <c r="H66" s="306">
        <f t="shared" si="24"/>
        <v>0</v>
      </c>
      <c r="I66" s="306">
        <f t="shared" si="24"/>
        <v>0</v>
      </c>
      <c r="J66" s="306">
        <f t="shared" si="24"/>
        <v>0</v>
      </c>
      <c r="K66" s="306">
        <f t="shared" si="24"/>
        <v>0</v>
      </c>
      <c r="L66" s="306">
        <f t="shared" si="24"/>
        <v>0</v>
      </c>
      <c r="M66" s="306">
        <f t="shared" si="24"/>
        <v>0</v>
      </c>
      <c r="N66" s="306">
        <f t="shared" si="24"/>
        <v>0</v>
      </c>
      <c r="O66" s="306">
        <f t="shared" si="24"/>
        <v>0</v>
      </c>
      <c r="P66" s="306">
        <f t="shared" si="24"/>
        <v>0</v>
      </c>
      <c r="Q66" s="306">
        <f t="shared" si="24"/>
        <v>0</v>
      </c>
      <c r="R66" s="306">
        <f t="shared" si="24"/>
        <v>0</v>
      </c>
      <c r="S66" s="306">
        <f t="shared" si="24"/>
        <v>0</v>
      </c>
      <c r="T66" s="306">
        <f t="shared" si="24"/>
        <v>0</v>
      </c>
      <c r="U66" s="306">
        <f t="shared" si="24"/>
        <v>1.0410179395932723E-2</v>
      </c>
      <c r="V66" s="306">
        <f t="shared" si="24"/>
        <v>1.9410824038292585E-2</v>
      </c>
      <c r="W66" s="306">
        <f t="shared" si="24"/>
        <v>1.8967889217140932E-2</v>
      </c>
      <c r="X66" s="306">
        <f t="shared" si="24"/>
        <v>2.0395551888328284E-2</v>
      </c>
      <c r="Y66" s="306">
        <f t="shared" si="24"/>
        <v>2.2531741190421575E-2</v>
      </c>
      <c r="Z66" s="306">
        <f t="shared" si="24"/>
        <v>2.4963374680645564E-2</v>
      </c>
      <c r="AA66" s="306">
        <f t="shared" si="24"/>
        <v>2.7532634499741582E-2</v>
      </c>
      <c r="AB66" s="306">
        <f t="shared" si="24"/>
        <v>2.9245419135485104E-2</v>
      </c>
      <c r="AC66" s="306">
        <f t="shared" si="24"/>
        <v>3.1716111054332183E-2</v>
      </c>
      <c r="AD66" s="306">
        <f t="shared" si="24"/>
        <v>3.3852522524979292E-2</v>
      </c>
      <c r="AE66" s="306">
        <f t="shared" si="24"/>
        <v>3.5817507127694131E-2</v>
      </c>
      <c r="AF66" s="306">
        <f t="shared" si="24"/>
        <v>3.8392733692990427E-2</v>
      </c>
      <c r="AG66" s="306">
        <f t="shared" ref="AG66:AU66" si="25">AG44-AG55</f>
        <v>4.0137009454874056E-2</v>
      </c>
      <c r="AH66" s="306">
        <f t="shared" si="25"/>
        <v>4.1995526926375273E-2</v>
      </c>
      <c r="AI66" s="306">
        <f t="shared" si="25"/>
        <v>4.3903975635020479E-2</v>
      </c>
      <c r="AJ66" s="306">
        <f t="shared" si="25"/>
        <v>4.5848502876433772E-2</v>
      </c>
      <c r="AK66" s="306">
        <f t="shared" si="25"/>
        <v>4.7831835084538935E-2</v>
      </c>
      <c r="AL66" s="306">
        <f t="shared" si="25"/>
        <v>4.9827160217227384E-2</v>
      </c>
      <c r="AM66" s="306">
        <f t="shared" si="25"/>
        <v>5.17846709768265E-2</v>
      </c>
      <c r="AN66" s="306">
        <f t="shared" si="25"/>
        <v>5.372905612521986E-2</v>
      </c>
      <c r="AO66" s="306">
        <f t="shared" si="25"/>
        <v>5.5676987678338799E-2</v>
      </c>
      <c r="AP66" s="306">
        <f t="shared" si="25"/>
        <v>5.7979894850255051E-2</v>
      </c>
      <c r="AQ66" s="306">
        <f t="shared" si="25"/>
        <v>6.0197217858511204E-2</v>
      </c>
      <c r="AR66" s="306">
        <f t="shared" si="25"/>
        <v>6.234008832119281E-2</v>
      </c>
      <c r="AS66" s="306">
        <f t="shared" si="25"/>
        <v>6.4469811780442129E-2</v>
      </c>
      <c r="AT66" s="306">
        <f t="shared" si="25"/>
        <v>6.660828729026444E-2</v>
      </c>
      <c r="AU66" s="307">
        <f t="shared" si="25"/>
        <v>6.8743485107880586E-2</v>
      </c>
      <c r="AV66" s="268"/>
    </row>
    <row r="67" spans="2:48" x14ac:dyDescent="0.25">
      <c r="B67" s="249" t="s">
        <v>501</v>
      </c>
      <c r="C67" s="308">
        <f t="shared" ref="C67:AU67" si="26">C45-C56</f>
        <v>0</v>
      </c>
      <c r="D67" s="308">
        <f t="shared" si="26"/>
        <v>0</v>
      </c>
      <c r="E67" s="308">
        <f t="shared" si="26"/>
        <v>0</v>
      </c>
      <c r="F67" s="308">
        <f t="shared" si="26"/>
        <v>0</v>
      </c>
      <c r="G67" s="308">
        <f t="shared" si="26"/>
        <v>0</v>
      </c>
      <c r="H67" s="308">
        <f t="shared" si="26"/>
        <v>0</v>
      </c>
      <c r="I67" s="308">
        <f t="shared" si="26"/>
        <v>0</v>
      </c>
      <c r="J67" s="308">
        <f t="shared" si="26"/>
        <v>0</v>
      </c>
      <c r="K67" s="308">
        <f t="shared" si="26"/>
        <v>0</v>
      </c>
      <c r="L67" s="308">
        <f t="shared" si="26"/>
        <v>0</v>
      </c>
      <c r="M67" s="308">
        <f t="shared" si="26"/>
        <v>0</v>
      </c>
      <c r="N67" s="308">
        <f t="shared" si="26"/>
        <v>0</v>
      </c>
      <c r="O67" s="308">
        <f t="shared" si="26"/>
        <v>0</v>
      </c>
      <c r="P67" s="308">
        <f t="shared" si="26"/>
        <v>0</v>
      </c>
      <c r="Q67" s="308">
        <f t="shared" si="26"/>
        <v>0</v>
      </c>
      <c r="R67" s="308">
        <f t="shared" si="26"/>
        <v>0</v>
      </c>
      <c r="S67" s="308">
        <f t="shared" si="26"/>
        <v>0</v>
      </c>
      <c r="T67" s="308">
        <f t="shared" si="26"/>
        <v>0</v>
      </c>
      <c r="U67" s="308">
        <f t="shared" si="26"/>
        <v>-2.6301450135207238E-2</v>
      </c>
      <c r="V67" s="308">
        <f t="shared" si="26"/>
        <v>-4.7825061397377078E-2</v>
      </c>
      <c r="W67" s="308">
        <f t="shared" si="26"/>
        <v>-4.2609066318911371E-2</v>
      </c>
      <c r="X67" s="308">
        <f t="shared" si="26"/>
        <v>-4.5108735312619386E-2</v>
      </c>
      <c r="Y67" s="308">
        <f t="shared" si="26"/>
        <v>-5.1053410370808017E-2</v>
      </c>
      <c r="Z67" s="308">
        <f t="shared" si="26"/>
        <v>-5.8644612693685594E-2</v>
      </c>
      <c r="AA67" s="308">
        <f t="shared" si="26"/>
        <v>-6.7123728221214263E-2</v>
      </c>
      <c r="AB67" s="308">
        <f t="shared" si="26"/>
        <v>-7.2516044083850262E-2</v>
      </c>
      <c r="AC67" s="308">
        <f t="shared" si="26"/>
        <v>-8.0931368715861152E-2</v>
      </c>
      <c r="AD67" s="308">
        <f t="shared" si="26"/>
        <v>-8.8269738163013423E-2</v>
      </c>
      <c r="AE67" s="308">
        <f t="shared" si="26"/>
        <v>-9.5170103280092122E-2</v>
      </c>
      <c r="AF67" s="308">
        <f t="shared" si="26"/>
        <v>-0.10459384009334383</v>
      </c>
      <c r="AG67" s="308">
        <f t="shared" si="26"/>
        <v>-0.11123368403647482</v>
      </c>
      <c r="AH67" s="308">
        <f t="shared" si="26"/>
        <v>-0.11791172803029648</v>
      </c>
      <c r="AI67" s="308">
        <f t="shared" si="26"/>
        <v>-0.12449874067899902</v>
      </c>
      <c r="AJ67" s="308">
        <f t="shared" si="26"/>
        <v>-0.13097560157592003</v>
      </c>
      <c r="AK67" s="308">
        <f t="shared" si="26"/>
        <v>-0.13736213733105629</v>
      </c>
      <c r="AL67" s="308">
        <f t="shared" si="26"/>
        <v>-0.14405674256427958</v>
      </c>
      <c r="AM67" s="308">
        <f t="shared" si="26"/>
        <v>-0.15032752464744104</v>
      </c>
      <c r="AN67" s="308">
        <f t="shared" si="26"/>
        <v>-0.15632199898969334</v>
      </c>
      <c r="AO67" s="308">
        <f t="shared" si="26"/>
        <v>-0.16212415787942658</v>
      </c>
      <c r="AP67" s="308">
        <f t="shared" si="26"/>
        <v>-0.16976016318729781</v>
      </c>
      <c r="AQ67" s="308">
        <f t="shared" si="26"/>
        <v>-0.17734638294435312</v>
      </c>
      <c r="AR67" s="308">
        <f t="shared" si="26"/>
        <v>-0.18433235374286427</v>
      </c>
      <c r="AS67" s="308">
        <f t="shared" si="26"/>
        <v>-0.19091384291959512</v>
      </c>
      <c r="AT67" s="308">
        <f t="shared" si="26"/>
        <v>-0.19720177058164956</v>
      </c>
      <c r="AU67" s="309">
        <f t="shared" si="26"/>
        <v>-0.203835309351585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2024-03-29T11:17:45Z</dcterms:modified>
</cp:coreProperties>
</file>