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gaelsola/Github-Collabs/mocaredd/inst/extdata/"/>
    </mc:Choice>
  </mc:AlternateContent>
  <xr:revisionPtr revIDLastSave="0" documentId="13_ncr:1_{2C5F80CD-0349-A944-9AE6-D295B646E9B3}" xr6:coauthVersionLast="47" xr6:coauthVersionMax="47" xr10:uidLastSave="{00000000-0000-0000-0000-000000000000}"/>
  <bookViews>
    <workbookView xWindow="2920" yWindow="1860" windowWidth="25600" windowHeight="17440" activeTab="1" xr2:uid="{00000000-000D-0000-FFFF-FFFF00000000}"/>
  </bookViews>
  <sheets>
    <sheet name="user_input_details" sheetId="6" r:id="rId1"/>
    <sheet name="user_inputs" sheetId="5" r:id="rId2"/>
    <sheet name="time_periods" sheetId="4" r:id="rId3"/>
    <sheet name="AD_lu_transitions" sheetId="1" r:id="rId4"/>
    <sheet name="c_stock" sheetId="2" r:id="rId5"/>
    <sheet name="C_factors" sheetId="7" r:id="rId6"/>
    <sheet name="c_stock_ol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I38" i="2"/>
  <c r="I39" i="2"/>
  <c r="J39" i="2"/>
  <c r="I40" i="2"/>
  <c r="J40" i="2"/>
  <c r="I41" i="2"/>
  <c r="J41" i="2"/>
  <c r="I42" i="2"/>
  <c r="J42" i="2"/>
  <c r="I43" i="2"/>
  <c r="J43" i="2"/>
  <c r="F43" i="2"/>
  <c r="F42" i="2"/>
  <c r="F41" i="2"/>
  <c r="F40" i="2"/>
  <c r="F39" i="2"/>
  <c r="F38" i="2"/>
  <c r="I61" i="8"/>
  <c r="B61" i="8"/>
  <c r="I60" i="8"/>
  <c r="B60" i="8"/>
  <c r="I59" i="8"/>
  <c r="B59" i="8"/>
  <c r="I58" i="8"/>
  <c r="B58" i="8"/>
  <c r="I57" i="8"/>
  <c r="B57" i="8"/>
  <c r="I56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2" l="1"/>
  <c r="B39" i="2"/>
  <c r="B40" i="2"/>
  <c r="B41" i="2"/>
  <c r="B42" i="2"/>
  <c r="B4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tc={35B02895-20C4-2C4E-BAE2-5B882E755564}</author>
  </authors>
  <commentList>
    <comment ref="G26" authorId="0" shapeId="0" xr:uid="{35B02895-20C4-2C4E-BAE2-5B882E755564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tc={6F402312-6687-204C-BC4B-C8641010B8EF}</author>
  </authors>
  <commentList>
    <comment ref="G26" authorId="0" shapeId="0" xr:uid="{6F402312-6687-204C-BC4B-C8641010B8EF}">
      <text>
        <t>[Threaded comment]
Your version of Excel allows you to read this threaded comment; however, any edits to it will get removed if the file is opened in a newer version of Excel. Learn more: https://go.microsoft.com/fwlink/?linkid=870924
Comment:
    Ghana: placeholder for SOC support in future versions</t>
      </text>
    </comment>
  </commentList>
</comments>
</file>

<file path=xl/sharedStrings.xml><?xml version="1.0" encoding="utf-8"?>
<sst xmlns="http://schemas.openxmlformats.org/spreadsheetml/2006/main" count="851" uniqueCount="103">
  <si>
    <t>trans_no</t>
  </si>
  <si>
    <t>trans_id</t>
  </si>
  <si>
    <t>redd_activity</t>
  </si>
  <si>
    <t>lu_initial_id</t>
  </si>
  <si>
    <t>lu_initial</t>
  </si>
  <si>
    <t>lu_final_id</t>
  </si>
  <si>
    <t>lu_final</t>
  </si>
  <si>
    <t>trans_area</t>
  </si>
  <si>
    <t>trans_se</t>
  </si>
  <si>
    <t>trans_pdf</t>
  </si>
  <si>
    <t>trans_pdf_a</t>
  </si>
  <si>
    <t>trans_pdf_b</t>
  </si>
  <si>
    <t>trans_pdf_c</t>
  </si>
  <si>
    <t>DF</t>
  </si>
  <si>
    <t>open</t>
  </si>
  <si>
    <t>Open Forest</t>
  </si>
  <si>
    <t>postdef_open</t>
  </si>
  <si>
    <t>Non-Forest</t>
  </si>
  <si>
    <t>normal</t>
  </si>
  <si>
    <t>ev_wet_closed</t>
  </si>
  <si>
    <t>Closed Wet Evergreen</t>
  </si>
  <si>
    <t>postdef_ev_wet_closed</t>
  </si>
  <si>
    <t>ev_moist_closed</t>
  </si>
  <si>
    <t>Closed Moist Evergreen</t>
  </si>
  <si>
    <t>postdef_ev_moist_closed</t>
  </si>
  <si>
    <t>md_moist_closed_se</t>
  </si>
  <si>
    <t>Closed Moist Semideciduous SE</t>
  </si>
  <si>
    <t>postdef_md_moist_closed_se</t>
  </si>
  <si>
    <t>md_moist_closed_nw</t>
  </si>
  <si>
    <t>Closed Moist Semideciduous NW</t>
  </si>
  <si>
    <t>postdef_md_moist_closed_nw</t>
  </si>
  <si>
    <t>ev_upland</t>
  </si>
  <si>
    <t>Closed Upland Evergreen</t>
  </si>
  <si>
    <t>postdef_ev_upland</t>
  </si>
  <si>
    <t>DG</t>
  </si>
  <si>
    <t>c_no</t>
  </si>
  <si>
    <t>c_id</t>
  </si>
  <si>
    <t>lu_id</t>
  </si>
  <si>
    <t>lu_name</t>
  </si>
  <si>
    <t>c_unit</t>
  </si>
  <si>
    <t>c_value</t>
  </si>
  <si>
    <t>c_se</t>
  </si>
  <si>
    <t>c_pdf</t>
  </si>
  <si>
    <t>c_pdf_a</t>
  </si>
  <si>
    <t>c_pdf_b</t>
  </si>
  <si>
    <t>c_pdf_c</t>
  </si>
  <si>
    <t>AGB</t>
  </si>
  <si>
    <t>C</t>
  </si>
  <si>
    <t>BGB</t>
  </si>
  <si>
    <t>DW</t>
  </si>
  <si>
    <t>LI</t>
  </si>
  <si>
    <t>SOC</t>
  </si>
  <si>
    <t>NA</t>
  </si>
  <si>
    <t>ALL</t>
  </si>
  <si>
    <t>c_pool</t>
  </si>
  <si>
    <t>period_no</t>
  </si>
  <si>
    <t>year_start</t>
  </si>
  <si>
    <t>year_end</t>
  </si>
  <si>
    <t>period_type</t>
  </si>
  <si>
    <t>T1</t>
  </si>
  <si>
    <t>reference</t>
  </si>
  <si>
    <t>T2</t>
  </si>
  <si>
    <t>monitoring</t>
  </si>
  <si>
    <t>T3</t>
  </si>
  <si>
    <t>T4</t>
  </si>
  <si>
    <t>period_combinations</t>
  </si>
  <si>
    <t>trans_period</t>
  </si>
  <si>
    <t>R1</t>
  </si>
  <si>
    <t>M1</t>
  </si>
  <si>
    <t>M2</t>
  </si>
  <si>
    <t>Input_name</t>
  </si>
  <si>
    <t>input_desc</t>
  </si>
  <si>
    <t>Use a seed to reproduce random simulations (recommend setting to NULL the first time)</t>
  </si>
  <si>
    <t>Use truncated distributions to avoid negative values were illogical (TRUE or FALSE)</t>
  </si>
  <si>
    <t>How many simulations (Default 10,000)</t>
  </si>
  <si>
    <t>What is the unit of AGB and BGB if included (DM or C)</t>
  </si>
  <si>
    <t>trunc_pdf</t>
  </si>
  <si>
    <t>n_iter</t>
  </si>
  <si>
    <t>ran_seed</t>
  </si>
  <si>
    <t>dg_open</t>
  </si>
  <si>
    <t>Degraded Open Forest</t>
  </si>
  <si>
    <t>Degraded Closed Wet Evergreen</t>
  </si>
  <si>
    <t>Degraded Closed Moist Evergreen</t>
  </si>
  <si>
    <t>Degraded Closed Moist Semideciduous SE</t>
  </si>
  <si>
    <t>Degraded Closed Moist Semideciduous NW</t>
  </si>
  <si>
    <t>Degraded Closed Upland Evergreen</t>
  </si>
  <si>
    <t>DG_ratio</t>
  </si>
  <si>
    <t>dg_ev_wet_closed</t>
  </si>
  <si>
    <t>dg_ev_moist_closed</t>
  </si>
  <si>
    <t>dg_md_moist_closed_se</t>
  </si>
  <si>
    <t>dg_md_moist_closed_nw</t>
  </si>
  <si>
    <t>dg_ev_upland</t>
  </si>
  <si>
    <t>c_fraction</t>
  </si>
  <si>
    <t>beta</t>
  </si>
  <si>
    <t>ad_annual</t>
  </si>
  <si>
    <t>Is AD reported in ha/year or in ha (TRUE or FALSE resp.)</t>
  </si>
  <si>
    <t>conf_level</t>
  </si>
  <si>
    <t>Confidence level (1 - alpha) between 0 and 1</t>
  </si>
  <si>
    <t>dg_expool</t>
  </si>
  <si>
    <t>dg_pool</t>
  </si>
  <si>
    <t>Excluded pools from degradation (TRUE or FALSE). If TRUE the pools not listed in dg_pool will be excluded when calculating the initial vs final Cstocks</t>
  </si>
  <si>
    <t>If degradation is a ratio of intact forest Cstock, list of pools separated by coma. Any combination of AGB, BGB, DW, LI, SOC</t>
  </si>
  <si>
    <t>AGB, BGB,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</si>
</sst>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D9EAD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6" tint="0.79998168889431442"/>
        <bgColor rgb="FFFCE5CD"/>
      </patternFill>
    </fill>
    <fill>
      <patternFill patternType="solid">
        <fgColor theme="6" tint="0.79998168889431442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4" fontId="2" fillId="2" borderId="0" xfId="0" applyNumberFormat="1" applyFont="1" applyFill="1"/>
    <xf numFmtId="0" fontId="3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0" fillId="6" borderId="0" xfId="0" applyFill="1"/>
    <xf numFmtId="0" fontId="3" fillId="5" borderId="0" xfId="0" applyFont="1" applyFill="1" applyAlignment="1">
      <alignment horizontal="left"/>
    </xf>
    <xf numFmtId="0" fontId="2" fillId="7" borderId="0" xfId="0" applyFont="1" applyFill="1"/>
    <xf numFmtId="0" fontId="0" fillId="8" borderId="0" xfId="0" applyFill="1"/>
    <xf numFmtId="0" fontId="3" fillId="7" borderId="0" xfId="0" applyFont="1" applyFill="1" applyAlignment="1">
      <alignment horizontal="left"/>
    </xf>
    <xf numFmtId="0" fontId="2" fillId="9" borderId="0" xfId="0" applyFont="1" applyFill="1"/>
    <xf numFmtId="4" fontId="2" fillId="9" borderId="0" xfId="0" applyNumberFormat="1" applyFont="1" applyFill="1"/>
    <xf numFmtId="0" fontId="2" fillId="10" borderId="0" xfId="0" applyFont="1" applyFill="1"/>
    <xf numFmtId="0" fontId="2" fillId="11" borderId="0" xfId="0" applyFont="1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la, Gael (FAOVN)" id="{346CA1BB-775C-874F-8397-56904622A61E}" userId="S::Gael.Sola@fao.org::553b592d-cba2-452c-af29-1b9a4617cd7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35B02895-20C4-2C4E-BAE2-5B882E755564}">
    <text>Ghana: placeholder for SOC support in future versions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6" dT="2024-10-18T07:06:16.55" personId="{346CA1BB-775C-874F-8397-56904622A61E}" id="{6F402312-6687-204C-BC4B-C8641010B8EF}">
    <text>Ghana: placeholder for SOC support in future versions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FFA2-A875-134F-9BDA-F112D638328C}">
  <dimension ref="A1:B9"/>
  <sheetViews>
    <sheetView zoomScale="190" workbookViewId="0">
      <selection activeCell="B13" sqref="B13"/>
    </sheetView>
  </sheetViews>
  <sheetFormatPr baseColWidth="10" defaultRowHeight="13" x14ac:dyDescent="0.15"/>
  <cols>
    <col min="1" max="1" width="17" bestFit="1" customWidth="1"/>
    <col min="2" max="2" width="70.33203125" bestFit="1" customWidth="1"/>
  </cols>
  <sheetData>
    <row r="1" spans="1:2" x14ac:dyDescent="0.15">
      <c r="A1" s="7" t="s">
        <v>70</v>
      </c>
      <c r="B1" s="7" t="s">
        <v>71</v>
      </c>
    </row>
    <row r="2" spans="1:2" x14ac:dyDescent="0.15">
      <c r="A2" s="7" t="s">
        <v>76</v>
      </c>
      <c r="B2" s="7" t="s">
        <v>73</v>
      </c>
    </row>
    <row r="3" spans="1:2" x14ac:dyDescent="0.15">
      <c r="A3" s="7" t="s">
        <v>77</v>
      </c>
      <c r="B3" s="7" t="s">
        <v>74</v>
      </c>
    </row>
    <row r="4" spans="1:2" x14ac:dyDescent="0.15">
      <c r="A4" s="7" t="s">
        <v>78</v>
      </c>
      <c r="B4" s="7" t="s">
        <v>72</v>
      </c>
    </row>
    <row r="5" spans="1:2" x14ac:dyDescent="0.15">
      <c r="A5" s="7" t="s">
        <v>39</v>
      </c>
      <c r="B5" s="7" t="s">
        <v>75</v>
      </c>
    </row>
    <row r="6" spans="1:2" ht="28" x14ac:dyDescent="0.15">
      <c r="A6" s="7" t="s">
        <v>99</v>
      </c>
      <c r="B6" s="19" t="s">
        <v>101</v>
      </c>
    </row>
    <row r="7" spans="1:2" ht="28" x14ac:dyDescent="0.15">
      <c r="A7" s="7" t="s">
        <v>98</v>
      </c>
      <c r="B7" s="19" t="s">
        <v>100</v>
      </c>
    </row>
    <row r="8" spans="1:2" x14ac:dyDescent="0.15">
      <c r="A8" s="7" t="s">
        <v>94</v>
      </c>
      <c r="B8" s="7" t="s">
        <v>95</v>
      </c>
    </row>
    <row r="9" spans="1:2" x14ac:dyDescent="0.15">
      <c r="A9" s="7" t="s">
        <v>96</v>
      </c>
      <c r="B9" s="7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7CA-5E2C-284E-A17C-8E0897ACEFB0}">
  <dimension ref="A1:I2"/>
  <sheetViews>
    <sheetView tabSelected="1" zoomScale="186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6.1640625" bestFit="1" customWidth="1"/>
    <col min="3" max="3" width="8.5" bestFit="1" customWidth="1"/>
    <col min="4" max="4" width="5.83203125" bestFit="1" customWidth="1"/>
    <col min="6" max="6" width="13.1640625" bestFit="1" customWidth="1"/>
  </cols>
  <sheetData>
    <row r="1" spans="1:9" x14ac:dyDescent="0.15">
      <c r="A1" s="7" t="s">
        <v>76</v>
      </c>
      <c r="B1" s="7" t="s">
        <v>77</v>
      </c>
      <c r="C1" s="7" t="s">
        <v>78</v>
      </c>
      <c r="D1" s="7" t="s">
        <v>39</v>
      </c>
      <c r="E1" s="7" t="s">
        <v>92</v>
      </c>
      <c r="F1" s="7" t="s">
        <v>99</v>
      </c>
      <c r="G1" s="7" t="s">
        <v>98</v>
      </c>
      <c r="H1" s="7" t="s">
        <v>94</v>
      </c>
      <c r="I1" s="7" t="s">
        <v>96</v>
      </c>
    </row>
    <row r="2" spans="1:9" x14ac:dyDescent="0.15">
      <c r="A2" t="b">
        <v>0</v>
      </c>
      <c r="B2">
        <v>10000</v>
      </c>
      <c r="C2">
        <v>93</v>
      </c>
      <c r="D2" s="7" t="s">
        <v>47</v>
      </c>
      <c r="E2" s="7" t="s">
        <v>52</v>
      </c>
      <c r="F2" s="7" t="s">
        <v>102</v>
      </c>
      <c r="G2" t="b">
        <v>1</v>
      </c>
      <c r="H2" t="b">
        <v>1</v>
      </c>
      <c r="I2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99DA-46D5-A143-AFBA-1E1D48143306}">
  <dimension ref="A1:E5"/>
  <sheetViews>
    <sheetView workbookViewId="0">
      <selection activeCell="F6" sqref="F6"/>
    </sheetView>
  </sheetViews>
  <sheetFormatPr baseColWidth="10" defaultRowHeight="13" x14ac:dyDescent="0.15"/>
  <cols>
    <col min="5" max="5" width="17.33203125" bestFit="1" customWidth="1"/>
  </cols>
  <sheetData>
    <row r="1" spans="1:5" x14ac:dyDescent="0.15">
      <c r="A1" s="7" t="s">
        <v>55</v>
      </c>
      <c r="B1" s="7" t="s">
        <v>56</v>
      </c>
      <c r="C1" s="7" t="s">
        <v>57</v>
      </c>
      <c r="D1" s="7" t="s">
        <v>58</v>
      </c>
      <c r="E1" s="7" t="s">
        <v>65</v>
      </c>
    </row>
    <row r="2" spans="1:5" x14ac:dyDescent="0.15">
      <c r="A2" s="7" t="s">
        <v>59</v>
      </c>
      <c r="B2" s="7">
        <v>2005</v>
      </c>
      <c r="C2" s="7">
        <v>2014</v>
      </c>
      <c r="D2" s="7" t="s">
        <v>60</v>
      </c>
      <c r="E2" s="7" t="s">
        <v>67</v>
      </c>
    </row>
    <row r="3" spans="1:5" x14ac:dyDescent="0.15">
      <c r="A3" s="7" t="s">
        <v>61</v>
      </c>
      <c r="B3" s="7">
        <v>2019</v>
      </c>
      <c r="C3" s="7">
        <v>2019</v>
      </c>
      <c r="D3" s="7" t="s">
        <v>62</v>
      </c>
      <c r="E3" s="7" t="s">
        <v>68</v>
      </c>
    </row>
    <row r="4" spans="1:5" x14ac:dyDescent="0.15">
      <c r="A4" s="7" t="s">
        <v>63</v>
      </c>
      <c r="B4" s="7">
        <v>2020</v>
      </c>
      <c r="C4" s="7">
        <v>2020</v>
      </c>
      <c r="D4" s="7" t="s">
        <v>62</v>
      </c>
      <c r="E4" s="7" t="s">
        <v>69</v>
      </c>
    </row>
    <row r="5" spans="1:5" x14ac:dyDescent="0.15">
      <c r="A5" s="7" t="s">
        <v>64</v>
      </c>
      <c r="B5" s="7">
        <v>2021</v>
      </c>
      <c r="C5" s="7">
        <v>2021</v>
      </c>
      <c r="D5" s="7" t="s">
        <v>62</v>
      </c>
      <c r="E5" s="7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49"/>
  <sheetViews>
    <sheetView topLeftCell="E15" zoomScale="127" workbookViewId="0">
      <selection activeCell="B11" sqref="B11"/>
    </sheetView>
  </sheetViews>
  <sheetFormatPr baseColWidth="10" defaultColWidth="12.6640625" defaultRowHeight="15.75" customHeight="1" x14ac:dyDescent="0.15"/>
  <cols>
    <col min="2" max="2" width="21.5" bestFit="1" customWidth="1"/>
    <col min="3" max="3" width="20.1640625" customWidth="1"/>
    <col min="5" max="7" width="25.6640625" customWidth="1"/>
    <col min="8" max="8" width="35.33203125" bestFit="1" customWidth="1"/>
  </cols>
  <sheetData>
    <row r="1" spans="1:14" ht="15.75" customHeight="1" x14ac:dyDescent="0.15">
      <c r="A1" s="1" t="s">
        <v>0</v>
      </c>
      <c r="B1" s="1" t="s">
        <v>1</v>
      </c>
      <c r="C1" s="1" t="s">
        <v>66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.75" customHeight="1" x14ac:dyDescent="0.15">
      <c r="A2" s="2">
        <v>1</v>
      </c>
      <c r="B2" s="2" t="str">
        <f>C2&amp;"_"&amp;D2&amp;"_"&amp;E2</f>
        <v>T1_DF_open</v>
      </c>
      <c r="C2" s="2" t="s">
        <v>59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>
        <v>4755.7700000000004</v>
      </c>
      <c r="J2" s="2">
        <v>660.65</v>
      </c>
      <c r="K2" s="2" t="s">
        <v>18</v>
      </c>
      <c r="L2" s="2"/>
      <c r="M2" s="2"/>
      <c r="N2" s="2"/>
    </row>
    <row r="3" spans="1:14" ht="15.75" customHeight="1" x14ac:dyDescent="0.15">
      <c r="A3" s="2">
        <v>2</v>
      </c>
      <c r="B3" s="2" t="str">
        <f t="shared" ref="B3:B49" si="0">C3&amp;"_"&amp;D3&amp;"_"&amp;E3</f>
        <v>T1_DF_ev_wet_closed</v>
      </c>
      <c r="C3" s="2" t="s">
        <v>59</v>
      </c>
      <c r="D3" s="2" t="s">
        <v>13</v>
      </c>
      <c r="E3" s="4" t="s">
        <v>19</v>
      </c>
      <c r="F3" s="2" t="s">
        <v>20</v>
      </c>
      <c r="G3" s="2" t="s">
        <v>21</v>
      </c>
      <c r="H3" s="2" t="s">
        <v>17</v>
      </c>
      <c r="I3" s="2">
        <v>303.89</v>
      </c>
      <c r="J3" s="2">
        <v>160.78</v>
      </c>
      <c r="K3" s="2" t="s">
        <v>18</v>
      </c>
      <c r="L3" s="2"/>
      <c r="M3" s="2"/>
      <c r="N3" s="2"/>
    </row>
    <row r="4" spans="1:14" ht="15.75" customHeight="1" x14ac:dyDescent="0.15">
      <c r="A4" s="2">
        <v>3</v>
      </c>
      <c r="B4" s="2" t="str">
        <f t="shared" si="0"/>
        <v>T1_DF_ev_moist_closed</v>
      </c>
      <c r="C4" s="2" t="s">
        <v>59</v>
      </c>
      <c r="D4" s="2" t="s">
        <v>13</v>
      </c>
      <c r="E4" s="4" t="s">
        <v>22</v>
      </c>
      <c r="F4" s="2" t="s">
        <v>23</v>
      </c>
      <c r="G4" s="2" t="s">
        <v>24</v>
      </c>
      <c r="H4" s="2" t="s">
        <v>17</v>
      </c>
      <c r="I4" s="3">
        <v>1727.68</v>
      </c>
      <c r="J4" s="2">
        <v>445.05</v>
      </c>
      <c r="K4" s="2" t="s">
        <v>18</v>
      </c>
      <c r="L4" s="2"/>
      <c r="M4" s="2"/>
      <c r="N4" s="2"/>
    </row>
    <row r="5" spans="1:14" ht="15.75" customHeight="1" x14ac:dyDescent="0.15">
      <c r="A5" s="2">
        <v>4</v>
      </c>
      <c r="B5" s="2" t="str">
        <f t="shared" si="0"/>
        <v>T1_DF_md_moist_closed_se</v>
      </c>
      <c r="C5" s="2" t="s">
        <v>59</v>
      </c>
      <c r="D5" s="2" t="s">
        <v>13</v>
      </c>
      <c r="E5" s="2" t="s">
        <v>25</v>
      </c>
      <c r="F5" s="2" t="s">
        <v>26</v>
      </c>
      <c r="G5" s="2" t="s">
        <v>27</v>
      </c>
      <c r="H5" s="2" t="s">
        <v>17</v>
      </c>
      <c r="I5" s="3">
        <v>1077.58</v>
      </c>
      <c r="J5" s="2">
        <v>287.62</v>
      </c>
      <c r="K5" s="2" t="s">
        <v>18</v>
      </c>
      <c r="L5" s="2"/>
      <c r="M5" s="2"/>
      <c r="N5" s="2"/>
    </row>
    <row r="6" spans="1:14" ht="15.75" customHeight="1" x14ac:dyDescent="0.15">
      <c r="A6" s="2">
        <v>5</v>
      </c>
      <c r="B6" s="2" t="str">
        <f t="shared" si="0"/>
        <v>T1_DF_md_moist_closed_nw</v>
      </c>
      <c r="C6" s="2" t="s">
        <v>59</v>
      </c>
      <c r="D6" s="2" t="s">
        <v>13</v>
      </c>
      <c r="E6" s="2" t="s">
        <v>28</v>
      </c>
      <c r="F6" s="2" t="s">
        <v>29</v>
      </c>
      <c r="G6" s="2" t="s">
        <v>30</v>
      </c>
      <c r="H6" s="2" t="s">
        <v>17</v>
      </c>
      <c r="I6" s="3">
        <v>1171.22</v>
      </c>
      <c r="J6" s="2">
        <v>293.83</v>
      </c>
      <c r="K6" s="2" t="s">
        <v>18</v>
      </c>
      <c r="L6" s="2"/>
      <c r="M6" s="2"/>
      <c r="N6" s="2"/>
    </row>
    <row r="7" spans="1:14" ht="15.75" customHeight="1" x14ac:dyDescent="0.15">
      <c r="A7" s="2">
        <v>6</v>
      </c>
      <c r="B7" s="2" t="str">
        <f t="shared" si="0"/>
        <v>T1_DF_ev_upland</v>
      </c>
      <c r="C7" s="2" t="s">
        <v>59</v>
      </c>
      <c r="D7" s="2" t="s">
        <v>13</v>
      </c>
      <c r="E7" s="2" t="s">
        <v>31</v>
      </c>
      <c r="F7" s="2" t="s">
        <v>32</v>
      </c>
      <c r="G7" s="2" t="s">
        <v>33</v>
      </c>
      <c r="H7" s="2" t="s">
        <v>17</v>
      </c>
      <c r="I7" s="2">
        <v>159.69999999999999</v>
      </c>
      <c r="J7" s="2">
        <v>49.92</v>
      </c>
      <c r="K7" s="2" t="s">
        <v>18</v>
      </c>
      <c r="L7" s="2"/>
      <c r="M7" s="2"/>
      <c r="N7" s="2"/>
    </row>
    <row r="8" spans="1:14" ht="15.75" customHeight="1" x14ac:dyDescent="0.15">
      <c r="A8" s="9">
        <v>7</v>
      </c>
      <c r="B8" s="9" t="str">
        <f t="shared" si="0"/>
        <v>T2_DF_open</v>
      </c>
      <c r="C8" s="9" t="s">
        <v>61</v>
      </c>
      <c r="D8" s="9" t="s">
        <v>13</v>
      </c>
      <c r="E8" s="9" t="s">
        <v>14</v>
      </c>
      <c r="F8" s="9" t="s">
        <v>15</v>
      </c>
      <c r="G8" s="9" t="s">
        <v>16</v>
      </c>
      <c r="H8" s="9" t="s">
        <v>17</v>
      </c>
      <c r="I8" s="10">
        <v>1923.6561915830912</v>
      </c>
      <c r="J8" s="10">
        <v>1110.3832615333365</v>
      </c>
      <c r="K8" s="9" t="s">
        <v>18</v>
      </c>
      <c r="L8" s="10"/>
      <c r="M8" s="10"/>
      <c r="N8" s="10"/>
    </row>
    <row r="9" spans="1:14" ht="15.75" customHeight="1" x14ac:dyDescent="0.15">
      <c r="A9" s="9">
        <v>8</v>
      </c>
      <c r="B9" s="9" t="str">
        <f t="shared" si="0"/>
        <v>T2_DF_ev_wet_closed</v>
      </c>
      <c r="C9" s="9" t="s">
        <v>61</v>
      </c>
      <c r="D9" s="9" t="s">
        <v>13</v>
      </c>
      <c r="E9" s="11" t="s">
        <v>19</v>
      </c>
      <c r="F9" s="9" t="s">
        <v>20</v>
      </c>
      <c r="G9" s="9" t="s">
        <v>21</v>
      </c>
      <c r="H9" s="9" t="s">
        <v>17</v>
      </c>
      <c r="I9" s="10">
        <v>0</v>
      </c>
      <c r="J9" s="10">
        <v>0</v>
      </c>
      <c r="K9" s="9" t="s">
        <v>18</v>
      </c>
      <c r="L9" s="10"/>
      <c r="M9" s="10"/>
      <c r="N9" s="10"/>
    </row>
    <row r="10" spans="1:14" ht="15.75" customHeight="1" x14ac:dyDescent="0.15">
      <c r="A10" s="9">
        <v>9</v>
      </c>
      <c r="B10" s="9" t="str">
        <f t="shared" si="0"/>
        <v>T2_DF_ev_moist_closed</v>
      </c>
      <c r="C10" s="9" t="s">
        <v>61</v>
      </c>
      <c r="D10" s="9" t="s">
        <v>13</v>
      </c>
      <c r="E10" s="11" t="s">
        <v>22</v>
      </c>
      <c r="F10" s="9" t="s">
        <v>23</v>
      </c>
      <c r="G10" s="9" t="s">
        <v>24</v>
      </c>
      <c r="H10" s="9" t="s">
        <v>17</v>
      </c>
      <c r="I10" s="10">
        <v>0</v>
      </c>
      <c r="J10" s="10">
        <v>0</v>
      </c>
      <c r="K10" s="9" t="s">
        <v>18</v>
      </c>
      <c r="L10" s="10"/>
      <c r="M10" s="10"/>
      <c r="N10" s="10"/>
    </row>
    <row r="11" spans="1:14" ht="15.75" customHeight="1" x14ac:dyDescent="0.15">
      <c r="A11" s="9">
        <v>10</v>
      </c>
      <c r="B11" s="9" t="str">
        <f t="shared" si="0"/>
        <v>T2_DF_md_moist_closed_se</v>
      </c>
      <c r="C11" s="9" t="s">
        <v>61</v>
      </c>
      <c r="D11" s="9" t="s">
        <v>13</v>
      </c>
      <c r="E11" s="9" t="s">
        <v>25</v>
      </c>
      <c r="F11" s="9" t="s">
        <v>26</v>
      </c>
      <c r="G11" s="9" t="s">
        <v>27</v>
      </c>
      <c r="H11" s="9" t="s">
        <v>17</v>
      </c>
      <c r="I11" s="10">
        <v>0</v>
      </c>
      <c r="J11" s="10">
        <v>0</v>
      </c>
      <c r="K11" s="9" t="s">
        <v>18</v>
      </c>
      <c r="L11" s="10"/>
      <c r="M11" s="10"/>
      <c r="N11" s="10"/>
    </row>
    <row r="12" spans="1:14" ht="15.75" customHeight="1" x14ac:dyDescent="0.15">
      <c r="A12" s="9">
        <v>11</v>
      </c>
      <c r="B12" s="9" t="str">
        <f t="shared" si="0"/>
        <v>T2_DF_md_moist_closed_nw</v>
      </c>
      <c r="C12" s="9" t="s">
        <v>61</v>
      </c>
      <c r="D12" s="9" t="s">
        <v>13</v>
      </c>
      <c r="E12" s="9" t="s">
        <v>28</v>
      </c>
      <c r="F12" s="9" t="s">
        <v>29</v>
      </c>
      <c r="G12" s="9" t="s">
        <v>30</v>
      </c>
      <c r="H12" s="9" t="s">
        <v>17</v>
      </c>
      <c r="I12" s="10">
        <v>619.09845559845598</v>
      </c>
      <c r="J12" s="10">
        <v>619.09845559845735</v>
      </c>
      <c r="K12" s="9" t="s">
        <v>18</v>
      </c>
      <c r="L12" s="10"/>
      <c r="M12" s="10"/>
      <c r="N12" s="10"/>
    </row>
    <row r="13" spans="1:14" ht="15.75" customHeight="1" x14ac:dyDescent="0.15">
      <c r="A13" s="9">
        <v>12</v>
      </c>
      <c r="B13" s="9" t="str">
        <f t="shared" si="0"/>
        <v>T2_DF_ev_upland</v>
      </c>
      <c r="C13" s="9" t="s">
        <v>61</v>
      </c>
      <c r="D13" s="9" t="s">
        <v>13</v>
      </c>
      <c r="E13" s="9" t="s">
        <v>31</v>
      </c>
      <c r="F13" s="9" t="s">
        <v>32</v>
      </c>
      <c r="G13" s="9" t="s">
        <v>33</v>
      </c>
      <c r="H13" s="9" t="s">
        <v>17</v>
      </c>
      <c r="I13" s="10">
        <v>0</v>
      </c>
      <c r="J13" s="10">
        <v>0</v>
      </c>
      <c r="K13" s="9" t="s">
        <v>18</v>
      </c>
      <c r="L13" s="10"/>
      <c r="M13" s="10"/>
      <c r="N13" s="10"/>
    </row>
    <row r="14" spans="1:14" ht="15.75" customHeight="1" x14ac:dyDescent="0.15">
      <c r="A14" s="12">
        <v>13</v>
      </c>
      <c r="B14" s="12" t="str">
        <f t="shared" si="0"/>
        <v>T3_DF_open</v>
      </c>
      <c r="C14" s="12" t="s">
        <v>63</v>
      </c>
      <c r="D14" s="12" t="s">
        <v>13</v>
      </c>
      <c r="E14" s="12" t="s">
        <v>14</v>
      </c>
      <c r="F14" s="12" t="s">
        <v>15</v>
      </c>
      <c r="G14" s="12" t="s">
        <v>16</v>
      </c>
      <c r="H14" s="12" t="s">
        <v>17</v>
      </c>
      <c r="I14" s="13">
        <v>0</v>
      </c>
      <c r="J14" s="13">
        <v>0</v>
      </c>
      <c r="K14" s="12" t="s">
        <v>18</v>
      </c>
      <c r="L14" s="13"/>
      <c r="M14" s="13"/>
      <c r="N14" s="13"/>
    </row>
    <row r="15" spans="1:14" ht="15.75" customHeight="1" x14ac:dyDescent="0.15">
      <c r="A15" s="12">
        <v>14</v>
      </c>
      <c r="B15" s="12" t="str">
        <f t="shared" si="0"/>
        <v>T3_DF_ev_wet_closed</v>
      </c>
      <c r="C15" s="12" t="s">
        <v>63</v>
      </c>
      <c r="D15" s="12" t="s">
        <v>13</v>
      </c>
      <c r="E15" s="14" t="s">
        <v>19</v>
      </c>
      <c r="F15" s="12" t="s">
        <v>20</v>
      </c>
      <c r="G15" s="12" t="s">
        <v>21</v>
      </c>
      <c r="H15" s="12" t="s">
        <v>17</v>
      </c>
      <c r="I15" s="13">
        <v>0</v>
      </c>
      <c r="J15" s="13">
        <v>0</v>
      </c>
      <c r="K15" s="12" t="s">
        <v>18</v>
      </c>
      <c r="L15" s="13"/>
      <c r="M15" s="13"/>
      <c r="N15" s="13"/>
    </row>
    <row r="16" spans="1:14" ht="15.75" customHeight="1" x14ac:dyDescent="0.15">
      <c r="A16" s="12">
        <v>15</v>
      </c>
      <c r="B16" s="12" t="str">
        <f t="shared" si="0"/>
        <v>T3_DF_ev_moist_closed</v>
      </c>
      <c r="C16" s="12" t="s">
        <v>63</v>
      </c>
      <c r="D16" s="12" t="s">
        <v>13</v>
      </c>
      <c r="E16" s="14" t="s">
        <v>22</v>
      </c>
      <c r="F16" s="12" t="s">
        <v>23</v>
      </c>
      <c r="G16" s="12" t="s">
        <v>24</v>
      </c>
      <c r="H16" s="12" t="s">
        <v>17</v>
      </c>
      <c r="I16" s="13">
        <v>1270.7069892473119</v>
      </c>
      <c r="J16" s="13">
        <v>1272.4172274562584</v>
      </c>
      <c r="K16" s="12" t="s">
        <v>18</v>
      </c>
      <c r="L16" s="13"/>
      <c r="M16" s="13"/>
      <c r="N16" s="13"/>
    </row>
    <row r="17" spans="1:14" ht="15.75" customHeight="1" x14ac:dyDescent="0.15">
      <c r="A17" s="12">
        <v>16</v>
      </c>
      <c r="B17" s="12" t="str">
        <f t="shared" si="0"/>
        <v>T3_DF_md_moist_closed_se</v>
      </c>
      <c r="C17" s="12" t="s">
        <v>63</v>
      </c>
      <c r="D17" s="12" t="s">
        <v>13</v>
      </c>
      <c r="E17" s="12" t="s">
        <v>25</v>
      </c>
      <c r="F17" s="12" t="s">
        <v>26</v>
      </c>
      <c r="G17" s="12" t="s">
        <v>27</v>
      </c>
      <c r="H17" s="12" t="s">
        <v>17</v>
      </c>
      <c r="I17" s="13">
        <v>640.14165588615788</v>
      </c>
      <c r="J17" s="13">
        <v>641.38626053143219</v>
      </c>
      <c r="K17" s="12" t="s">
        <v>18</v>
      </c>
      <c r="L17" s="13"/>
      <c r="M17" s="13"/>
      <c r="N17" s="13"/>
    </row>
    <row r="18" spans="1:14" ht="15.75" customHeight="1" x14ac:dyDescent="0.15">
      <c r="A18" s="12">
        <v>17</v>
      </c>
      <c r="B18" s="12" t="str">
        <f t="shared" si="0"/>
        <v>T3_DF_md_moist_closed_nw</v>
      </c>
      <c r="C18" s="12" t="s">
        <v>63</v>
      </c>
      <c r="D18" s="12" t="s">
        <v>13</v>
      </c>
      <c r="E18" s="12" t="s">
        <v>28</v>
      </c>
      <c r="F18" s="12" t="s">
        <v>29</v>
      </c>
      <c r="G18" s="12" t="s">
        <v>30</v>
      </c>
      <c r="H18" s="12" t="s">
        <v>17</v>
      </c>
      <c r="I18" s="13">
        <v>0</v>
      </c>
      <c r="J18" s="13">
        <v>0</v>
      </c>
      <c r="K18" s="12" t="s">
        <v>18</v>
      </c>
      <c r="L18" s="13"/>
      <c r="M18" s="13"/>
      <c r="N18" s="13"/>
    </row>
    <row r="19" spans="1:14" ht="15.75" customHeight="1" x14ac:dyDescent="0.15">
      <c r="A19" s="12">
        <v>18</v>
      </c>
      <c r="B19" s="12" t="str">
        <f t="shared" si="0"/>
        <v>T3_DF_ev_upland</v>
      </c>
      <c r="C19" s="12" t="s">
        <v>63</v>
      </c>
      <c r="D19" s="12" t="s">
        <v>13</v>
      </c>
      <c r="E19" s="12" t="s">
        <v>31</v>
      </c>
      <c r="F19" s="12" t="s">
        <v>32</v>
      </c>
      <c r="G19" s="12" t="s">
        <v>33</v>
      </c>
      <c r="H19" s="12" t="s">
        <v>17</v>
      </c>
      <c r="I19" s="13">
        <v>0</v>
      </c>
      <c r="J19" s="13">
        <v>0</v>
      </c>
      <c r="K19" s="12" t="s">
        <v>18</v>
      </c>
      <c r="L19" s="13"/>
      <c r="M19" s="13"/>
      <c r="N19" s="13"/>
    </row>
    <row r="20" spans="1:14" ht="15.75" customHeight="1" x14ac:dyDescent="0.15">
      <c r="A20" s="9">
        <v>19</v>
      </c>
      <c r="B20" s="9" t="str">
        <f t="shared" si="0"/>
        <v>T4_DF_open</v>
      </c>
      <c r="C20" s="9" t="s">
        <v>64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10">
        <v>637.65851905104239</v>
      </c>
      <c r="J20" s="10">
        <v>637.65851905104239</v>
      </c>
      <c r="K20" s="9" t="s">
        <v>18</v>
      </c>
      <c r="L20" s="10"/>
      <c r="M20" s="10"/>
      <c r="N20" s="10"/>
    </row>
    <row r="21" spans="1:14" ht="15.75" customHeight="1" x14ac:dyDescent="0.15">
      <c r="A21" s="9">
        <v>20</v>
      </c>
      <c r="B21" s="9" t="str">
        <f t="shared" si="0"/>
        <v>T4_DF_ev_wet_closed</v>
      </c>
      <c r="C21" s="9" t="s">
        <v>64</v>
      </c>
      <c r="D21" s="9" t="s">
        <v>13</v>
      </c>
      <c r="E21" s="11" t="s">
        <v>19</v>
      </c>
      <c r="F21" s="9" t="s">
        <v>20</v>
      </c>
      <c r="G21" s="9" t="s">
        <v>21</v>
      </c>
      <c r="H21" s="9" t="s">
        <v>17</v>
      </c>
      <c r="I21" s="10">
        <v>0</v>
      </c>
      <c r="J21" s="10">
        <v>0</v>
      </c>
      <c r="K21" s="9" t="s">
        <v>18</v>
      </c>
      <c r="L21" s="10"/>
      <c r="M21" s="10"/>
      <c r="N21" s="10"/>
    </row>
    <row r="22" spans="1:14" ht="15.75" customHeight="1" x14ac:dyDescent="0.15">
      <c r="A22" s="9">
        <v>21</v>
      </c>
      <c r="B22" s="9" t="str">
        <f t="shared" si="0"/>
        <v>T4_DF_ev_moist_closed</v>
      </c>
      <c r="C22" s="9" t="s">
        <v>64</v>
      </c>
      <c r="D22" s="9" t="s">
        <v>13</v>
      </c>
      <c r="E22" s="11" t="s">
        <v>22</v>
      </c>
      <c r="F22" s="9" t="s">
        <v>23</v>
      </c>
      <c r="G22" s="9" t="s">
        <v>24</v>
      </c>
      <c r="H22" s="9" t="s">
        <v>17</v>
      </c>
      <c r="I22" s="10">
        <v>0</v>
      </c>
      <c r="J22" s="10">
        <v>0</v>
      </c>
      <c r="K22" s="9" t="s">
        <v>18</v>
      </c>
      <c r="L22" s="10"/>
      <c r="M22" s="10"/>
      <c r="N22" s="10"/>
    </row>
    <row r="23" spans="1:14" ht="15.75" customHeight="1" x14ac:dyDescent="0.15">
      <c r="A23" s="9">
        <v>22</v>
      </c>
      <c r="B23" s="9" t="str">
        <f t="shared" si="0"/>
        <v>T4_DF_md_moist_closed_se</v>
      </c>
      <c r="C23" s="9" t="s">
        <v>64</v>
      </c>
      <c r="D23" s="9" t="s">
        <v>13</v>
      </c>
      <c r="E23" s="9" t="s">
        <v>25</v>
      </c>
      <c r="F23" s="9" t="s">
        <v>26</v>
      </c>
      <c r="G23" s="9" t="s">
        <v>27</v>
      </c>
      <c r="H23" s="9" t="s">
        <v>17</v>
      </c>
      <c r="I23" s="10">
        <v>640.14165588615788</v>
      </c>
      <c r="J23" s="10">
        <v>641.38626053143219</v>
      </c>
      <c r="K23" s="9" t="s">
        <v>18</v>
      </c>
      <c r="L23" s="10"/>
      <c r="M23" s="10"/>
      <c r="N23" s="10"/>
    </row>
    <row r="24" spans="1:14" ht="15.75" customHeight="1" x14ac:dyDescent="0.15">
      <c r="A24" s="9">
        <v>23</v>
      </c>
      <c r="B24" s="9" t="str">
        <f t="shared" si="0"/>
        <v>T4_DF_md_moist_closed_nw</v>
      </c>
      <c r="C24" s="9" t="s">
        <v>64</v>
      </c>
      <c r="D24" s="9" t="s">
        <v>13</v>
      </c>
      <c r="E24" s="9" t="s">
        <v>28</v>
      </c>
      <c r="F24" s="9" t="s">
        <v>29</v>
      </c>
      <c r="G24" s="9" t="s">
        <v>30</v>
      </c>
      <c r="H24" s="9" t="s">
        <v>17</v>
      </c>
      <c r="I24" s="10">
        <v>3093.5016077170417</v>
      </c>
      <c r="J24" s="10">
        <v>1385.2330193886739</v>
      </c>
      <c r="K24" s="9" t="s">
        <v>18</v>
      </c>
      <c r="L24" s="10"/>
      <c r="M24" s="10"/>
      <c r="N24" s="10"/>
    </row>
    <row r="25" spans="1:14" ht="15.75" customHeight="1" x14ac:dyDescent="0.15">
      <c r="A25" s="9">
        <v>24</v>
      </c>
      <c r="B25" s="9" t="str">
        <f t="shared" si="0"/>
        <v>T4_DF_ev_upland</v>
      </c>
      <c r="C25" s="9" t="s">
        <v>64</v>
      </c>
      <c r="D25" s="9" t="s">
        <v>13</v>
      </c>
      <c r="E25" s="9" t="s">
        <v>31</v>
      </c>
      <c r="F25" s="9" t="s">
        <v>32</v>
      </c>
      <c r="G25" s="9" t="s">
        <v>33</v>
      </c>
      <c r="H25" s="9" t="s">
        <v>17</v>
      </c>
      <c r="I25" s="10">
        <v>159.29007633587787</v>
      </c>
      <c r="J25" s="10">
        <v>159.29007633587784</v>
      </c>
      <c r="K25" s="9" t="s">
        <v>18</v>
      </c>
      <c r="L25" s="10"/>
      <c r="M25" s="10"/>
      <c r="N25" s="10"/>
    </row>
    <row r="26" spans="1:14" ht="15.75" customHeight="1" x14ac:dyDescent="0.15">
      <c r="A26" s="12">
        <v>25</v>
      </c>
      <c r="B26" s="15" t="str">
        <f t="shared" si="0"/>
        <v>T1_DG_open</v>
      </c>
      <c r="C26" s="15" t="s">
        <v>59</v>
      </c>
      <c r="D26" s="15" t="s">
        <v>34</v>
      </c>
      <c r="E26" s="15" t="s">
        <v>14</v>
      </c>
      <c r="F26" s="15" t="s">
        <v>15</v>
      </c>
      <c r="G26" s="15" t="s">
        <v>79</v>
      </c>
      <c r="H26" s="15" t="s">
        <v>80</v>
      </c>
      <c r="I26" s="15">
        <v>437</v>
      </c>
      <c r="J26" s="15">
        <v>206.91</v>
      </c>
      <c r="K26" s="15" t="s">
        <v>18</v>
      </c>
      <c r="L26" s="15"/>
      <c r="M26" s="15"/>
      <c r="N26" s="15"/>
    </row>
    <row r="27" spans="1:14" ht="15.75" customHeight="1" x14ac:dyDescent="0.15">
      <c r="A27" s="12">
        <v>26</v>
      </c>
      <c r="B27" s="15" t="str">
        <f t="shared" si="0"/>
        <v>T1_DG_ev_wet_closed</v>
      </c>
      <c r="C27" s="15" t="s">
        <v>59</v>
      </c>
      <c r="D27" s="15" t="s">
        <v>34</v>
      </c>
      <c r="E27" s="15" t="s">
        <v>19</v>
      </c>
      <c r="F27" s="15" t="s">
        <v>20</v>
      </c>
      <c r="G27" s="15" t="s">
        <v>87</v>
      </c>
      <c r="H27" s="15" t="s">
        <v>81</v>
      </c>
      <c r="I27" s="15">
        <v>303.89</v>
      </c>
      <c r="J27" s="15">
        <v>160.78</v>
      </c>
      <c r="K27" s="15" t="s">
        <v>18</v>
      </c>
      <c r="L27" s="15"/>
      <c r="M27" s="15"/>
      <c r="N27" s="15"/>
    </row>
    <row r="28" spans="1:14" ht="15.75" customHeight="1" x14ac:dyDescent="0.15">
      <c r="A28" s="12">
        <v>27</v>
      </c>
      <c r="B28" s="15" t="str">
        <f t="shared" si="0"/>
        <v>T1_DG_ev_moist_closed</v>
      </c>
      <c r="C28" s="15" t="s">
        <v>59</v>
      </c>
      <c r="D28" s="15" t="s">
        <v>34</v>
      </c>
      <c r="E28" s="15" t="s">
        <v>22</v>
      </c>
      <c r="F28" s="15" t="s">
        <v>23</v>
      </c>
      <c r="G28" s="15" t="s">
        <v>88</v>
      </c>
      <c r="H28" s="15" t="s">
        <v>82</v>
      </c>
      <c r="I28" s="16">
        <v>1152.8499999999999</v>
      </c>
      <c r="J28" s="15">
        <v>312.83</v>
      </c>
      <c r="K28" s="15" t="s">
        <v>18</v>
      </c>
      <c r="L28" s="15"/>
      <c r="M28" s="15"/>
      <c r="N28" s="15"/>
    </row>
    <row r="29" spans="1:14" ht="15.75" customHeight="1" x14ac:dyDescent="0.15">
      <c r="A29" s="12">
        <v>28</v>
      </c>
      <c r="B29" s="15" t="str">
        <f t="shared" si="0"/>
        <v>T1_DG_md_moist_closed_se</v>
      </c>
      <c r="C29" s="15" t="s">
        <v>59</v>
      </c>
      <c r="D29" s="15" t="s">
        <v>34</v>
      </c>
      <c r="E29" s="15" t="s">
        <v>25</v>
      </c>
      <c r="F29" s="15" t="s">
        <v>26</v>
      </c>
      <c r="G29" s="15" t="s">
        <v>89</v>
      </c>
      <c r="H29" s="15" t="s">
        <v>83</v>
      </c>
      <c r="I29" s="16">
        <v>1269.99</v>
      </c>
      <c r="J29" s="15">
        <v>307.97000000000003</v>
      </c>
      <c r="K29" s="15" t="s">
        <v>18</v>
      </c>
      <c r="L29" s="15"/>
      <c r="M29" s="15"/>
      <c r="N29" s="15"/>
    </row>
    <row r="30" spans="1:14" ht="15.75" customHeight="1" x14ac:dyDescent="0.15">
      <c r="A30" s="12">
        <v>29</v>
      </c>
      <c r="B30" s="15" t="str">
        <f t="shared" si="0"/>
        <v>T1_DG_md_moist_closed_nw</v>
      </c>
      <c r="C30" s="15" t="s">
        <v>59</v>
      </c>
      <c r="D30" s="15" t="s">
        <v>34</v>
      </c>
      <c r="E30" s="15" t="s">
        <v>28</v>
      </c>
      <c r="F30" s="15" t="s">
        <v>29</v>
      </c>
      <c r="G30" s="15" t="s">
        <v>90</v>
      </c>
      <c r="H30" s="15" t="s">
        <v>84</v>
      </c>
      <c r="I30" s="16">
        <v>1293</v>
      </c>
      <c r="J30" s="15">
        <v>317.68</v>
      </c>
      <c r="K30" s="15" t="s">
        <v>18</v>
      </c>
      <c r="L30" s="15"/>
      <c r="M30" s="15"/>
      <c r="N30" s="15"/>
    </row>
    <row r="31" spans="1:14" ht="15.75" customHeight="1" x14ac:dyDescent="0.15">
      <c r="A31" s="12">
        <v>30</v>
      </c>
      <c r="B31" s="15" t="str">
        <f t="shared" si="0"/>
        <v>T1_DG_ev_upland</v>
      </c>
      <c r="C31" s="15" t="s">
        <v>59</v>
      </c>
      <c r="D31" s="15" t="s">
        <v>34</v>
      </c>
      <c r="E31" s="15" t="s">
        <v>31</v>
      </c>
      <c r="F31" s="15" t="s">
        <v>32</v>
      </c>
      <c r="G31" s="15" t="s">
        <v>91</v>
      </c>
      <c r="H31" s="15" t="s">
        <v>85</v>
      </c>
      <c r="I31" s="15">
        <v>79.849999999999994</v>
      </c>
      <c r="J31" s="15">
        <v>35.53</v>
      </c>
      <c r="K31" s="15" t="s">
        <v>18</v>
      </c>
      <c r="L31" s="15"/>
      <c r="M31" s="15"/>
      <c r="N31" s="15"/>
    </row>
    <row r="32" spans="1:14" ht="15.75" customHeight="1" x14ac:dyDescent="0.15">
      <c r="A32" s="9">
        <v>31</v>
      </c>
      <c r="B32" s="17" t="str">
        <f t="shared" si="0"/>
        <v>T2_DG_open</v>
      </c>
      <c r="C32" s="17" t="s">
        <v>61</v>
      </c>
      <c r="D32" s="17" t="s">
        <v>34</v>
      </c>
      <c r="E32" s="17" t="s">
        <v>14</v>
      </c>
      <c r="F32" s="17" t="s">
        <v>15</v>
      </c>
      <c r="G32" s="17" t="s">
        <v>79</v>
      </c>
      <c r="H32" s="17" t="s">
        <v>80</v>
      </c>
      <c r="I32" s="10">
        <v>0</v>
      </c>
      <c r="J32" s="10">
        <v>0</v>
      </c>
      <c r="K32" s="9" t="s">
        <v>18</v>
      </c>
      <c r="L32" s="10"/>
      <c r="M32" s="10"/>
      <c r="N32" s="10"/>
    </row>
    <row r="33" spans="1:14" ht="15.75" customHeight="1" x14ac:dyDescent="0.15">
      <c r="A33" s="9">
        <v>32</v>
      </c>
      <c r="B33" s="17" t="str">
        <f t="shared" si="0"/>
        <v>T2_DG_ev_wet_closed</v>
      </c>
      <c r="C33" s="17" t="s">
        <v>61</v>
      </c>
      <c r="D33" s="17" t="s">
        <v>34</v>
      </c>
      <c r="E33" s="17" t="s">
        <v>19</v>
      </c>
      <c r="F33" s="17" t="s">
        <v>20</v>
      </c>
      <c r="G33" s="17" t="s">
        <v>87</v>
      </c>
      <c r="H33" s="17" t="s">
        <v>81</v>
      </c>
      <c r="I33" s="10">
        <v>607.16865869853905</v>
      </c>
      <c r="J33" s="10">
        <v>607.16865869853905</v>
      </c>
      <c r="K33" s="9" t="s">
        <v>18</v>
      </c>
      <c r="L33" s="10"/>
      <c r="M33" s="10"/>
      <c r="N33" s="10"/>
    </row>
    <row r="34" spans="1:14" ht="15.75" customHeight="1" x14ac:dyDescent="0.15">
      <c r="A34" s="9">
        <v>33</v>
      </c>
      <c r="B34" s="17" t="str">
        <f t="shared" si="0"/>
        <v>T2_DG_ev_moist_closed</v>
      </c>
      <c r="C34" s="17" t="s">
        <v>61</v>
      </c>
      <c r="D34" s="17" t="s">
        <v>34</v>
      </c>
      <c r="E34" s="17" t="s">
        <v>22</v>
      </c>
      <c r="F34" s="17" t="s">
        <v>23</v>
      </c>
      <c r="G34" s="17" t="s">
        <v>88</v>
      </c>
      <c r="H34" s="17" t="s">
        <v>82</v>
      </c>
      <c r="I34" s="10">
        <v>1281.76734104046</v>
      </c>
      <c r="J34" s="10">
        <v>906.0186454650061</v>
      </c>
      <c r="K34" s="9" t="s">
        <v>18</v>
      </c>
      <c r="L34" s="10"/>
      <c r="M34" s="10"/>
      <c r="N34" s="10"/>
    </row>
    <row r="35" spans="1:14" ht="15.75" customHeight="1" x14ac:dyDescent="0.15">
      <c r="A35" s="9">
        <v>34</v>
      </c>
      <c r="B35" s="17" t="str">
        <f t="shared" si="0"/>
        <v>T2_DG_md_moist_closed_se</v>
      </c>
      <c r="C35" s="17" t="s">
        <v>61</v>
      </c>
      <c r="D35" s="17" t="s">
        <v>34</v>
      </c>
      <c r="E35" s="17" t="s">
        <v>25</v>
      </c>
      <c r="F35" s="17" t="s">
        <v>26</v>
      </c>
      <c r="G35" s="17" t="s">
        <v>89</v>
      </c>
      <c r="H35" s="17" t="s">
        <v>83</v>
      </c>
      <c r="I35" s="10">
        <v>4425.8122943927001</v>
      </c>
      <c r="J35" s="10">
        <v>1880.7490336501828</v>
      </c>
      <c r="K35" s="9" t="s">
        <v>18</v>
      </c>
      <c r="L35" s="10"/>
      <c r="M35" s="10"/>
      <c r="N35" s="10"/>
    </row>
    <row r="36" spans="1:14" ht="15.75" customHeight="1" x14ac:dyDescent="0.15">
      <c r="A36" s="9">
        <v>35</v>
      </c>
      <c r="B36" s="17" t="str">
        <f t="shared" si="0"/>
        <v>T2_DG_md_moist_closed_nw</v>
      </c>
      <c r="C36" s="17" t="s">
        <v>61</v>
      </c>
      <c r="D36" s="17" t="s">
        <v>34</v>
      </c>
      <c r="E36" s="17" t="s">
        <v>28</v>
      </c>
      <c r="F36" s="17" t="s">
        <v>29</v>
      </c>
      <c r="G36" s="17" t="s">
        <v>90</v>
      </c>
      <c r="H36" s="17" t="s">
        <v>84</v>
      </c>
      <c r="I36" s="10">
        <v>3095.4922779922799</v>
      </c>
      <c r="J36" s="10">
        <v>1382.5622794129449</v>
      </c>
      <c r="K36" s="9" t="s">
        <v>18</v>
      </c>
      <c r="L36" s="10"/>
      <c r="M36" s="10"/>
      <c r="N36" s="10"/>
    </row>
    <row r="37" spans="1:14" ht="15.75" customHeight="1" x14ac:dyDescent="0.15">
      <c r="A37" s="9">
        <v>36</v>
      </c>
      <c r="B37" s="17" t="str">
        <f t="shared" si="0"/>
        <v>T2_DG_ev_upland</v>
      </c>
      <c r="C37" s="17" t="s">
        <v>61</v>
      </c>
      <c r="D37" s="17" t="s">
        <v>34</v>
      </c>
      <c r="E37" s="17" t="s">
        <v>31</v>
      </c>
      <c r="F37" s="17" t="s">
        <v>32</v>
      </c>
      <c r="G37" s="17" t="s">
        <v>91</v>
      </c>
      <c r="H37" s="17" t="s">
        <v>85</v>
      </c>
      <c r="I37" s="10">
        <v>0</v>
      </c>
      <c r="J37" s="10">
        <v>0</v>
      </c>
      <c r="K37" s="9" t="s">
        <v>18</v>
      </c>
      <c r="L37" s="10"/>
      <c r="M37" s="10"/>
      <c r="N37" s="10"/>
    </row>
    <row r="38" spans="1:14" ht="15.75" customHeight="1" x14ac:dyDescent="0.15">
      <c r="A38" s="12">
        <v>37</v>
      </c>
      <c r="B38" s="15" t="str">
        <f t="shared" si="0"/>
        <v>T3_DG_open</v>
      </c>
      <c r="C38" s="15" t="s">
        <v>63</v>
      </c>
      <c r="D38" s="15" t="s">
        <v>34</v>
      </c>
      <c r="E38" s="15" t="s">
        <v>14</v>
      </c>
      <c r="F38" s="15" t="s">
        <v>15</v>
      </c>
      <c r="G38" s="15" t="s">
        <v>79</v>
      </c>
      <c r="H38" s="15" t="s">
        <v>80</v>
      </c>
      <c r="I38" s="13">
        <v>0</v>
      </c>
      <c r="J38" s="13">
        <v>0</v>
      </c>
      <c r="K38" s="15" t="s">
        <v>18</v>
      </c>
      <c r="L38" s="13"/>
      <c r="M38" s="13"/>
      <c r="N38" s="13"/>
    </row>
    <row r="39" spans="1:14" ht="15.75" customHeight="1" x14ac:dyDescent="0.15">
      <c r="A39" s="12">
        <v>38</v>
      </c>
      <c r="B39" s="15" t="str">
        <f t="shared" si="0"/>
        <v>T3_DG_ev_wet_closed</v>
      </c>
      <c r="C39" s="15" t="s">
        <v>63</v>
      </c>
      <c r="D39" s="15" t="s">
        <v>34</v>
      </c>
      <c r="E39" s="15" t="s">
        <v>19</v>
      </c>
      <c r="F39" s="15" t="s">
        <v>20</v>
      </c>
      <c r="G39" s="15" t="s">
        <v>87</v>
      </c>
      <c r="H39" s="15" t="s">
        <v>81</v>
      </c>
      <c r="I39" s="13">
        <v>0</v>
      </c>
      <c r="J39" s="13">
        <v>0</v>
      </c>
      <c r="K39" s="15" t="s">
        <v>18</v>
      </c>
      <c r="L39" s="13"/>
      <c r="M39" s="13"/>
      <c r="N39" s="13"/>
    </row>
    <row r="40" spans="1:14" ht="15.75" customHeight="1" x14ac:dyDescent="0.15">
      <c r="A40" s="12">
        <v>39</v>
      </c>
      <c r="B40" s="15" t="str">
        <f t="shared" si="0"/>
        <v>T3_DG_ev_moist_closed</v>
      </c>
      <c r="C40" s="15" t="s">
        <v>63</v>
      </c>
      <c r="D40" s="15" t="s">
        <v>34</v>
      </c>
      <c r="E40" s="15" t="s">
        <v>22</v>
      </c>
      <c r="F40" s="15" t="s">
        <v>23</v>
      </c>
      <c r="G40" s="15" t="s">
        <v>88</v>
      </c>
      <c r="H40" s="15" t="s">
        <v>82</v>
      </c>
      <c r="I40" s="13">
        <v>637.65851905104239</v>
      </c>
      <c r="J40" s="13">
        <v>637.65851905104239</v>
      </c>
      <c r="K40" s="15" t="s">
        <v>18</v>
      </c>
      <c r="L40" s="13"/>
      <c r="M40" s="13"/>
      <c r="N40" s="13"/>
    </row>
    <row r="41" spans="1:14" ht="15.75" customHeight="1" x14ac:dyDescent="0.15">
      <c r="A41" s="12">
        <v>40</v>
      </c>
      <c r="B41" s="15" t="str">
        <f t="shared" si="0"/>
        <v>T3_DG_md_moist_closed_se</v>
      </c>
      <c r="C41" s="15" t="s">
        <v>63</v>
      </c>
      <c r="D41" s="15" t="s">
        <v>34</v>
      </c>
      <c r="E41" s="15" t="s">
        <v>25</v>
      </c>
      <c r="F41" s="15" t="s">
        <v>26</v>
      </c>
      <c r="G41" s="15" t="s">
        <v>89</v>
      </c>
      <c r="H41" s="15" t="s">
        <v>83</v>
      </c>
      <c r="I41" s="13">
        <v>1280.2833117723158</v>
      </c>
      <c r="J41" s="13">
        <v>906.76298355961217</v>
      </c>
      <c r="K41" s="15" t="s">
        <v>18</v>
      </c>
      <c r="L41" s="13"/>
      <c r="M41" s="13"/>
      <c r="N41" s="13"/>
    </row>
    <row r="42" spans="1:14" ht="15.75" customHeight="1" x14ac:dyDescent="0.15">
      <c r="A42" s="12">
        <v>41</v>
      </c>
      <c r="B42" s="15" t="str">
        <f t="shared" si="0"/>
        <v>T3_DG_md_moist_closed_nw</v>
      </c>
      <c r="C42" s="15" t="s">
        <v>63</v>
      </c>
      <c r="D42" s="15" t="s">
        <v>34</v>
      </c>
      <c r="E42" s="15" t="s">
        <v>28</v>
      </c>
      <c r="F42" s="15" t="s">
        <v>29</v>
      </c>
      <c r="G42" s="15" t="s">
        <v>90</v>
      </c>
      <c r="H42" s="15" t="s">
        <v>84</v>
      </c>
      <c r="I42" s="13">
        <v>618.70032154340834</v>
      </c>
      <c r="J42" s="13">
        <v>620.29593810444874</v>
      </c>
      <c r="K42" s="15" t="s">
        <v>18</v>
      </c>
      <c r="L42" s="13"/>
      <c r="M42" s="13"/>
      <c r="N42" s="13"/>
    </row>
    <row r="43" spans="1:14" ht="15.75" customHeight="1" x14ac:dyDescent="0.15">
      <c r="A43" s="12">
        <v>42</v>
      </c>
      <c r="B43" s="15" t="str">
        <f t="shared" si="0"/>
        <v>T3_DG_ev_upland</v>
      </c>
      <c r="C43" s="15" t="s">
        <v>63</v>
      </c>
      <c r="D43" s="15" t="s">
        <v>34</v>
      </c>
      <c r="E43" s="15" t="s">
        <v>31</v>
      </c>
      <c r="F43" s="15" t="s">
        <v>32</v>
      </c>
      <c r="G43" s="15" t="s">
        <v>91</v>
      </c>
      <c r="H43" s="15" t="s">
        <v>85</v>
      </c>
      <c r="I43" s="13">
        <v>0</v>
      </c>
      <c r="J43" s="13">
        <v>0</v>
      </c>
      <c r="K43" s="15" t="s">
        <v>18</v>
      </c>
      <c r="L43" s="13"/>
      <c r="M43" s="13"/>
      <c r="N43" s="13"/>
    </row>
    <row r="44" spans="1:14" ht="15.75" customHeight="1" x14ac:dyDescent="0.15">
      <c r="A44" s="9">
        <v>43</v>
      </c>
      <c r="B44" s="17" t="str">
        <f t="shared" si="0"/>
        <v>T4_DG_open</v>
      </c>
      <c r="C44" s="17" t="s">
        <v>64</v>
      </c>
      <c r="D44" s="17" t="s">
        <v>34</v>
      </c>
      <c r="E44" s="17" t="s">
        <v>14</v>
      </c>
      <c r="F44" s="17" t="s">
        <v>15</v>
      </c>
      <c r="G44" s="17" t="s">
        <v>79</v>
      </c>
      <c r="H44" s="17" t="s">
        <v>80</v>
      </c>
      <c r="I44" s="10">
        <v>1280.2833117723158</v>
      </c>
      <c r="J44" s="10">
        <v>906.76298355961217</v>
      </c>
      <c r="K44" s="9" t="s">
        <v>18</v>
      </c>
      <c r="L44" s="10"/>
      <c r="M44" s="10"/>
      <c r="N44" s="10"/>
    </row>
    <row r="45" spans="1:14" ht="15.75" customHeight="1" x14ac:dyDescent="0.15">
      <c r="A45" s="9">
        <v>44</v>
      </c>
      <c r="B45" s="17" t="str">
        <f t="shared" si="0"/>
        <v>T4_DG_ev_wet_closed</v>
      </c>
      <c r="C45" s="17" t="s">
        <v>64</v>
      </c>
      <c r="D45" s="17" t="s">
        <v>34</v>
      </c>
      <c r="E45" s="17" t="s">
        <v>19</v>
      </c>
      <c r="F45" s="17" t="s">
        <v>20</v>
      </c>
      <c r="G45" s="17" t="s">
        <v>87</v>
      </c>
      <c r="H45" s="17" t="s">
        <v>81</v>
      </c>
      <c r="I45" s="10">
        <v>606.36339522546416</v>
      </c>
      <c r="J45" s="10">
        <v>606.36339522546416</v>
      </c>
      <c r="K45" s="9" t="s">
        <v>18</v>
      </c>
      <c r="L45" s="10"/>
      <c r="M45" s="10"/>
      <c r="N45" s="10"/>
    </row>
    <row r="46" spans="1:14" ht="15.75" customHeight="1" x14ac:dyDescent="0.15">
      <c r="A46" s="9">
        <v>45</v>
      </c>
      <c r="B46" s="17" t="str">
        <f t="shared" si="0"/>
        <v>T4_DG_ev_moist_closed</v>
      </c>
      <c r="C46" s="17" t="s">
        <v>64</v>
      </c>
      <c r="D46" s="17" t="s">
        <v>34</v>
      </c>
      <c r="E46" s="17" t="s">
        <v>22</v>
      </c>
      <c r="F46" s="17" t="s">
        <v>23</v>
      </c>
      <c r="G46" s="17" t="s">
        <v>88</v>
      </c>
      <c r="H46" s="17" t="s">
        <v>82</v>
      </c>
      <c r="I46" s="10">
        <v>637.65851905104239</v>
      </c>
      <c r="J46" s="10">
        <v>637.65851905104239</v>
      </c>
      <c r="K46" s="9" t="s">
        <v>18</v>
      </c>
      <c r="L46" s="10"/>
      <c r="M46" s="10"/>
      <c r="N46" s="10"/>
    </row>
    <row r="47" spans="1:14" ht="15.75" customHeight="1" x14ac:dyDescent="0.15">
      <c r="A47" s="9">
        <v>46</v>
      </c>
      <c r="B47" s="17" t="str">
        <f t="shared" si="0"/>
        <v>T4_DG_md_moist_closed_se</v>
      </c>
      <c r="C47" s="17" t="s">
        <v>64</v>
      </c>
      <c r="D47" s="17" t="s">
        <v>34</v>
      </c>
      <c r="E47" s="17" t="s">
        <v>25</v>
      </c>
      <c r="F47" s="17" t="s">
        <v>26</v>
      </c>
      <c r="G47" s="17" t="s">
        <v>89</v>
      </c>
      <c r="H47" s="17" t="s">
        <v>83</v>
      </c>
      <c r="I47" s="10">
        <v>2491.1585170268313</v>
      </c>
      <c r="J47" s="10">
        <v>1512.758365058377</v>
      </c>
      <c r="K47" s="9" t="s">
        <v>18</v>
      </c>
      <c r="L47" s="10"/>
      <c r="M47" s="10"/>
      <c r="N47" s="10"/>
    </row>
    <row r="48" spans="1:14" ht="15.75" customHeight="1" x14ac:dyDescent="0.15">
      <c r="A48" s="9">
        <v>47</v>
      </c>
      <c r="B48" s="17" t="str">
        <f t="shared" si="0"/>
        <v>T4_DG_md_moist_closed_nw</v>
      </c>
      <c r="C48" s="17" t="s">
        <v>64</v>
      </c>
      <c r="D48" s="17" t="s">
        <v>34</v>
      </c>
      <c r="E48" s="17" t="s">
        <v>28</v>
      </c>
      <c r="F48" s="17" t="s">
        <v>29</v>
      </c>
      <c r="G48" s="17" t="s">
        <v>90</v>
      </c>
      <c r="H48" s="17" t="s">
        <v>84</v>
      </c>
      <c r="I48" s="10">
        <v>3687.6546466624318</v>
      </c>
      <c r="J48" s="10">
        <v>1735.8320477979105</v>
      </c>
      <c r="K48" s="9" t="s">
        <v>18</v>
      </c>
      <c r="L48" s="10"/>
      <c r="M48" s="10"/>
      <c r="N48" s="10"/>
    </row>
    <row r="49" spans="1:14" ht="15.75" customHeight="1" x14ac:dyDescent="0.15">
      <c r="A49" s="9">
        <v>48</v>
      </c>
      <c r="B49" s="17" t="str">
        <f t="shared" si="0"/>
        <v>T4_DG_ev_upland</v>
      </c>
      <c r="C49" s="17" t="s">
        <v>64</v>
      </c>
      <c r="D49" s="17" t="s">
        <v>34</v>
      </c>
      <c r="E49" s="17" t="s">
        <v>31</v>
      </c>
      <c r="F49" s="17" t="s">
        <v>32</v>
      </c>
      <c r="G49" s="17" t="s">
        <v>91</v>
      </c>
      <c r="H49" s="17" t="s">
        <v>85</v>
      </c>
      <c r="I49" s="10">
        <v>318.58015267175574</v>
      </c>
      <c r="J49" s="10">
        <v>224.98266840123335</v>
      </c>
      <c r="K49" s="9" t="s">
        <v>18</v>
      </c>
      <c r="L49" s="10"/>
      <c r="M49" s="10"/>
      <c r="N4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3"/>
  <sheetViews>
    <sheetView topLeftCell="A20" zoomScale="109" workbookViewId="0">
      <selection activeCell="I46" sqref="I46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>E3&amp;"_"&amp;C3</f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>E4&amp;"_"&amp;C4</f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>E5&amp;"_"&amp;C5</f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>E6&amp;"_"&amp;C6</f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>E7&amp;"_"&amp;C7</f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>E8&amp;"_"&amp;C8</f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>E9&amp;"_"&amp;C9</f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>E10&amp;"_"&amp;C10</f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>E11&amp;"_"&amp;C11</f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>E12&amp;"_"&amp;C12</f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>E13&amp;"_"&amp;C13</f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>E14&amp;"_"&amp;C14</f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>E15&amp;"_"&amp;C15</f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>E16&amp;"_"&amp;C16</f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>E17&amp;"_"&amp;C17</f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>E18&amp;"_"&amp;C18</f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>E19&amp;"_"&amp;C19</f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>E20&amp;"_"&amp;C20</f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>E21&amp;"_"&amp;C21</f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>E22&amp;"_"&amp;C22</f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>E23&amp;"_"&amp;C23</f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>E24&amp;"_"&amp;C24</f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>E25&amp;"_"&amp;C25</f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>E26&amp;"_"&amp;C26</f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>E27&amp;"_"&amp;C27</f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>E28&amp;"_"&amp;C28</f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>E29&amp;"_"&amp;C29</f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>E30&amp;"_"&amp;C30</f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>E31&amp;"_"&amp;C31</f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>E32&amp;"_"&amp;C32</f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>E33&amp;"_"&amp;C33</f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>E35&amp;"_"&amp;C35</f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>E36&amp;"_"&amp;C36</f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>E37&amp;"_"&amp;C37</f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18">
        <v>37</v>
      </c>
      <c r="B38" s="18" t="str">
        <f>E38&amp;"_"&amp;C38</f>
        <v>DG_ratio_dg_open</v>
      </c>
      <c r="C38" s="18" t="s">
        <v>79</v>
      </c>
      <c r="D38" s="18" t="s">
        <v>80</v>
      </c>
      <c r="E38" s="18" t="s">
        <v>86</v>
      </c>
      <c r="F38" s="18">
        <f>1-0.48</f>
        <v>0.52</v>
      </c>
      <c r="G38" s="18">
        <v>7.2999999999999995E-2</v>
      </c>
      <c r="H38" s="18" t="s">
        <v>93</v>
      </c>
      <c r="I38" s="18">
        <f>(F38*(1-F38)/(G38*G38)-1)*F38</f>
        <v>23.835789078626387</v>
      </c>
      <c r="J38" s="18">
        <f>(F38*(1-F38)/(G38*G38)-1)*(1-F38)</f>
        <v>22.002266841808972</v>
      </c>
      <c r="K38" s="18"/>
    </row>
    <row r="39" spans="1:11" ht="15.75" customHeight="1" x14ac:dyDescent="0.15">
      <c r="A39" s="18">
        <v>38</v>
      </c>
      <c r="B39" s="18" t="str">
        <f>E39&amp;"_"&amp;C39</f>
        <v>DG_ratio_dg_ev_wet_closed</v>
      </c>
      <c r="C39" s="18" t="s">
        <v>87</v>
      </c>
      <c r="D39" s="18" t="s">
        <v>81</v>
      </c>
      <c r="E39" s="18" t="s">
        <v>86</v>
      </c>
      <c r="F39" s="18">
        <f>1-0.3</f>
        <v>0.7</v>
      </c>
      <c r="G39" s="18">
        <v>2.5999999999999999E-2</v>
      </c>
      <c r="H39" s="18" t="s">
        <v>93</v>
      </c>
      <c r="I39" s="18">
        <f t="shared" ref="I39:I43" si="0">(F39*(1-F39)/(G39*G39)-1)*F39</f>
        <v>216.75562130177516</v>
      </c>
      <c r="J39" s="18">
        <f t="shared" ref="J39:J43" si="1">(F39*(1-F39)/(G39*G39)-1)*(1-F39)</f>
        <v>92.895266272189374</v>
      </c>
      <c r="K39" s="18"/>
    </row>
    <row r="40" spans="1:11" ht="15.75" customHeight="1" x14ac:dyDescent="0.15">
      <c r="A40" s="18">
        <v>39</v>
      </c>
      <c r="B40" s="18" t="str">
        <f>E40&amp;"_"&amp;C40</f>
        <v>DG_ratio_dg_ev_moist_closed</v>
      </c>
      <c r="C40" s="18" t="s">
        <v>88</v>
      </c>
      <c r="D40" s="18" t="s">
        <v>82</v>
      </c>
      <c r="E40" s="18" t="s">
        <v>86</v>
      </c>
      <c r="F40" s="18">
        <f t="shared" ref="F40:F43" si="2">1-0.3</f>
        <v>0.7</v>
      </c>
      <c r="G40" s="18">
        <v>2.5999999999999999E-2</v>
      </c>
      <c r="H40" s="18" t="s">
        <v>93</v>
      </c>
      <c r="I40" s="18">
        <f t="shared" si="0"/>
        <v>216.75562130177516</v>
      </c>
      <c r="J40" s="18">
        <f t="shared" si="1"/>
        <v>92.895266272189374</v>
      </c>
      <c r="K40" s="18"/>
    </row>
    <row r="41" spans="1:11" ht="15.75" customHeight="1" x14ac:dyDescent="0.15">
      <c r="A41" s="18">
        <v>40</v>
      </c>
      <c r="B41" s="18" t="str">
        <f>E41&amp;"_"&amp;C41</f>
        <v>DG_ratio_dg_md_moist_closed_se</v>
      </c>
      <c r="C41" s="18" t="s">
        <v>89</v>
      </c>
      <c r="D41" s="18" t="s">
        <v>83</v>
      </c>
      <c r="E41" s="18" t="s">
        <v>86</v>
      </c>
      <c r="F41" s="18">
        <f t="shared" si="2"/>
        <v>0.7</v>
      </c>
      <c r="G41" s="18">
        <v>2.5999999999999999E-2</v>
      </c>
      <c r="H41" s="18" t="s">
        <v>93</v>
      </c>
      <c r="I41" s="18">
        <f t="shared" si="0"/>
        <v>216.75562130177516</v>
      </c>
      <c r="J41" s="18">
        <f t="shared" si="1"/>
        <v>92.895266272189374</v>
      </c>
      <c r="K41" s="18"/>
    </row>
    <row r="42" spans="1:11" ht="15.75" customHeight="1" x14ac:dyDescent="0.15">
      <c r="A42" s="18">
        <v>41</v>
      </c>
      <c r="B42" s="18" t="str">
        <f>E42&amp;"_"&amp;C42</f>
        <v>DG_ratio_dg_md_moist_closed_nw</v>
      </c>
      <c r="C42" s="18" t="s">
        <v>90</v>
      </c>
      <c r="D42" s="18" t="s">
        <v>84</v>
      </c>
      <c r="E42" s="18" t="s">
        <v>86</v>
      </c>
      <c r="F42" s="18">
        <f t="shared" si="2"/>
        <v>0.7</v>
      </c>
      <c r="G42" s="18">
        <v>2.5999999999999999E-2</v>
      </c>
      <c r="H42" s="18" t="s">
        <v>93</v>
      </c>
      <c r="I42" s="18">
        <f t="shared" si="0"/>
        <v>216.75562130177516</v>
      </c>
      <c r="J42" s="18">
        <f t="shared" si="1"/>
        <v>92.895266272189374</v>
      </c>
      <c r="K42" s="18"/>
    </row>
    <row r="43" spans="1:11" ht="15.75" customHeight="1" x14ac:dyDescent="0.15">
      <c r="A43" s="18">
        <v>42</v>
      </c>
      <c r="B43" s="18" t="str">
        <f>E43&amp;"_"&amp;C43</f>
        <v>DG_ratio_dg_ev_upland</v>
      </c>
      <c r="C43" s="18" t="s">
        <v>91</v>
      </c>
      <c r="D43" s="18" t="s">
        <v>85</v>
      </c>
      <c r="E43" s="18" t="s">
        <v>86</v>
      </c>
      <c r="F43" s="18">
        <f t="shared" si="2"/>
        <v>0.7</v>
      </c>
      <c r="G43" s="18">
        <v>2.5999999999999999E-2</v>
      </c>
      <c r="H43" s="18" t="s">
        <v>93</v>
      </c>
      <c r="I43" s="18">
        <f t="shared" si="0"/>
        <v>216.75562130177516</v>
      </c>
      <c r="J43" s="18">
        <f t="shared" si="1"/>
        <v>92.895266272189374</v>
      </c>
      <c r="K43" s="18"/>
    </row>
  </sheetData>
  <dataValidations count="1">
    <dataValidation type="list" allowBlank="1" showErrorMessage="1" sqref="E2:E37" xr:uid="{00000000-0002-0000-0100-000003000000}">
      <formula1>"AGB,BGB,DW,LI,SOC,ALL"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80FF-863C-E441-9495-70029B1244B3}">
  <dimension ref="A1:B2"/>
  <sheetViews>
    <sheetView workbookViewId="0">
      <selection activeCell="I36" sqref="I36"/>
    </sheetView>
  </sheetViews>
  <sheetFormatPr baseColWidth="10" defaultRowHeight="13" x14ac:dyDescent="0.15"/>
  <sheetData>
    <row r="1" spans="1:2" x14ac:dyDescent="0.15">
      <c r="A1" s="7"/>
      <c r="B1" s="7"/>
    </row>
    <row r="2" spans="1:2" x14ac:dyDescent="0.15">
      <c r="A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9E27-3AAB-8442-B8AB-764F61441691}">
  <sheetPr>
    <outlinePr summaryBelow="0" summaryRight="0"/>
  </sheetPr>
  <dimension ref="A1:K61"/>
  <sheetViews>
    <sheetView topLeftCell="A19" zoomScale="109" workbookViewId="0">
      <selection activeCell="C51" sqref="C51"/>
    </sheetView>
  </sheetViews>
  <sheetFormatPr baseColWidth="10" defaultColWidth="12.6640625" defaultRowHeight="15.75" customHeight="1" x14ac:dyDescent="0.15"/>
  <cols>
    <col min="1" max="1" width="5.83203125" bestFit="1" customWidth="1"/>
    <col min="2" max="2" width="29.1640625" bestFit="1" customWidth="1"/>
    <col min="3" max="3" width="24.83203125" bestFit="1" customWidth="1"/>
    <col min="4" max="4" width="35.33203125" bestFit="1" customWidth="1"/>
    <col min="5" max="5" width="8" bestFit="1" customWidth="1"/>
    <col min="6" max="6" width="8.6640625" bestFit="1" customWidth="1"/>
    <col min="7" max="7" width="6.1640625" bestFit="1" customWidth="1"/>
    <col min="8" max="8" width="6.5" bestFit="1" customWidth="1"/>
    <col min="9" max="11" width="8.83203125" bestFit="1" customWidth="1"/>
  </cols>
  <sheetData>
    <row r="1" spans="1:11" ht="15.75" customHeight="1" x14ac:dyDescent="0.2">
      <c r="A1" s="8" t="s">
        <v>35</v>
      </c>
      <c r="B1" s="8" t="s">
        <v>36</v>
      </c>
      <c r="C1" s="8" t="s">
        <v>37</v>
      </c>
      <c r="D1" s="8" t="s">
        <v>38</v>
      </c>
      <c r="E1" s="8" t="s">
        <v>54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</row>
    <row r="2" spans="1:11" ht="15.75" customHeight="1" x14ac:dyDescent="0.15">
      <c r="A2" s="5">
        <v>1</v>
      </c>
      <c r="B2" s="5" t="str">
        <f>E2&amp;"_"&amp;C2</f>
        <v>AGB_open</v>
      </c>
      <c r="C2" s="5" t="s">
        <v>14</v>
      </c>
      <c r="D2" s="5" t="s">
        <v>15</v>
      </c>
      <c r="E2" s="5" t="s">
        <v>46</v>
      </c>
      <c r="F2" s="5">
        <v>27.35</v>
      </c>
      <c r="G2" s="5">
        <v>5.35</v>
      </c>
      <c r="H2" s="5" t="s">
        <v>18</v>
      </c>
      <c r="I2" s="5"/>
      <c r="J2" s="5"/>
      <c r="K2" s="5"/>
    </row>
    <row r="3" spans="1:11" ht="15.75" customHeight="1" x14ac:dyDescent="0.15">
      <c r="A3" s="5">
        <v>2</v>
      </c>
      <c r="B3" s="5" t="str">
        <f>E3&amp;"_"&amp;C3</f>
        <v>AGB_ev_wet_closed</v>
      </c>
      <c r="C3" s="5" t="s">
        <v>19</v>
      </c>
      <c r="D3" s="5" t="s">
        <v>20</v>
      </c>
      <c r="E3" s="5" t="s">
        <v>46</v>
      </c>
      <c r="F3" s="5">
        <v>81.28</v>
      </c>
      <c r="G3" s="5">
        <v>43.43</v>
      </c>
      <c r="H3" s="5" t="s">
        <v>18</v>
      </c>
      <c r="I3" s="5"/>
      <c r="J3" s="5"/>
      <c r="K3" s="5"/>
    </row>
    <row r="4" spans="1:11" ht="15.75" customHeight="1" x14ac:dyDescent="0.15">
      <c r="A4" s="5">
        <v>3</v>
      </c>
      <c r="B4" s="5" t="str">
        <f>E4&amp;"_"&amp;C4</f>
        <v>AGB_ev_moist_closed</v>
      </c>
      <c r="C4" s="5" t="s">
        <v>22</v>
      </c>
      <c r="D4" s="5" t="s">
        <v>23</v>
      </c>
      <c r="E4" s="5" t="s">
        <v>46</v>
      </c>
      <c r="F4" s="5">
        <v>202.85</v>
      </c>
      <c r="G4" s="5">
        <v>41.5</v>
      </c>
      <c r="H4" s="5" t="s">
        <v>18</v>
      </c>
      <c r="I4" s="5"/>
      <c r="J4" s="5"/>
      <c r="K4" s="5"/>
    </row>
    <row r="5" spans="1:11" ht="15.75" customHeight="1" x14ac:dyDescent="0.15">
      <c r="A5" s="5">
        <v>4</v>
      </c>
      <c r="B5" s="5" t="str">
        <f>E5&amp;"_"&amp;C5</f>
        <v>AGB_md_moist_closed_se</v>
      </c>
      <c r="C5" s="5" t="s">
        <v>25</v>
      </c>
      <c r="D5" s="5" t="s">
        <v>26</v>
      </c>
      <c r="E5" s="5" t="s">
        <v>46</v>
      </c>
      <c r="F5" s="5">
        <v>100.46</v>
      </c>
      <c r="G5" s="5">
        <v>35.29</v>
      </c>
      <c r="H5" s="5" t="s">
        <v>18</v>
      </c>
      <c r="I5" s="5"/>
      <c r="J5" s="5"/>
      <c r="K5" s="5"/>
    </row>
    <row r="6" spans="1:11" ht="15.75" customHeight="1" x14ac:dyDescent="0.15">
      <c r="A6" s="5">
        <v>5</v>
      </c>
      <c r="B6" s="5" t="str">
        <f>E6&amp;"_"&amp;C6</f>
        <v>AGB_md_moist_closed_nw</v>
      </c>
      <c r="C6" s="5" t="s">
        <v>28</v>
      </c>
      <c r="D6" s="5" t="s">
        <v>29</v>
      </c>
      <c r="E6" s="5" t="s">
        <v>46</v>
      </c>
      <c r="F6" s="5">
        <v>75.91</v>
      </c>
      <c r="G6" s="5">
        <v>11</v>
      </c>
      <c r="H6" s="5" t="s">
        <v>18</v>
      </c>
      <c r="I6" s="5"/>
      <c r="J6" s="5"/>
      <c r="K6" s="5"/>
    </row>
    <row r="7" spans="1:11" ht="15.75" customHeight="1" x14ac:dyDescent="0.15">
      <c r="A7" s="5">
        <v>6</v>
      </c>
      <c r="B7" s="5" t="str">
        <f>E7&amp;"_"&amp;C7</f>
        <v>AGB_ev_upland</v>
      </c>
      <c r="C7" s="5" t="s">
        <v>31</v>
      </c>
      <c r="D7" s="5" t="s">
        <v>32</v>
      </c>
      <c r="E7" s="5" t="s">
        <v>46</v>
      </c>
      <c r="F7" s="5">
        <v>74.599999999999994</v>
      </c>
      <c r="G7" s="5">
        <v>13.87</v>
      </c>
      <c r="H7" s="5" t="s">
        <v>18</v>
      </c>
      <c r="I7" s="5"/>
      <c r="J7" s="5"/>
      <c r="K7" s="5"/>
    </row>
    <row r="8" spans="1:11" ht="15.75" customHeight="1" x14ac:dyDescent="0.15">
      <c r="A8" s="6">
        <v>7</v>
      </c>
      <c r="B8" s="6" t="str">
        <f>E8&amp;"_"&amp;C8</f>
        <v>BGB_open</v>
      </c>
      <c r="C8" s="6" t="s">
        <v>14</v>
      </c>
      <c r="D8" s="6" t="s">
        <v>15</v>
      </c>
      <c r="E8" s="6" t="s">
        <v>48</v>
      </c>
      <c r="F8" s="6">
        <v>10.37</v>
      </c>
      <c r="G8" s="6">
        <v>1.85</v>
      </c>
      <c r="H8" s="6" t="s">
        <v>18</v>
      </c>
      <c r="I8" s="6"/>
      <c r="J8" s="6"/>
      <c r="K8" s="6"/>
    </row>
    <row r="9" spans="1:11" ht="15.75" customHeight="1" x14ac:dyDescent="0.15">
      <c r="A9" s="6">
        <v>8</v>
      </c>
      <c r="B9" s="6" t="str">
        <f>E9&amp;"_"&amp;C9</f>
        <v>BGB_ev_wet_closed</v>
      </c>
      <c r="C9" s="6" t="s">
        <v>19</v>
      </c>
      <c r="D9" s="6" t="s">
        <v>20</v>
      </c>
      <c r="E9" s="6" t="s">
        <v>48</v>
      </c>
      <c r="F9" s="6">
        <v>10.5</v>
      </c>
      <c r="G9" s="6">
        <v>4.99</v>
      </c>
      <c r="H9" s="6" t="s">
        <v>18</v>
      </c>
      <c r="I9" s="6"/>
      <c r="J9" s="6"/>
      <c r="K9" s="6"/>
    </row>
    <row r="10" spans="1:11" ht="15.75" customHeight="1" x14ac:dyDescent="0.15">
      <c r="A10" s="6">
        <v>9</v>
      </c>
      <c r="B10" s="6" t="str">
        <f>E10&amp;"_"&amp;C10</f>
        <v>BGB_ev_moist_closed</v>
      </c>
      <c r="C10" s="6" t="s">
        <v>22</v>
      </c>
      <c r="D10" s="6" t="s">
        <v>23</v>
      </c>
      <c r="E10" s="6" t="s">
        <v>48</v>
      </c>
      <c r="F10" s="6">
        <v>26.78</v>
      </c>
      <c r="G10" s="6">
        <v>5.56</v>
      </c>
      <c r="H10" s="6" t="s">
        <v>18</v>
      </c>
      <c r="I10" s="6"/>
      <c r="J10" s="6"/>
      <c r="K10" s="6"/>
    </row>
    <row r="11" spans="1:11" ht="15.75" customHeight="1" x14ac:dyDescent="0.15">
      <c r="A11" s="6">
        <v>10</v>
      </c>
      <c r="B11" s="6" t="str">
        <f>E11&amp;"_"&amp;C11</f>
        <v>BGB_md_moist_closed_se</v>
      </c>
      <c r="C11" s="6" t="s">
        <v>25</v>
      </c>
      <c r="D11" s="6" t="s">
        <v>26</v>
      </c>
      <c r="E11" s="6" t="s">
        <v>48</v>
      </c>
      <c r="F11" s="6">
        <v>25.85</v>
      </c>
      <c r="G11" s="6">
        <v>3.62</v>
      </c>
      <c r="H11" s="6" t="s">
        <v>18</v>
      </c>
      <c r="I11" s="6"/>
      <c r="J11" s="6"/>
      <c r="K11" s="6"/>
    </row>
    <row r="12" spans="1:11" ht="15.75" customHeight="1" x14ac:dyDescent="0.15">
      <c r="A12" s="6">
        <v>11</v>
      </c>
      <c r="B12" s="6" t="str">
        <f>E12&amp;"_"&amp;C12</f>
        <v>BGB_md_moist_closed_nw</v>
      </c>
      <c r="C12" s="6" t="s">
        <v>28</v>
      </c>
      <c r="D12" s="6" t="s">
        <v>29</v>
      </c>
      <c r="E12" s="6" t="s">
        <v>48</v>
      </c>
      <c r="F12" s="6">
        <v>18.989999999999998</v>
      </c>
      <c r="G12" s="6">
        <v>2.13</v>
      </c>
      <c r="H12" s="6" t="s">
        <v>18</v>
      </c>
      <c r="I12" s="6"/>
      <c r="J12" s="6"/>
      <c r="K12" s="6"/>
    </row>
    <row r="13" spans="1:11" ht="15.75" customHeight="1" x14ac:dyDescent="0.15">
      <c r="A13" s="6">
        <v>12</v>
      </c>
      <c r="B13" s="6" t="str">
        <f>E13&amp;"_"&amp;C13</f>
        <v>BGB_ev_upland</v>
      </c>
      <c r="C13" s="6" t="s">
        <v>31</v>
      </c>
      <c r="D13" s="6" t="s">
        <v>32</v>
      </c>
      <c r="E13" s="6" t="s">
        <v>48</v>
      </c>
      <c r="F13" s="6">
        <v>24.09</v>
      </c>
      <c r="G13" s="6">
        <v>2.6</v>
      </c>
      <c r="H13" s="6" t="s">
        <v>18</v>
      </c>
      <c r="I13" s="6"/>
      <c r="J13" s="6"/>
      <c r="K13" s="6"/>
    </row>
    <row r="14" spans="1:11" ht="15.75" customHeight="1" x14ac:dyDescent="0.15">
      <c r="A14" s="5">
        <v>13</v>
      </c>
      <c r="B14" s="5" t="str">
        <f>E14&amp;"_"&amp;C14</f>
        <v>DW_open</v>
      </c>
      <c r="C14" s="5" t="s">
        <v>14</v>
      </c>
      <c r="D14" s="5" t="s">
        <v>15</v>
      </c>
      <c r="E14" s="5" t="s">
        <v>49</v>
      </c>
      <c r="F14" s="5">
        <v>20.5</v>
      </c>
      <c r="G14" s="5">
        <v>4.68</v>
      </c>
      <c r="H14" s="5" t="s">
        <v>18</v>
      </c>
      <c r="I14" s="5"/>
      <c r="J14" s="5"/>
      <c r="K14" s="5"/>
    </row>
    <row r="15" spans="1:11" ht="15.75" customHeight="1" x14ac:dyDescent="0.15">
      <c r="A15" s="5">
        <v>14</v>
      </c>
      <c r="B15" s="5" t="str">
        <f>E15&amp;"_"&amp;C15</f>
        <v>DW_ev_wet_closed</v>
      </c>
      <c r="C15" s="5" t="s">
        <v>19</v>
      </c>
      <c r="D15" s="5" t="s">
        <v>20</v>
      </c>
      <c r="E15" s="5" t="s">
        <v>49</v>
      </c>
      <c r="F15" s="5">
        <v>28.97</v>
      </c>
      <c r="G15" s="5">
        <v>24.34</v>
      </c>
      <c r="H15" s="5" t="s">
        <v>18</v>
      </c>
      <c r="I15" s="5"/>
      <c r="J15" s="5"/>
      <c r="K15" s="5"/>
    </row>
    <row r="16" spans="1:11" ht="15.75" customHeight="1" x14ac:dyDescent="0.15">
      <c r="A16" s="5">
        <v>15</v>
      </c>
      <c r="B16" s="5" t="str">
        <f>E16&amp;"_"&amp;C16</f>
        <v>DW_ev_moist_closed</v>
      </c>
      <c r="C16" s="5" t="s">
        <v>22</v>
      </c>
      <c r="D16" s="5" t="s">
        <v>23</v>
      </c>
      <c r="E16" s="5" t="s">
        <v>49</v>
      </c>
      <c r="F16" s="5">
        <v>18.29</v>
      </c>
      <c r="G16" s="5">
        <v>7.1</v>
      </c>
      <c r="H16" s="5" t="s">
        <v>18</v>
      </c>
      <c r="I16" s="5"/>
      <c r="J16" s="5"/>
      <c r="K16" s="5"/>
    </row>
    <row r="17" spans="1:11" ht="15.75" customHeight="1" x14ac:dyDescent="0.15">
      <c r="A17" s="5">
        <v>16</v>
      </c>
      <c r="B17" s="5" t="str">
        <f>E17&amp;"_"&amp;C17</f>
        <v>DW_md_moist_closed_se</v>
      </c>
      <c r="C17" s="5" t="s">
        <v>25</v>
      </c>
      <c r="D17" s="5" t="s">
        <v>26</v>
      </c>
      <c r="E17" s="5" t="s">
        <v>49</v>
      </c>
      <c r="F17" s="5">
        <v>65.83</v>
      </c>
      <c r="G17" s="5">
        <v>24.52</v>
      </c>
      <c r="H17" s="5" t="s">
        <v>18</v>
      </c>
      <c r="I17" s="5"/>
      <c r="J17" s="5"/>
      <c r="K17" s="5"/>
    </row>
    <row r="18" spans="1:11" ht="15.75" customHeight="1" x14ac:dyDescent="0.15">
      <c r="A18" s="5">
        <v>17</v>
      </c>
      <c r="B18" s="5" t="str">
        <f>E18&amp;"_"&amp;C18</f>
        <v>DW_md_moist_closed_nw</v>
      </c>
      <c r="C18" s="5" t="s">
        <v>28</v>
      </c>
      <c r="D18" s="5" t="s">
        <v>29</v>
      </c>
      <c r="E18" s="5" t="s">
        <v>49</v>
      </c>
      <c r="F18" s="5">
        <v>38.619999999999997</v>
      </c>
      <c r="G18" s="5">
        <v>7.39</v>
      </c>
      <c r="H18" s="5" t="s">
        <v>18</v>
      </c>
      <c r="I18" s="5"/>
      <c r="J18" s="5"/>
      <c r="K18" s="5"/>
    </row>
    <row r="19" spans="1:11" ht="15.75" customHeight="1" x14ac:dyDescent="0.15">
      <c r="A19" s="5">
        <v>18</v>
      </c>
      <c r="B19" s="5" t="str">
        <f>E19&amp;"_"&amp;C19</f>
        <v>DW_ev_upland</v>
      </c>
      <c r="C19" s="5" t="s">
        <v>31</v>
      </c>
      <c r="D19" s="5" t="s">
        <v>32</v>
      </c>
      <c r="E19" s="5" t="s">
        <v>49</v>
      </c>
      <c r="F19" s="5">
        <v>41.93</v>
      </c>
      <c r="G19" s="5">
        <v>15.59</v>
      </c>
      <c r="H19" s="5" t="s">
        <v>18</v>
      </c>
      <c r="I19" s="5"/>
      <c r="J19" s="5"/>
      <c r="K19" s="5"/>
    </row>
    <row r="20" spans="1:11" ht="15.75" customHeight="1" x14ac:dyDescent="0.15">
      <c r="A20" s="6">
        <v>19</v>
      </c>
      <c r="B20" s="6" t="str">
        <f>E20&amp;"_"&amp;C20</f>
        <v>LI_open</v>
      </c>
      <c r="C20" s="6" t="s">
        <v>14</v>
      </c>
      <c r="D20" s="6" t="s">
        <v>15</v>
      </c>
      <c r="E20" s="6" t="s">
        <v>50</v>
      </c>
      <c r="F20" s="6">
        <v>2.6</v>
      </c>
      <c r="G20" s="6">
        <v>0.43</v>
      </c>
      <c r="H20" s="6" t="s">
        <v>18</v>
      </c>
      <c r="I20" s="6"/>
      <c r="J20" s="6"/>
      <c r="K20" s="6"/>
    </row>
    <row r="21" spans="1:11" ht="15.75" customHeight="1" x14ac:dyDescent="0.15">
      <c r="A21" s="6">
        <v>20</v>
      </c>
      <c r="B21" s="6" t="str">
        <f>E21&amp;"_"&amp;C21</f>
        <v>LI_ev_wet_closed</v>
      </c>
      <c r="C21" s="6" t="s">
        <v>19</v>
      </c>
      <c r="D21" s="6" t="s">
        <v>20</v>
      </c>
      <c r="E21" s="6" t="s">
        <v>50</v>
      </c>
      <c r="F21" s="6">
        <v>2.98</v>
      </c>
      <c r="G21" s="6">
        <v>0.4</v>
      </c>
      <c r="H21" s="6" t="s">
        <v>18</v>
      </c>
      <c r="I21" s="6"/>
      <c r="J21" s="6"/>
      <c r="K21" s="6"/>
    </row>
    <row r="22" spans="1:11" ht="15.75" customHeight="1" x14ac:dyDescent="0.15">
      <c r="A22" s="6">
        <v>21</v>
      </c>
      <c r="B22" s="6" t="str">
        <f>E22&amp;"_"&amp;C22</f>
        <v>LI_ev_moist_closed</v>
      </c>
      <c r="C22" s="6" t="s">
        <v>22</v>
      </c>
      <c r="D22" s="6" t="s">
        <v>23</v>
      </c>
      <c r="E22" s="6" t="s">
        <v>50</v>
      </c>
      <c r="F22" s="6">
        <v>3.31</v>
      </c>
      <c r="G22" s="6">
        <v>1.1299999999999999</v>
      </c>
      <c r="H22" s="6" t="s">
        <v>18</v>
      </c>
      <c r="I22" s="6"/>
      <c r="J22" s="6"/>
      <c r="K22" s="6"/>
    </row>
    <row r="23" spans="1:11" ht="15.75" customHeight="1" x14ac:dyDescent="0.15">
      <c r="A23" s="6">
        <v>22</v>
      </c>
      <c r="B23" s="6" t="str">
        <f>E23&amp;"_"&amp;C23</f>
        <v>LI_md_moist_closed_se</v>
      </c>
      <c r="C23" s="6" t="s">
        <v>25</v>
      </c>
      <c r="D23" s="6" t="s">
        <v>26</v>
      </c>
      <c r="E23" s="6" t="s">
        <v>50</v>
      </c>
      <c r="F23" s="6">
        <v>2.91</v>
      </c>
      <c r="G23" s="6">
        <v>0.49</v>
      </c>
      <c r="H23" s="6" t="s">
        <v>18</v>
      </c>
      <c r="I23" s="6"/>
      <c r="J23" s="6"/>
      <c r="K23" s="6"/>
    </row>
    <row r="24" spans="1:11" ht="15.75" customHeight="1" x14ac:dyDescent="0.15">
      <c r="A24" s="6">
        <v>23</v>
      </c>
      <c r="B24" s="6" t="str">
        <f>E24&amp;"_"&amp;C24</f>
        <v>LI_md_moist_closed_nw</v>
      </c>
      <c r="C24" s="6" t="s">
        <v>28</v>
      </c>
      <c r="D24" s="6" t="s">
        <v>29</v>
      </c>
      <c r="E24" s="6" t="s">
        <v>50</v>
      </c>
      <c r="F24" s="6">
        <v>2.4</v>
      </c>
      <c r="G24" s="6">
        <v>0.34</v>
      </c>
      <c r="H24" s="6" t="s">
        <v>18</v>
      </c>
      <c r="I24" s="6"/>
      <c r="J24" s="6"/>
      <c r="K24" s="6"/>
    </row>
    <row r="25" spans="1:11" ht="15.75" customHeight="1" x14ac:dyDescent="0.15">
      <c r="A25" s="6">
        <v>24</v>
      </c>
      <c r="B25" s="6" t="str">
        <f>E25&amp;"_"&amp;C25</f>
        <v>LI_ev_upland</v>
      </c>
      <c r="C25" s="6" t="s">
        <v>31</v>
      </c>
      <c r="D25" s="6" t="s">
        <v>32</v>
      </c>
      <c r="E25" s="6" t="s">
        <v>50</v>
      </c>
      <c r="F25" s="6">
        <v>1.38</v>
      </c>
      <c r="G25" s="6">
        <v>0.25</v>
      </c>
      <c r="H25" s="6" t="s">
        <v>18</v>
      </c>
      <c r="I25" s="6"/>
      <c r="J25" s="6"/>
      <c r="K25" s="6"/>
    </row>
    <row r="26" spans="1:11" ht="15.75" customHeight="1" x14ac:dyDescent="0.15">
      <c r="A26" s="5">
        <v>25</v>
      </c>
      <c r="B26" s="5" t="str">
        <f>E26&amp;"_"&amp;C26</f>
        <v>SOC_open</v>
      </c>
      <c r="C26" s="5" t="s">
        <v>14</v>
      </c>
      <c r="D26" s="5" t="s">
        <v>15</v>
      </c>
      <c r="E26" s="5" t="s">
        <v>51</v>
      </c>
      <c r="F26" s="5" t="s">
        <v>52</v>
      </c>
      <c r="G26" s="5" t="s">
        <v>52</v>
      </c>
      <c r="H26" s="5" t="s">
        <v>18</v>
      </c>
      <c r="I26" s="5"/>
      <c r="J26" s="5"/>
      <c r="K26" s="5"/>
    </row>
    <row r="27" spans="1:11" ht="15.75" customHeight="1" x14ac:dyDescent="0.15">
      <c r="A27" s="5">
        <v>26</v>
      </c>
      <c r="B27" s="5" t="str">
        <f>E27&amp;"_"&amp;C27</f>
        <v>SOC_ev_wet_closed</v>
      </c>
      <c r="C27" s="5" t="s">
        <v>19</v>
      </c>
      <c r="D27" s="5" t="s">
        <v>20</v>
      </c>
      <c r="E27" s="5" t="s">
        <v>51</v>
      </c>
      <c r="F27" s="5" t="s">
        <v>52</v>
      </c>
      <c r="G27" s="5" t="s">
        <v>52</v>
      </c>
      <c r="H27" s="5" t="s">
        <v>18</v>
      </c>
      <c r="I27" s="5"/>
      <c r="J27" s="5"/>
      <c r="K27" s="5"/>
    </row>
    <row r="28" spans="1:11" ht="15.75" customHeight="1" x14ac:dyDescent="0.15">
      <c r="A28" s="5">
        <v>27</v>
      </c>
      <c r="B28" s="5" t="str">
        <f>E28&amp;"_"&amp;C28</f>
        <v>SOC_ev_moist_closed</v>
      </c>
      <c r="C28" s="5" t="s">
        <v>22</v>
      </c>
      <c r="D28" s="5" t="s">
        <v>23</v>
      </c>
      <c r="E28" s="5" t="s">
        <v>51</v>
      </c>
      <c r="F28" s="5" t="s">
        <v>52</v>
      </c>
      <c r="G28" s="5" t="s">
        <v>52</v>
      </c>
      <c r="H28" s="5" t="s">
        <v>18</v>
      </c>
      <c r="I28" s="5"/>
      <c r="J28" s="5"/>
      <c r="K28" s="5"/>
    </row>
    <row r="29" spans="1:11" ht="15.75" customHeight="1" x14ac:dyDescent="0.15">
      <c r="A29" s="5">
        <v>28</v>
      </c>
      <c r="B29" s="5" t="str">
        <f>E29&amp;"_"&amp;C29</f>
        <v>SOC_md_moist_closed_se</v>
      </c>
      <c r="C29" s="5" t="s">
        <v>25</v>
      </c>
      <c r="D29" s="5" t="s">
        <v>26</v>
      </c>
      <c r="E29" s="5" t="s">
        <v>51</v>
      </c>
      <c r="F29" s="5" t="s">
        <v>52</v>
      </c>
      <c r="G29" s="5" t="s">
        <v>52</v>
      </c>
      <c r="H29" s="5" t="s">
        <v>18</v>
      </c>
      <c r="I29" s="5"/>
      <c r="J29" s="5"/>
      <c r="K29" s="5"/>
    </row>
    <row r="30" spans="1:11" ht="15.75" customHeight="1" x14ac:dyDescent="0.15">
      <c r="A30" s="5">
        <v>29</v>
      </c>
      <c r="B30" s="5" t="str">
        <f>E30&amp;"_"&amp;C30</f>
        <v>SOC_md_moist_closed_nw</v>
      </c>
      <c r="C30" s="5" t="s">
        <v>28</v>
      </c>
      <c r="D30" s="5" t="s">
        <v>29</v>
      </c>
      <c r="E30" s="5" t="s">
        <v>51</v>
      </c>
      <c r="F30" s="5" t="s">
        <v>52</v>
      </c>
      <c r="G30" s="5" t="s">
        <v>52</v>
      </c>
      <c r="H30" s="5" t="s">
        <v>18</v>
      </c>
      <c r="I30" s="5"/>
      <c r="J30" s="5"/>
      <c r="K30" s="5"/>
    </row>
    <row r="31" spans="1:11" ht="15.75" customHeight="1" x14ac:dyDescent="0.15">
      <c r="A31" s="5">
        <v>30</v>
      </c>
      <c r="B31" s="5" t="str">
        <f>E31&amp;"_"&amp;C31</f>
        <v>SOC_ev_upland</v>
      </c>
      <c r="C31" s="5" t="s">
        <v>31</v>
      </c>
      <c r="D31" s="5" t="s">
        <v>32</v>
      </c>
      <c r="E31" s="5" t="s">
        <v>51</v>
      </c>
      <c r="F31" s="5" t="s">
        <v>52</v>
      </c>
      <c r="G31" s="5" t="s">
        <v>52</v>
      </c>
      <c r="H31" s="5" t="s">
        <v>18</v>
      </c>
      <c r="I31" s="5"/>
      <c r="J31" s="5"/>
      <c r="K31" s="5"/>
    </row>
    <row r="32" spans="1:11" ht="15.75" customHeight="1" x14ac:dyDescent="0.15">
      <c r="A32" s="6">
        <v>31</v>
      </c>
      <c r="B32" s="6" t="str">
        <f>E32&amp;"_"&amp;C32</f>
        <v>ALL_postdef_open</v>
      </c>
      <c r="C32" s="6" t="s">
        <v>16</v>
      </c>
      <c r="D32" s="6" t="s">
        <v>17</v>
      </c>
      <c r="E32" s="6" t="s">
        <v>53</v>
      </c>
      <c r="F32" s="6">
        <v>14.3</v>
      </c>
      <c r="G32" s="6">
        <v>16.149999999999999</v>
      </c>
      <c r="H32" s="6" t="s">
        <v>18</v>
      </c>
      <c r="I32" s="6"/>
      <c r="J32" s="6"/>
      <c r="K32" s="6"/>
    </row>
    <row r="33" spans="1:11" ht="15.75" customHeight="1" x14ac:dyDescent="0.15">
      <c r="A33" s="6">
        <v>32</v>
      </c>
      <c r="B33" s="6" t="str">
        <f>E33&amp;"_"&amp;C33</f>
        <v>ALL_postdef_ev_wet_closed</v>
      </c>
      <c r="C33" s="6" t="s">
        <v>21</v>
      </c>
      <c r="D33" s="6" t="s">
        <v>17</v>
      </c>
      <c r="E33" s="6" t="s">
        <v>53</v>
      </c>
      <c r="F33" s="6">
        <v>15.19</v>
      </c>
      <c r="G33" s="6">
        <v>16.149999999999999</v>
      </c>
      <c r="H33" s="6" t="s">
        <v>18</v>
      </c>
      <c r="I33" s="6"/>
      <c r="J33" s="6"/>
      <c r="K33" s="6"/>
    </row>
    <row r="34" spans="1:11" ht="15.75" customHeight="1" x14ac:dyDescent="0.15">
      <c r="A34" s="6">
        <v>33</v>
      </c>
      <c r="B34" s="6" t="str">
        <f>E34&amp;"_"&amp;C34</f>
        <v>ALL_postdef_ev_moist_closed</v>
      </c>
      <c r="C34" s="6" t="s">
        <v>24</v>
      </c>
      <c r="D34" s="6" t="s">
        <v>17</v>
      </c>
      <c r="E34" s="6" t="s">
        <v>53</v>
      </c>
      <c r="F34" s="6">
        <v>16.96</v>
      </c>
      <c r="G34" s="6">
        <v>8.69</v>
      </c>
      <c r="H34" s="6" t="s">
        <v>18</v>
      </c>
      <c r="I34" s="6"/>
      <c r="J34" s="6"/>
      <c r="K34" s="6"/>
    </row>
    <row r="35" spans="1:11" ht="15.75" customHeight="1" x14ac:dyDescent="0.15">
      <c r="A35" s="6">
        <v>34</v>
      </c>
      <c r="B35" s="6" t="str">
        <f>E35&amp;"_"&amp;C35</f>
        <v>ALL_postdef_md_moist_closed_se</v>
      </c>
      <c r="C35" s="6" t="s">
        <v>27</v>
      </c>
      <c r="D35" s="6" t="s">
        <v>17</v>
      </c>
      <c r="E35" s="6" t="s">
        <v>53</v>
      </c>
      <c r="F35" s="6">
        <v>13.83</v>
      </c>
      <c r="G35" s="6">
        <v>6.46</v>
      </c>
      <c r="H35" s="6" t="s">
        <v>18</v>
      </c>
      <c r="I35" s="6"/>
      <c r="J35" s="6"/>
      <c r="K35" s="6"/>
    </row>
    <row r="36" spans="1:11" ht="15.75" customHeight="1" x14ac:dyDescent="0.15">
      <c r="A36" s="6">
        <v>35</v>
      </c>
      <c r="B36" s="6" t="str">
        <f>E36&amp;"_"&amp;C36</f>
        <v>ALL_postdef_md_moist_closed_nw</v>
      </c>
      <c r="C36" s="6" t="s">
        <v>30</v>
      </c>
      <c r="D36" s="6" t="s">
        <v>17</v>
      </c>
      <c r="E36" s="6" t="s">
        <v>53</v>
      </c>
      <c r="F36" s="6">
        <v>17.62</v>
      </c>
      <c r="G36" s="6">
        <v>7.66</v>
      </c>
      <c r="H36" s="6" t="s">
        <v>18</v>
      </c>
      <c r="I36" s="6"/>
      <c r="J36" s="6"/>
      <c r="K36" s="6"/>
    </row>
    <row r="37" spans="1:11" ht="15.75" customHeight="1" x14ac:dyDescent="0.15">
      <c r="A37" s="6">
        <v>36</v>
      </c>
      <c r="B37" s="6" t="str">
        <f>E37&amp;"_"&amp;C37</f>
        <v>ALL_postdef_ev_upland</v>
      </c>
      <c r="C37" s="6" t="s">
        <v>33</v>
      </c>
      <c r="D37" s="6" t="s">
        <v>17</v>
      </c>
      <c r="E37" s="6" t="s">
        <v>53</v>
      </c>
      <c r="F37" s="6">
        <v>7.9</v>
      </c>
      <c r="G37" s="6">
        <v>8.33</v>
      </c>
      <c r="H37" s="6" t="s">
        <v>18</v>
      </c>
      <c r="I37" s="6"/>
      <c r="J37" s="6"/>
      <c r="K37" s="6"/>
    </row>
    <row r="38" spans="1:11" ht="15.75" customHeight="1" x14ac:dyDescent="0.15">
      <c r="A38" s="5">
        <v>37</v>
      </c>
      <c r="B38" s="5" t="str">
        <f>E38&amp;"_"&amp;C38</f>
        <v>AGB_dg_open</v>
      </c>
      <c r="C38" s="5" t="s">
        <v>79</v>
      </c>
      <c r="D38" s="5" t="s">
        <v>80</v>
      </c>
      <c r="E38" s="5" t="s">
        <v>46</v>
      </c>
      <c r="F38" s="5">
        <v>27.35</v>
      </c>
      <c r="G38" s="5">
        <v>5.35</v>
      </c>
      <c r="H38" s="5" t="s">
        <v>18</v>
      </c>
      <c r="I38" s="5"/>
      <c r="J38" s="5"/>
      <c r="K38" s="5"/>
    </row>
    <row r="39" spans="1:11" ht="15.75" customHeight="1" x14ac:dyDescent="0.15">
      <c r="A39" s="5">
        <v>38</v>
      </c>
      <c r="B39" s="5" t="str">
        <f>E39&amp;"_"&amp;C39</f>
        <v>AGB_dg_ev_wet_closed</v>
      </c>
      <c r="C39" s="5" t="s">
        <v>87</v>
      </c>
      <c r="D39" s="5" t="s">
        <v>81</v>
      </c>
      <c r="E39" s="5" t="s">
        <v>46</v>
      </c>
      <c r="F39" s="5">
        <v>81.28</v>
      </c>
      <c r="G39" s="5">
        <v>43.43</v>
      </c>
      <c r="H39" s="5" t="s">
        <v>18</v>
      </c>
      <c r="I39" s="5"/>
      <c r="J39" s="5"/>
      <c r="K39" s="5"/>
    </row>
    <row r="40" spans="1:11" ht="15.75" customHeight="1" x14ac:dyDescent="0.15">
      <c r="A40" s="5">
        <v>39</v>
      </c>
      <c r="B40" s="5" t="str">
        <f>E40&amp;"_"&amp;C40</f>
        <v>AGB_dg_ev_moist_closed</v>
      </c>
      <c r="C40" s="5" t="s">
        <v>88</v>
      </c>
      <c r="D40" s="5" t="s">
        <v>82</v>
      </c>
      <c r="E40" s="5" t="s">
        <v>46</v>
      </c>
      <c r="F40" s="5">
        <v>202.85</v>
      </c>
      <c r="G40" s="5">
        <v>41.5</v>
      </c>
      <c r="H40" s="5" t="s">
        <v>18</v>
      </c>
      <c r="I40" s="5"/>
      <c r="J40" s="5"/>
      <c r="K40" s="5"/>
    </row>
    <row r="41" spans="1:11" ht="15.75" customHeight="1" x14ac:dyDescent="0.15">
      <c r="A41" s="5">
        <v>40</v>
      </c>
      <c r="B41" s="5" t="str">
        <f>E41&amp;"_"&amp;C41</f>
        <v>AGB_dg_md_moist_closed_se</v>
      </c>
      <c r="C41" s="5" t="s">
        <v>89</v>
      </c>
      <c r="D41" s="5" t="s">
        <v>83</v>
      </c>
      <c r="E41" s="5" t="s">
        <v>46</v>
      </c>
      <c r="F41" s="5">
        <v>100.46</v>
      </c>
      <c r="G41" s="5">
        <v>35.29</v>
      </c>
      <c r="H41" s="5" t="s">
        <v>18</v>
      </c>
      <c r="I41" s="5"/>
      <c r="J41" s="5"/>
      <c r="K41" s="5"/>
    </row>
    <row r="42" spans="1:11" ht="15.75" customHeight="1" x14ac:dyDescent="0.15">
      <c r="A42" s="5">
        <v>41</v>
      </c>
      <c r="B42" s="5" t="str">
        <f>E42&amp;"_"&amp;C42</f>
        <v>AGB_dg_md_moist_closed_nw</v>
      </c>
      <c r="C42" s="5" t="s">
        <v>90</v>
      </c>
      <c r="D42" s="5" t="s">
        <v>84</v>
      </c>
      <c r="E42" s="5" t="s">
        <v>46</v>
      </c>
      <c r="F42" s="5">
        <v>75.91</v>
      </c>
      <c r="G42" s="5">
        <v>11</v>
      </c>
      <c r="H42" s="5" t="s">
        <v>18</v>
      </c>
      <c r="I42" s="5"/>
      <c r="J42" s="5"/>
      <c r="K42" s="5"/>
    </row>
    <row r="43" spans="1:11" ht="15.75" customHeight="1" x14ac:dyDescent="0.15">
      <c r="A43" s="5">
        <v>42</v>
      </c>
      <c r="B43" s="5" t="str">
        <f>E43&amp;"_"&amp;C43</f>
        <v>AGB_dg_ev_upland</v>
      </c>
      <c r="C43" s="5" t="s">
        <v>91</v>
      </c>
      <c r="D43" s="5" t="s">
        <v>85</v>
      </c>
      <c r="E43" s="5" t="s">
        <v>46</v>
      </c>
      <c r="F43" s="5">
        <v>74.599999999999994</v>
      </c>
      <c r="G43" s="5">
        <v>13.87</v>
      </c>
      <c r="H43" s="5" t="s">
        <v>18</v>
      </c>
      <c r="I43" s="5"/>
      <c r="J43" s="5"/>
      <c r="K43" s="5"/>
    </row>
    <row r="44" spans="1:11" ht="15.75" customHeight="1" x14ac:dyDescent="0.15">
      <c r="A44" s="6">
        <v>43</v>
      </c>
      <c r="B44" s="6" t="str">
        <f>E44&amp;"_"&amp;C44</f>
        <v>BGB_dg_open</v>
      </c>
      <c r="C44" s="6" t="s">
        <v>79</v>
      </c>
      <c r="D44" s="6" t="s">
        <v>80</v>
      </c>
      <c r="E44" s="6" t="s">
        <v>48</v>
      </c>
      <c r="F44" s="6">
        <v>10.37</v>
      </c>
      <c r="G44" s="6">
        <v>1.85</v>
      </c>
      <c r="H44" s="6" t="s">
        <v>18</v>
      </c>
      <c r="I44" s="6"/>
      <c r="J44" s="6"/>
      <c r="K44" s="6"/>
    </row>
    <row r="45" spans="1:11" ht="15.75" customHeight="1" x14ac:dyDescent="0.15">
      <c r="A45" s="6">
        <v>44</v>
      </c>
      <c r="B45" s="6" t="str">
        <f>E45&amp;"_"&amp;C45</f>
        <v>BGB_dg_ev_wet_closed</v>
      </c>
      <c r="C45" s="6" t="s">
        <v>87</v>
      </c>
      <c r="D45" s="6" t="s">
        <v>81</v>
      </c>
      <c r="E45" s="6" t="s">
        <v>48</v>
      </c>
      <c r="F45" s="6">
        <v>10.5</v>
      </c>
      <c r="G45" s="6">
        <v>4.99</v>
      </c>
      <c r="H45" s="6" t="s">
        <v>18</v>
      </c>
      <c r="I45" s="6"/>
      <c r="J45" s="6"/>
      <c r="K45" s="6"/>
    </row>
    <row r="46" spans="1:11" ht="15.75" customHeight="1" x14ac:dyDescent="0.15">
      <c r="A46" s="6">
        <v>45</v>
      </c>
      <c r="B46" s="6" t="str">
        <f>E46&amp;"_"&amp;C46</f>
        <v>BGB_dg_ev_moist_closed</v>
      </c>
      <c r="C46" s="6" t="s">
        <v>88</v>
      </c>
      <c r="D46" s="6" t="s">
        <v>82</v>
      </c>
      <c r="E46" s="6" t="s">
        <v>48</v>
      </c>
      <c r="F46" s="6">
        <v>26.78</v>
      </c>
      <c r="G46" s="6">
        <v>5.56</v>
      </c>
      <c r="H46" s="6" t="s">
        <v>18</v>
      </c>
      <c r="I46" s="6"/>
      <c r="J46" s="6"/>
      <c r="K46" s="6"/>
    </row>
    <row r="47" spans="1:11" ht="15.75" customHeight="1" x14ac:dyDescent="0.15">
      <c r="A47" s="6">
        <v>46</v>
      </c>
      <c r="B47" s="6" t="str">
        <f>E47&amp;"_"&amp;C47</f>
        <v>BGB_dg_md_moist_closed_se</v>
      </c>
      <c r="C47" s="6" t="s">
        <v>89</v>
      </c>
      <c r="D47" s="6" t="s">
        <v>83</v>
      </c>
      <c r="E47" s="6" t="s">
        <v>48</v>
      </c>
      <c r="F47" s="6">
        <v>25.85</v>
      </c>
      <c r="G47" s="6">
        <v>3.62</v>
      </c>
      <c r="H47" s="6" t="s">
        <v>18</v>
      </c>
      <c r="I47" s="6"/>
      <c r="J47" s="6"/>
      <c r="K47" s="6"/>
    </row>
    <row r="48" spans="1:11" ht="15.75" customHeight="1" x14ac:dyDescent="0.15">
      <c r="A48" s="6">
        <v>47</v>
      </c>
      <c r="B48" s="6" t="str">
        <f>E48&amp;"_"&amp;C48</f>
        <v>BGB_dg_md_moist_closed_nw</v>
      </c>
      <c r="C48" s="6" t="s">
        <v>90</v>
      </c>
      <c r="D48" s="6" t="s">
        <v>84</v>
      </c>
      <c r="E48" s="6" t="s">
        <v>48</v>
      </c>
      <c r="F48" s="6">
        <v>18.989999999999998</v>
      </c>
      <c r="G48" s="6">
        <v>2.13</v>
      </c>
      <c r="H48" s="6" t="s">
        <v>18</v>
      </c>
      <c r="I48" s="6"/>
      <c r="J48" s="6"/>
      <c r="K48" s="6"/>
    </row>
    <row r="49" spans="1:11" ht="15.75" customHeight="1" x14ac:dyDescent="0.15">
      <c r="A49" s="6">
        <v>48</v>
      </c>
      <c r="B49" s="6" t="str">
        <f>E49&amp;"_"&amp;C49</f>
        <v>BGB_dg_ev_upland</v>
      </c>
      <c r="C49" s="6" t="s">
        <v>91</v>
      </c>
      <c r="D49" s="6" t="s">
        <v>85</v>
      </c>
      <c r="E49" s="6" t="s">
        <v>48</v>
      </c>
      <c r="F49" s="6">
        <v>24.09</v>
      </c>
      <c r="G49" s="6">
        <v>2.6</v>
      </c>
      <c r="H49" s="6" t="s">
        <v>18</v>
      </c>
      <c r="I49" s="6"/>
      <c r="J49" s="6"/>
      <c r="K49" s="6"/>
    </row>
    <row r="50" spans="1:11" ht="15.75" customHeight="1" x14ac:dyDescent="0.15">
      <c r="A50" s="5">
        <v>49</v>
      </c>
      <c r="B50" s="5" t="str">
        <f>E50&amp;"_"&amp;C50</f>
        <v>DW_dg_open</v>
      </c>
      <c r="C50" s="5" t="s">
        <v>79</v>
      </c>
      <c r="D50" s="5" t="s">
        <v>80</v>
      </c>
      <c r="E50" s="5" t="s">
        <v>49</v>
      </c>
      <c r="F50" s="5">
        <v>20.5</v>
      </c>
      <c r="G50" s="5">
        <v>4.68</v>
      </c>
      <c r="H50" s="5" t="s">
        <v>18</v>
      </c>
      <c r="I50" s="5"/>
      <c r="J50" s="5"/>
      <c r="K50" s="5"/>
    </row>
    <row r="51" spans="1:11" ht="15.75" customHeight="1" x14ac:dyDescent="0.15">
      <c r="A51" s="5">
        <v>50</v>
      </c>
      <c r="B51" s="5" t="str">
        <f>E51&amp;"_"&amp;C51</f>
        <v>DW_dg_ev_wet_closed</v>
      </c>
      <c r="C51" s="5" t="s">
        <v>87</v>
      </c>
      <c r="D51" s="5" t="s">
        <v>81</v>
      </c>
      <c r="E51" s="5" t="s">
        <v>49</v>
      </c>
      <c r="F51" s="5">
        <v>28.97</v>
      </c>
      <c r="G51" s="5">
        <v>24.34</v>
      </c>
      <c r="H51" s="5" t="s">
        <v>18</v>
      </c>
      <c r="I51" s="5"/>
      <c r="J51" s="5"/>
      <c r="K51" s="5"/>
    </row>
    <row r="52" spans="1:11" ht="15.75" customHeight="1" x14ac:dyDescent="0.15">
      <c r="A52" s="5">
        <v>51</v>
      </c>
      <c r="B52" s="5" t="str">
        <f>E52&amp;"_"&amp;C52</f>
        <v>DW_dg_ev_moist_closed</v>
      </c>
      <c r="C52" s="5" t="s">
        <v>88</v>
      </c>
      <c r="D52" s="5" t="s">
        <v>82</v>
      </c>
      <c r="E52" s="5" t="s">
        <v>49</v>
      </c>
      <c r="F52" s="5">
        <v>18.29</v>
      </c>
      <c r="G52" s="5">
        <v>7.1</v>
      </c>
      <c r="H52" s="5" t="s">
        <v>18</v>
      </c>
      <c r="I52" s="5"/>
      <c r="J52" s="5"/>
      <c r="K52" s="5"/>
    </row>
    <row r="53" spans="1:11" ht="15.75" customHeight="1" x14ac:dyDescent="0.15">
      <c r="A53" s="5">
        <v>52</v>
      </c>
      <c r="B53" s="5" t="str">
        <f>E53&amp;"_"&amp;C53</f>
        <v>DW_dg_md_moist_closed_se</v>
      </c>
      <c r="C53" s="5" t="s">
        <v>89</v>
      </c>
      <c r="D53" s="5" t="s">
        <v>83</v>
      </c>
      <c r="E53" s="5" t="s">
        <v>49</v>
      </c>
      <c r="F53" s="5">
        <v>65.83</v>
      </c>
      <c r="G53" s="5">
        <v>24.52</v>
      </c>
      <c r="H53" s="5" t="s">
        <v>18</v>
      </c>
      <c r="I53" s="5"/>
      <c r="J53" s="5"/>
      <c r="K53" s="5"/>
    </row>
    <row r="54" spans="1:11" ht="15.75" customHeight="1" x14ac:dyDescent="0.15">
      <c r="A54" s="5">
        <v>53</v>
      </c>
      <c r="B54" s="5" t="str">
        <f>E54&amp;"_"&amp;C54</f>
        <v>DW_dg_md_moist_closed_nw</v>
      </c>
      <c r="C54" s="5" t="s">
        <v>90</v>
      </c>
      <c r="D54" s="5" t="s">
        <v>84</v>
      </c>
      <c r="E54" s="5" t="s">
        <v>49</v>
      </c>
      <c r="F54" s="5">
        <v>38.619999999999997</v>
      </c>
      <c r="G54" s="5">
        <v>7.39</v>
      </c>
      <c r="H54" s="5" t="s">
        <v>18</v>
      </c>
      <c r="I54" s="5"/>
      <c r="J54" s="5"/>
      <c r="K54" s="5"/>
    </row>
    <row r="55" spans="1:11" ht="15.75" customHeight="1" x14ac:dyDescent="0.15">
      <c r="A55" s="5">
        <v>54</v>
      </c>
      <c r="B55" s="5" t="str">
        <f>E55&amp;"_"&amp;C55</f>
        <v>DW_dg_ev_upland</v>
      </c>
      <c r="C55" s="5" t="s">
        <v>91</v>
      </c>
      <c r="D55" s="5" t="s">
        <v>85</v>
      </c>
      <c r="E55" s="5" t="s">
        <v>49</v>
      </c>
      <c r="F55" s="5">
        <v>41.93</v>
      </c>
      <c r="G55" s="5">
        <v>15.59</v>
      </c>
      <c r="H55" s="5" t="s">
        <v>18</v>
      </c>
      <c r="I55" s="5"/>
      <c r="J55" s="5"/>
      <c r="K55" s="5"/>
    </row>
    <row r="56" spans="1:11" ht="15.75" customHeight="1" x14ac:dyDescent="0.15">
      <c r="A56" s="6">
        <v>55</v>
      </c>
      <c r="B56" s="6" t="str">
        <f>E56&amp;"_"&amp;C56</f>
        <v>DG_ratio_dg_open</v>
      </c>
      <c r="C56" s="6" t="s">
        <v>79</v>
      </c>
      <c r="D56" s="6" t="s">
        <v>80</v>
      </c>
      <c r="E56" s="6" t="s">
        <v>86</v>
      </c>
      <c r="F56" s="6"/>
      <c r="G56" s="6"/>
      <c r="H56" s="6" t="s">
        <v>93</v>
      </c>
      <c r="I56" s="6">
        <f>1-0.48</f>
        <v>0.52</v>
      </c>
      <c r="J56" s="6">
        <v>7.2999999999999995E-2</v>
      </c>
      <c r="K56" s="6"/>
    </row>
    <row r="57" spans="1:11" ht="15.75" customHeight="1" x14ac:dyDescent="0.15">
      <c r="A57" s="6">
        <v>56</v>
      </c>
      <c r="B57" s="6" t="str">
        <f>E57&amp;"_"&amp;C57</f>
        <v>DG_ratio_dg_ev_wet_closed</v>
      </c>
      <c r="C57" s="6" t="s">
        <v>87</v>
      </c>
      <c r="D57" s="6" t="s">
        <v>81</v>
      </c>
      <c r="E57" s="6" t="s">
        <v>86</v>
      </c>
      <c r="F57" s="6"/>
      <c r="G57" s="6"/>
      <c r="H57" s="6" t="s">
        <v>93</v>
      </c>
      <c r="I57" s="6">
        <f>1-0.3</f>
        <v>0.7</v>
      </c>
      <c r="J57" s="6">
        <v>2.5999999999999999E-2</v>
      </c>
      <c r="K57" s="6"/>
    </row>
    <row r="58" spans="1:11" ht="15.75" customHeight="1" x14ac:dyDescent="0.15">
      <c r="A58" s="6">
        <v>57</v>
      </c>
      <c r="B58" s="6" t="str">
        <f>E58&amp;"_"&amp;C58</f>
        <v>DG_ratio_dg_ev_moist_closed</v>
      </c>
      <c r="C58" s="6" t="s">
        <v>88</v>
      </c>
      <c r="D58" s="6" t="s">
        <v>82</v>
      </c>
      <c r="E58" s="6" t="s">
        <v>86</v>
      </c>
      <c r="F58" s="6"/>
      <c r="G58" s="6"/>
      <c r="H58" s="6" t="s">
        <v>93</v>
      </c>
      <c r="I58" s="6">
        <f t="shared" ref="I58:I61" si="0">1-0.3</f>
        <v>0.7</v>
      </c>
      <c r="J58" s="6">
        <v>2.5999999999999999E-2</v>
      </c>
      <c r="K58" s="6"/>
    </row>
    <row r="59" spans="1:11" ht="15.75" customHeight="1" x14ac:dyDescent="0.15">
      <c r="A59" s="6">
        <v>58</v>
      </c>
      <c r="B59" s="6" t="str">
        <f>E59&amp;"_"&amp;C59</f>
        <v>DG_ratio_dg_md_moist_closed_se</v>
      </c>
      <c r="C59" s="6" t="s">
        <v>89</v>
      </c>
      <c r="D59" s="6" t="s">
        <v>83</v>
      </c>
      <c r="E59" s="6" t="s">
        <v>86</v>
      </c>
      <c r="F59" s="6"/>
      <c r="G59" s="6"/>
      <c r="H59" s="6" t="s">
        <v>93</v>
      </c>
      <c r="I59" s="6">
        <f t="shared" si="0"/>
        <v>0.7</v>
      </c>
      <c r="J59" s="6">
        <v>2.5999999999999999E-2</v>
      </c>
      <c r="K59" s="6"/>
    </row>
    <row r="60" spans="1:11" ht="15.75" customHeight="1" x14ac:dyDescent="0.15">
      <c r="A60" s="6">
        <v>59</v>
      </c>
      <c r="B60" s="6" t="str">
        <f>E60&amp;"_"&amp;C60</f>
        <v>DG_ratio_dg_md_moist_closed_nw</v>
      </c>
      <c r="C60" s="6" t="s">
        <v>90</v>
      </c>
      <c r="D60" s="6" t="s">
        <v>84</v>
      </c>
      <c r="E60" s="6" t="s">
        <v>86</v>
      </c>
      <c r="F60" s="6"/>
      <c r="G60" s="6"/>
      <c r="H60" s="6" t="s">
        <v>93</v>
      </c>
      <c r="I60" s="6">
        <f t="shared" si="0"/>
        <v>0.7</v>
      </c>
      <c r="J60" s="6">
        <v>2.5999999999999999E-2</v>
      </c>
      <c r="K60" s="6"/>
    </row>
    <row r="61" spans="1:11" ht="15.75" customHeight="1" x14ac:dyDescent="0.15">
      <c r="A61" s="6">
        <v>60</v>
      </c>
      <c r="B61" s="6" t="str">
        <f>E61&amp;"_"&amp;C61</f>
        <v>DG_ratio_dg_ev_upland</v>
      </c>
      <c r="C61" s="6" t="s">
        <v>91</v>
      </c>
      <c r="D61" s="6" t="s">
        <v>85</v>
      </c>
      <c r="E61" s="6" t="s">
        <v>86</v>
      </c>
      <c r="F61" s="6"/>
      <c r="G61" s="6"/>
      <c r="H61" s="6" t="s">
        <v>93</v>
      </c>
      <c r="I61" s="6">
        <f t="shared" si="0"/>
        <v>0.7</v>
      </c>
      <c r="J61" s="6">
        <v>2.5999999999999999E-2</v>
      </c>
      <c r="K61" s="6"/>
    </row>
  </sheetData>
  <dataValidations count="1">
    <dataValidation type="list" allowBlank="1" showErrorMessage="1" sqref="E2:E55" xr:uid="{C8AAE3E1-51FC-6E43-8297-A59F04991BBC}">
      <formula1>"AGB,BGB,DW,LI,SOC,ALL"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user_input_details</vt:lpstr>
      <vt:lpstr>user_inputs</vt:lpstr>
      <vt:lpstr>time_periods</vt:lpstr>
      <vt:lpstr>AD_lu_transitions</vt:lpstr>
      <vt:lpstr>c_stock</vt:lpstr>
      <vt:lpstr>C_factors</vt:lpstr>
      <vt:lpstr>c_stock_old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Sola, Gael (FAOVN)</cp:lastModifiedBy>
  <dcterms:modified xsi:type="dcterms:W3CDTF">2024-10-26T01:18:34Z</dcterms:modified>
</cp:coreProperties>
</file>