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Q:\Gaespino\scripts\s2t\BASELINE\DebugFramework\"/>
    </mc:Choice>
  </mc:AlternateContent>
  <xr:revisionPtr revIDLastSave="0" documentId="13_ncr:1_{E4B09CF7-A1F6-4DD7-90D9-27A59987BC91}" xr6:coauthVersionLast="47" xr6:coauthVersionMax="47" xr10:uidLastSave="{00000000-0000-0000-0000-000000000000}"/>
  <bookViews>
    <workbookView xWindow="-108" yWindow="-108" windowWidth="23256" windowHeight="12456" xr2:uid="{384DEB29-0A4D-4351-9D94-5B96381341E8}"/>
  </bookViews>
  <sheets>
    <sheet name="Experiment_0" sheetId="1" r:id="rId1"/>
    <sheet name="Experiment_1" sheetId="10" r:id="rId2"/>
    <sheet name="Experiment_2" sheetId="11" r:id="rId3"/>
    <sheet name="Experiment_3" sheetId="12" r:id="rId4"/>
    <sheet name="MiscData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2" l="1" a="1"/>
  <c r="C37" i="12" s="1"/>
  <c r="C36" i="12" a="1"/>
  <c r="C36" i="12" s="1"/>
  <c r="C35" i="12" a="1"/>
  <c r="C35" i="12" s="1"/>
  <c r="C34" i="12" a="1"/>
  <c r="C34" i="12" s="1"/>
  <c r="C33" i="12" a="1"/>
  <c r="C33" i="12" s="1"/>
  <c r="C32" i="12" a="1"/>
  <c r="C32" i="12" s="1"/>
  <c r="C31" i="12" a="1"/>
  <c r="C31" i="12" s="1"/>
  <c r="C30" i="12" a="1"/>
  <c r="C30" i="12" s="1"/>
  <c r="E29" i="12"/>
  <c r="D29" i="12"/>
  <c r="C29" i="12" a="1"/>
  <c r="C29" i="12" s="1"/>
  <c r="E28" i="12"/>
  <c r="D28" i="12"/>
  <c r="C28" i="12" a="1"/>
  <c r="C28" i="12" s="1"/>
  <c r="E27" i="12" a="1"/>
  <c r="E27" i="12" s="1"/>
  <c r="D27" i="12" a="1"/>
  <c r="D27" i="12" s="1"/>
  <c r="C27" i="12" a="1"/>
  <c r="C27" i="12" s="1"/>
  <c r="E26" i="12" a="1"/>
  <c r="E26" i="12" s="1"/>
  <c r="D26" i="12" a="1"/>
  <c r="D26" i="12" s="1"/>
  <c r="C26" i="12" a="1"/>
  <c r="C26" i="12" s="1"/>
  <c r="C23" i="12"/>
  <c r="C22" i="12"/>
  <c r="C21" i="12" a="1"/>
  <c r="C21" i="12" s="1"/>
  <c r="C3" i="12" a="1"/>
  <c r="C3" i="12" s="1"/>
  <c r="C37" i="11" a="1"/>
  <c r="C37" i="11" s="1"/>
  <c r="C36" i="11" a="1"/>
  <c r="C36" i="11" s="1"/>
  <c r="C35" i="11" a="1"/>
  <c r="C35" i="11" s="1"/>
  <c r="C34" i="11" a="1"/>
  <c r="C34" i="11" s="1"/>
  <c r="C33" i="11" a="1"/>
  <c r="C33" i="11" s="1"/>
  <c r="C32" i="11" a="1"/>
  <c r="C32" i="11" s="1"/>
  <c r="C31" i="11" a="1"/>
  <c r="C31" i="11" s="1"/>
  <c r="C30" i="11" a="1"/>
  <c r="C30" i="11" s="1"/>
  <c r="E29" i="11"/>
  <c r="D29" i="11"/>
  <c r="C29" i="11" a="1"/>
  <c r="C29" i="11" s="1"/>
  <c r="E28" i="11"/>
  <c r="D28" i="11"/>
  <c r="C28" i="11" a="1"/>
  <c r="C28" i="11" s="1"/>
  <c r="E27" i="11" a="1"/>
  <c r="E27" i="11" s="1"/>
  <c r="D27" i="11" a="1"/>
  <c r="D27" i="11" s="1"/>
  <c r="C27" i="11" a="1"/>
  <c r="C27" i="11" s="1"/>
  <c r="E26" i="11" a="1"/>
  <c r="E26" i="11" s="1"/>
  <c r="D26" i="11" a="1"/>
  <c r="D26" i="11" s="1"/>
  <c r="C26" i="11" a="1"/>
  <c r="C26" i="11" s="1"/>
  <c r="C23" i="11"/>
  <c r="C22" i="11"/>
  <c r="C21" i="11" a="1"/>
  <c r="C21" i="11" s="1"/>
  <c r="C3" i="11" a="1"/>
  <c r="C3" i="11" s="1"/>
  <c r="C37" i="10" a="1"/>
  <c r="C37" i="10" s="1"/>
  <c r="C36" i="10" a="1"/>
  <c r="C36" i="10" s="1"/>
  <c r="C35" i="10" a="1"/>
  <c r="C35" i="10" s="1"/>
  <c r="C34" i="10" a="1"/>
  <c r="C34" i="10" s="1"/>
  <c r="C33" i="10" a="1"/>
  <c r="C33" i="10" s="1"/>
  <c r="C32" i="10" a="1"/>
  <c r="C32" i="10" s="1"/>
  <c r="C31" i="10" a="1"/>
  <c r="C31" i="10" s="1"/>
  <c r="C30" i="10" a="1"/>
  <c r="C30" i="10" s="1"/>
  <c r="E29" i="10"/>
  <c r="D29" i="10"/>
  <c r="C29" i="10" a="1"/>
  <c r="C29" i="10" s="1"/>
  <c r="E28" i="10"/>
  <c r="D28" i="10"/>
  <c r="C28" i="10" a="1"/>
  <c r="C28" i="10" s="1"/>
  <c r="E27" i="10" a="1"/>
  <c r="E27" i="10" s="1"/>
  <c r="D27" i="10" a="1"/>
  <c r="D27" i="10" s="1"/>
  <c r="C27" i="10" a="1"/>
  <c r="C27" i="10" s="1"/>
  <c r="E26" i="10" a="1"/>
  <c r="E26" i="10" s="1"/>
  <c r="D26" i="10" a="1"/>
  <c r="D26" i="10" s="1"/>
  <c r="C26" i="10" a="1"/>
  <c r="C26" i="10" s="1"/>
  <c r="C23" i="10"/>
  <c r="C22" i="10"/>
  <c r="C21" i="10" a="1"/>
  <c r="C21" i="10" s="1"/>
  <c r="C3" i="10" a="1"/>
  <c r="C3" i="10" s="1"/>
  <c r="AA3" i="3" a="1"/>
  <c r="AA3" i="3" s="1"/>
  <c r="Z2" i="3"/>
  <c r="C23" i="1"/>
  <c r="C21" i="1" a="1"/>
  <c r="C21" i="1" s="1"/>
  <c r="AA2" i="3"/>
  <c r="C3" i="1" a="1"/>
  <c r="C3" i="1" s="1"/>
  <c r="D29" i="1"/>
  <c r="E29" i="1"/>
  <c r="E28" i="1"/>
  <c r="D28" i="1"/>
  <c r="D27" i="1" a="1"/>
  <c r="D27" i="1" s="1"/>
  <c r="E27" i="1" a="1"/>
  <c r="E27" i="1" s="1"/>
  <c r="E26" i="1" a="1"/>
  <c r="E26" i="1" s="1"/>
  <c r="D26" i="1" a="1"/>
  <c r="D26" i="1" s="1"/>
  <c r="C33" i="1" a="1"/>
  <c r="C33" i="1" s="1"/>
  <c r="C27" i="1" a="1"/>
  <c r="C27" i="1" s="1"/>
  <c r="C26" i="1" a="1"/>
  <c r="C26" i="1" s="1"/>
  <c r="C29" i="1" a="1"/>
  <c r="C29" i="1" s="1"/>
  <c r="C28" i="1" a="1"/>
  <c r="C28" i="1" s="1"/>
  <c r="AC2" i="3" a="1"/>
  <c r="AC2" i="3" s="1"/>
  <c r="C37" i="1" a="1"/>
  <c r="C37" i="1" s="1"/>
  <c r="C36" i="1" a="1"/>
  <c r="C36" i="1" s="1"/>
  <c r="C32" i="1" a="1"/>
  <c r="C32" i="1" s="1"/>
  <c r="C34" i="1" a="1"/>
  <c r="C34" i="1" s="1"/>
  <c r="C35" i="1" a="1"/>
  <c r="C35" i="1" s="1"/>
  <c r="C31" i="1" a="1"/>
  <c r="C31" i="1" s="1"/>
  <c r="C30" i="1" a="1"/>
  <c r="C30" i="1" s="1"/>
  <c r="C22" i="1"/>
  <c r="AD3" i="3" l="1" a="1"/>
  <c r="AD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<sst xmlns="http://schemas.openxmlformats.org/spreadsheetml/2006/main" count="625" uniqueCount="151">
  <si>
    <t>Field</t>
  </si>
  <si>
    <t>COM Port</t>
  </si>
  <si>
    <t>IP Address</t>
  </si>
  <si>
    <t>Dragon</t>
  </si>
  <si>
    <t>Linux</t>
  </si>
  <si>
    <t>Content</t>
  </si>
  <si>
    <t>Test Number</t>
  </si>
  <si>
    <t>Test Mode</t>
  </si>
  <si>
    <t>Mesh</t>
  </si>
  <si>
    <t>Test Type</t>
  </si>
  <si>
    <t>Sweep</t>
  </si>
  <si>
    <t>Test Name</t>
  </si>
  <si>
    <t>Test Time</t>
  </si>
  <si>
    <t>Configuration (Mask)</t>
  </si>
  <si>
    <t>Check Core</t>
  </si>
  <si>
    <t>Used in Mesh Mode to check an specific core data, such as voltage, frequency, license, dcf… If slice, this is set to the tested core.</t>
  </si>
  <si>
    <t>Voltage Type</t>
  </si>
  <si>
    <t>vbump</t>
  </si>
  <si>
    <t>vbump or fixed</t>
  </si>
  <si>
    <t>Voltage IA</t>
  </si>
  <si>
    <t>Voltage CFC</t>
  </si>
  <si>
    <t>Leave Blank if not used</t>
  </si>
  <si>
    <t>Frequency IA</t>
  </si>
  <si>
    <t>Frequency CFC</t>
  </si>
  <si>
    <t>Visual ID</t>
  </si>
  <si>
    <t>Bucket</t>
  </si>
  <si>
    <t>FastBoot</t>
  </si>
  <si>
    <t>True or False</t>
  </si>
  <si>
    <t>Core License</t>
  </si>
  <si>
    <t>600W Unit</t>
  </si>
  <si>
    <t>Test Configuration</t>
  </si>
  <si>
    <t>Value</t>
  </si>
  <si>
    <t>Type</t>
  </si>
  <si>
    <t>Frequency</t>
  </si>
  <si>
    <t>Domain</t>
  </si>
  <si>
    <t>IA</t>
  </si>
  <si>
    <t>Start</t>
  </si>
  <si>
    <t>End</t>
  </si>
  <si>
    <t>Steps</t>
  </si>
  <si>
    <t>Loops</t>
  </si>
  <si>
    <t>ShmooFile</t>
  </si>
  <si>
    <t>ShmooLabel</t>
  </si>
  <si>
    <t>COREFIX</t>
  </si>
  <si>
    <t>Test Modes</t>
  </si>
  <si>
    <t>Slice</t>
  </si>
  <si>
    <t>Shmoo</t>
  </si>
  <si>
    <t>Mask Options</t>
  </si>
  <si>
    <t>Use Physical Core Number</t>
  </si>
  <si>
    <t>Mesh Options: RowPass1, RowPass2, RowPass3, FirstPass, SecondPass, ThirdPass || Leave Blank if Full Chip</t>
  </si>
  <si>
    <t>fixed</t>
  </si>
  <si>
    <t>1: SSE/128</t>
  </si>
  <si>
    <t>2: AVX2/256 Light</t>
  </si>
  <si>
    <t>3: AVX2/256 Heavy</t>
  </si>
  <si>
    <t>4: AVX3/512 Light</t>
  </si>
  <si>
    <t>5: AVX3/512 Heavy</t>
  </si>
  <si>
    <t>6: TMUL Light</t>
  </si>
  <si>
    <t>7: TMUL Heavy</t>
  </si>
  <si>
    <t>Serial Port to communicate to MB</t>
  </si>
  <si>
    <t>IP Address to communicate to MB</t>
  </si>
  <si>
    <t>Wait time to be used for watchdog monitoring of console, in case unit is hang or failed during execution</t>
  </si>
  <si>
    <t>Description</t>
  </si>
  <si>
    <t>vbumps</t>
  </si>
  <si>
    <t>Max</t>
  </si>
  <si>
    <t>Min</t>
  </si>
  <si>
    <t>CFC</t>
  </si>
  <si>
    <t>FIXED</t>
  </si>
  <si>
    <t>Default</t>
  </si>
  <si>
    <t>Hi</t>
  </si>
  <si>
    <t>Lo</t>
  </si>
  <si>
    <t>Value exceeds allowed max value, please check</t>
  </si>
  <si>
    <t>Value is lower than minimum allowed value, please check</t>
  </si>
  <si>
    <t>Case</t>
  </si>
  <si>
    <t>Text</t>
  </si>
  <si>
    <t>Reset</t>
  </si>
  <si>
    <t>Reset on PASS</t>
  </si>
  <si>
    <t>Reset Unit after each PASS</t>
  </si>
  <si>
    <t>Reset Unit before Starting first experiment</t>
  </si>
  <si>
    <t>Binary</t>
  </si>
  <si>
    <t>if Mesh Masking is selected, set this to False</t>
  </si>
  <si>
    <t>Voltage</t>
  </si>
  <si>
    <t>Number of Loops to run</t>
  </si>
  <si>
    <t>NotSelected</t>
  </si>
  <si>
    <t>Not used</t>
  </si>
  <si>
    <t>Select domain: IA or CFC</t>
  </si>
  <si>
    <t>Select Type: Frequency or Voltage</t>
  </si>
  <si>
    <t>Size of each step</t>
  </si>
  <si>
    <t>Path to Shmoo Config file</t>
  </si>
  <si>
    <t>Label of Shmoo to be used</t>
  </si>
  <si>
    <t>Select your content: Linux or Dragon</t>
  </si>
  <si>
    <t>First Number to be assigned to your test iteration</t>
  </si>
  <si>
    <t>Type of test: Loops, Sweep or Shmoo</t>
  </si>
  <si>
    <t>Test Mode: Slice or Mesh</t>
  </si>
  <si>
    <t>Unit Visual ID</t>
  </si>
  <si>
    <t>Unit Assigned Bucket</t>
  </si>
  <si>
    <t>RowPass1</t>
  </si>
  <si>
    <t>RowPass2</t>
  </si>
  <si>
    <t>RowPass3</t>
  </si>
  <si>
    <t>FirstPass</t>
  </si>
  <si>
    <t>SecondPass</t>
  </si>
  <si>
    <t>ThirdPass</t>
  </si>
  <si>
    <t>Mode</t>
  </si>
  <si>
    <t>Not Configured</t>
  </si>
  <si>
    <t>Empty</t>
  </si>
  <si>
    <t>Field Notes</t>
  </si>
  <si>
    <t>Name of Test to be executed</t>
  </si>
  <si>
    <t>In range. Leave Blank if not used</t>
  </si>
  <si>
    <t>Limits</t>
  </si>
  <si>
    <t>MAX</t>
  </si>
  <si>
    <t>MIN</t>
  </si>
  <si>
    <t>Start point of Sweep. Consider above limits for CFC / IA</t>
  </si>
  <si>
    <t>End point of Sweep. Consider above limits for CFC / IA</t>
  </si>
  <si>
    <t>Experiment</t>
  </si>
  <si>
    <t>Enabled</t>
  </si>
  <si>
    <t>Disabled</t>
  </si>
  <si>
    <t>Modes</t>
  </si>
  <si>
    <t>Values</t>
  </si>
  <si>
    <t>Pseudo Config</t>
  </si>
  <si>
    <t>Pseudo</t>
  </si>
  <si>
    <t>Set if using Pseudo Mesh Content, to disable HT</t>
  </si>
  <si>
    <t>C:\SystemDebug\Shmoos\RVPShmooConfig.json</t>
  </si>
  <si>
    <t>Disable 2 Cores</t>
  </si>
  <si>
    <t>2CPM</t>
  </si>
  <si>
    <t>Set if Disabling 2 Cores per Module, Hex Value of Cores to disable</t>
  </si>
  <si>
    <t>Product</t>
  </si>
  <si>
    <t>CWF</t>
  </si>
  <si>
    <t>Dis2CPM</t>
  </si>
  <si>
    <t>0xa</t>
  </si>
  <si>
    <t>0xc</t>
  </si>
  <si>
    <t>0x3</t>
  </si>
  <si>
    <t>0x9</t>
  </si>
  <si>
    <t>0x5</t>
  </si>
  <si>
    <t>GNR</t>
  </si>
  <si>
    <t>Config</t>
  </si>
  <si>
    <t>Teraterm TTL Macros Folder Location with Commands.ttl and Connect.ttl files</t>
  </si>
  <si>
    <t>Script File to be loaded before Test Execution</t>
  </si>
  <si>
    <t>TTL Folder</t>
  </si>
  <si>
    <t>Scripts File</t>
  </si>
  <si>
    <t>C:\SystemDebug\TTL</t>
  </si>
  <si>
    <t>192.168.0.2</t>
  </si>
  <si>
    <t>74AQ245200200</t>
  </si>
  <si>
    <t>LLC_DATA_PARITY</t>
  </si>
  <si>
    <t>C:\SystemDebug\ipc_powerdowns.txt</t>
  </si>
  <si>
    <t/>
  </si>
  <si>
    <t>PYSVConsole</t>
  </si>
  <si>
    <t>Select your content: Linux | Dragon | PYSConsole (Custom Python Script)</t>
  </si>
  <si>
    <t>IA Voltage Check</t>
  </si>
  <si>
    <t>CFC Voltage Check</t>
  </si>
  <si>
    <t>CFC Frequency Check</t>
  </si>
  <si>
    <t>Pseudo Check</t>
  </si>
  <si>
    <t>AtomCore</t>
  </si>
  <si>
    <t>Script File to be loaded before Test Execution (If PYSVConsole is Selected this is the test that will run)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</si>
</sst>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3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/>
    <xf numFmtId="0" fontId="0" fillId="0" borderId="9" xfId="0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9CD80-47EB-4D7B-AB7D-F37BAA158142}" name="experiment0" displayName="experiment0" ref="A2:B37" totalsRowShown="0" headerRowDxfId="27">
  <autoFilter ref="A2:B37" xr:uid="{F6B9CD80-47EB-4D7B-AB7D-F37BAA158142}"/>
  <tableColumns count="2">
    <tableColumn id="1" xr3:uid="{73BEFA93-D439-49FC-8D6B-56D287C78610}" name="Field"/>
    <tableColumn id="2" xr3:uid="{2932BC26-6451-4C0C-B0DB-7183C85E53F3}" name="Value" dataDxfId="2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61B0E2-E4D9-4337-AE4A-D7B32500BE55}" name="experiment08" displayName="experiment08" ref="A2:B37" totalsRowShown="0" headerRowDxfId="25">
  <autoFilter ref="A2:B37" xr:uid="{F6B9CD80-47EB-4D7B-AB7D-F37BAA158142}"/>
  <tableColumns count="2">
    <tableColumn id="1" xr3:uid="{C9AEC220-9D19-4292-BCC7-F9C00BAD9D5F}" name="Field"/>
    <tableColumn id="2" xr3:uid="{7E2A090E-3CD3-4C3F-B28D-5C74298477F7}" name="Value" dataDxfId="2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699165-0D3C-4A13-900C-CDF2DF61F040}" name="experiment089" displayName="experiment089" ref="A2:B37" totalsRowShown="0" headerRowDxfId="23">
  <autoFilter ref="A2:B37" xr:uid="{F6B9CD80-47EB-4D7B-AB7D-F37BAA158142}"/>
  <tableColumns count="2">
    <tableColumn id="1" xr3:uid="{A8259FF5-D3AE-4874-983F-77998A856BA5}" name="Field"/>
    <tableColumn id="2" xr3:uid="{75831E20-54F9-4526-B853-2D8D4FE5F5A6}" name="Value" dataDxfId="2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DA041E-6EFB-4B11-A3E9-6376FCCA2451}" name="experiment08910" displayName="experiment08910" ref="A2:B37" totalsRowShown="0" headerRowDxfId="21">
  <autoFilter ref="A2:B37" xr:uid="{F6B9CD80-47EB-4D7B-AB7D-F37BAA158142}"/>
  <tableColumns count="2">
    <tableColumn id="1" xr3:uid="{D5C626C3-6372-4A64-AE00-E9653ADA7434}" name="Field"/>
    <tableColumn id="2" xr3:uid="{E6797CFE-10BD-4936-B0F7-577322CD873D}" name="Value" dataDxfId="2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6DD61-73DC-4B88-A0EF-1557974D88F4}" name="vbumplim" displayName="vbumplim" ref="M2:O4" totalsRowShown="0">
  <autoFilter ref="M2:O4" xr:uid="{9206DD61-73DC-4B88-A0EF-1557974D88F4}"/>
  <tableColumns count="3">
    <tableColumn id="1" xr3:uid="{C26BBBB7-DE0E-4691-B142-7AA16942A98D}" name="vbumps"/>
    <tableColumn id="2" xr3:uid="{A3726A18-735B-4D07-989F-EDEC6ABA14A0}" name="Max"/>
    <tableColumn id="3" xr3:uid="{7C57A7F3-9122-4AF8-BE5D-24E7F08163BC}" name="Mi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7A1DE-6792-4134-8DF7-9F13F7D924AA}" name="fixlim" displayName="fixlim" ref="M6:O8" totalsRowShown="0">
  <autoFilter ref="M6:O8" xr:uid="{7547A1DE-6792-4134-8DF7-9F13F7D924AA}"/>
  <tableColumns count="3">
    <tableColumn id="1" xr3:uid="{37FBC048-73D4-43A3-B213-7430DD0A4D4F}" name="FIXED"/>
    <tableColumn id="2" xr3:uid="{79EF6033-438D-4733-9BA9-EC729F5FA954}" name="Max"/>
    <tableColumn id="3" xr3:uid="{6217296B-EA49-4A24-8991-FD00F35CB1C5}" name="M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BC19B2-759A-49A5-8731-A7A25464CF0D}" name="freqlim" displayName="freqlim" ref="P2:R4" totalsRowShown="0">
  <autoFilter ref="P2:R4" xr:uid="{52BC19B2-759A-49A5-8731-A7A25464CF0D}"/>
  <tableColumns count="3">
    <tableColumn id="1" xr3:uid="{EF6CE292-DAAE-4FC1-BF7E-ABE25DB80CCD}" name="Frequency"/>
    <tableColumn id="2" xr3:uid="{6157615E-14F8-40DE-BF9E-5B3A0ABB165F}" name="Max"/>
    <tableColumn id="3" xr3:uid="{264FA845-DB13-4FD7-B329-105F1EED8411}" name="Mi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8B0E5-E3A4-45FA-B04D-96A9548C5BFD}" name="limtxts" displayName="limtxts" ref="T2:U17" totalsRowShown="0">
  <autoFilter ref="T2:U17" xr:uid="{9488B0E5-E3A4-45FA-B04D-96A9548C5BFD}"/>
  <tableColumns count="2">
    <tableColumn id="1" xr3:uid="{BE544505-BB0A-4E1C-9E94-C41114937D46}" name="Case"/>
    <tableColumn id="2" xr3:uid="{C60F513E-2364-46EC-846A-36E41F4ED785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51DA-6820-4580-A4C8-7F1530CAC6AF}">
  <dimension ref="A1:E37"/>
  <sheetViews>
    <sheetView tabSelected="1" workbookViewId="0">
      <selection activeCell="B13" sqref="B13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112</v>
      </c>
      <c r="C3" s="14" t="str" cm="1">
        <f t="array" ref="C3">_xlfn.SWITCH(experiment0[[#This Row],[Value]],"Disabled","Experiment disabled will not run", " Experiment recipe enabled")</f>
        <v xml:space="preserve"> Experiment recipe enabled</v>
      </c>
    </row>
    <row r="4" spans="1:3" x14ac:dyDescent="0.3">
      <c r="A4" t="s">
        <v>11</v>
      </c>
      <c r="B4" s="2" t="s">
        <v>145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10</v>
      </c>
      <c r="C6" s="13" t="s">
        <v>90</v>
      </c>
    </row>
    <row r="7" spans="1:3" x14ac:dyDescent="0.3">
      <c r="A7" t="s">
        <v>24</v>
      </c>
      <c r="B7" t="s">
        <v>139</v>
      </c>
      <c r="C7" s="13" t="s">
        <v>92</v>
      </c>
    </row>
    <row r="8" spans="1:3" x14ac:dyDescent="0.3">
      <c r="A8" t="s">
        <v>25</v>
      </c>
      <c r="B8" s="2" t="s">
        <v>140</v>
      </c>
      <c r="C8" s="13" t="s">
        <v>93</v>
      </c>
    </row>
    <row r="9" spans="1:3" x14ac:dyDescent="0.3">
      <c r="A9" t="s">
        <v>1</v>
      </c>
      <c r="B9" s="2">
        <v>19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141</v>
      </c>
      <c r="C12" s="13" t="s">
        <v>150</v>
      </c>
    </row>
    <row r="13" spans="1:3" x14ac:dyDescent="0.3">
      <c r="A13" t="s">
        <v>5</v>
      </c>
      <c r="B13" s="2" t="s">
        <v>143</v>
      </c>
      <c r="C13" s="13" t="s">
        <v>144</v>
      </c>
    </row>
    <row r="14" spans="1:3" x14ac:dyDescent="0.3">
      <c r="A14" t="s">
        <v>6</v>
      </c>
      <c r="B14" s="2">
        <v>1</v>
      </c>
      <c r="C14" s="13" t="s">
        <v>89</v>
      </c>
    </row>
    <row r="15" spans="1:3" x14ac:dyDescent="0.3">
      <c r="A15" t="s">
        <v>12</v>
      </c>
      <c r="B15" s="2">
        <v>45</v>
      </c>
      <c r="C15" s="13" t="s">
        <v>59</v>
      </c>
    </row>
    <row r="16" spans="1:3" x14ac:dyDescent="0.3">
      <c r="A16" t="s">
        <v>73</v>
      </c>
      <c r="B16" s="2" t="b">
        <v>1</v>
      </c>
      <c r="C16" s="13" t="s">
        <v>76</v>
      </c>
    </row>
    <row r="17" spans="1:5" x14ac:dyDescent="0.3">
      <c r="A17" t="s">
        <v>74</v>
      </c>
      <c r="B17" s="2" t="b">
        <v>1</v>
      </c>
      <c r="C17" s="13" t="s">
        <v>75</v>
      </c>
    </row>
    <row r="18" spans="1:5" x14ac:dyDescent="0.3">
      <c r="A18" t="s">
        <v>26</v>
      </c>
      <c r="B18" s="2" t="b">
        <v>1</v>
      </c>
      <c r="C18" s="13" t="s">
        <v>78</v>
      </c>
    </row>
    <row r="19" spans="1:5" x14ac:dyDescent="0.3">
      <c r="A19" t="s">
        <v>28</v>
      </c>
      <c r="B19" s="2"/>
      <c r="C19" s="13" t="s">
        <v>21</v>
      </c>
    </row>
    <row r="20" spans="1:5" x14ac:dyDescent="0.3">
      <c r="A20" t="s">
        <v>29</v>
      </c>
      <c r="B20" s="2" t="b">
        <v>0</v>
      </c>
      <c r="C20" s="13" t="s">
        <v>27</v>
      </c>
    </row>
    <row r="21" spans="1:5" x14ac:dyDescent="0.3">
      <c r="A21" s="26" t="s">
        <v>116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13</v>
      </c>
      <c r="B22" s="2" t="s">
        <v>142</v>
      </c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120</v>
      </c>
      <c r="B23" s="26"/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14</v>
      </c>
      <c r="B24" s="4">
        <v>169</v>
      </c>
      <c r="C24" s="15" t="s">
        <v>15</v>
      </c>
      <c r="D24" s="28" t="s">
        <v>106</v>
      </c>
      <c r="E24" s="29"/>
    </row>
    <row r="25" spans="1:5" x14ac:dyDescent="0.3">
      <c r="A25" s="5" t="s">
        <v>16</v>
      </c>
      <c r="B25" s="2" t="s">
        <v>17</v>
      </c>
      <c r="C25" s="13" t="s">
        <v>18</v>
      </c>
      <c r="D25" s="23" t="s">
        <v>107</v>
      </c>
      <c r="E25" s="16" t="s">
        <v>108</v>
      </c>
    </row>
    <row r="26" spans="1:5" x14ac:dyDescent="0.3">
      <c r="A26" s="5" t="s">
        <v>19</v>
      </c>
      <c r="B26" s="2"/>
      <c r="C26" s="13" t="str" cm="1">
        <f t="array" ref="C26">_xlfn.SWITCH(B25,"vbump",_xlfn.SWITCH(TRUE,experiment0[[#This Row],[Value]]="",MiscData!U15,experiment0[[#This Row],[Value]]&gt;MiscData!N3,MiscData!U4,experiment0[[#This Row],[Value]]&lt;MiscData!O3,MiscData!U5,MiscData!U3),"fixed",_xlfn.SWITCH(TRUE,experiment0[[#This Row],[Value]]="",MiscData!U15,experiment0[[#This Row],[Value]]&gt;MiscData!N7,MiscData!U4,experiment0[[#This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20</v>
      </c>
      <c r="B27" s="2"/>
      <c r="C27" s="13" t="str" cm="1">
        <f t="array" ref="C27">_xlfn.SWITCH(B25,"vbump",_xlfn.SWITCH(TRUE,experiment0[[#This Row],[Value]]="",MiscData!U15,experiment0[[#This Row],[Value]]&gt;MiscData!N4,MiscData!U4,experiment0[[#This Row],[Value]]&lt;MiscData!O4,MiscData!U5,MiscData!U3),"fixed",_xlfn.SWITCH(TRUE,experiment0[[#This Row],[Value]]="",MiscData!U15,experiment0[[#This Row],[Value]]&gt;MiscData!N8,MiscData!U4,experiment0[[#This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22</v>
      </c>
      <c r="B28" s="2"/>
      <c r="C28" s="13" t="str" cm="1">
        <f t="array" ref="C28">_xlfn.SWITCH(TRUE,experiment0[[#This Row],[Value]]="",MiscData!U15,experiment0[[#This Row],[Value]]&gt;MiscData!Q3,MiscData!U4,experiment0[[#This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23</v>
      </c>
      <c r="B29" s="7"/>
      <c r="C29" s="18" t="str" cm="1">
        <f t="array" ref="C29">_xlfn.SWITCH(TRUE,experiment0[[#This Row],[Value]]="",MiscData!U15,experiment0[[#This Row],[Value]]&gt;MiscData!Q4,MiscData!U4,experiment0[[#This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39</v>
      </c>
      <c r="B30" s="4">
        <v>5</v>
      </c>
      <c r="C30" s="20" t="str" cm="1">
        <f t="array" ref="C30">_xlfn.SWITCH(B6,"Loops",MiscData!U6,MiscData!U14)</f>
        <v>Not used</v>
      </c>
    </row>
    <row r="31" spans="1:5" x14ac:dyDescent="0.3">
      <c r="A31" s="5" t="s">
        <v>32</v>
      </c>
      <c r="B31" s="2" t="s">
        <v>79</v>
      </c>
      <c r="C31" s="21" t="str" cm="1">
        <f t="array" ref="C31">_xlfn.SWITCH($B$6,"Sweep",MiscData!U7,MiscData!$U$14)</f>
        <v>Select Type: Frequency or Voltage</v>
      </c>
    </row>
    <row r="32" spans="1:5" x14ac:dyDescent="0.3">
      <c r="A32" s="5" t="s">
        <v>34</v>
      </c>
      <c r="B32" s="2" t="s">
        <v>35</v>
      </c>
      <c r="C32" s="21" t="str" cm="1">
        <f t="array" ref="C32">_xlfn.SWITCH($B$6,"Sweep",MiscData!U8,MiscData!$U$14)</f>
        <v>Select domain: IA or CFC</v>
      </c>
    </row>
    <row r="33" spans="1:3" x14ac:dyDescent="0.3">
      <c r="A33" s="5" t="s">
        <v>36</v>
      </c>
      <c r="B33" s="2">
        <v>-0.03</v>
      </c>
      <c r="C33" s="21" t="str" cm="1">
        <f t="array" ref="C33">_xlfn.SWITCH($B$6,"Sweep",MiscData!U9,MiscData!$U$14)</f>
        <v>Start point of Sweep. Consider above limits for CFC / IA</v>
      </c>
    </row>
    <row r="34" spans="1:3" x14ac:dyDescent="0.3">
      <c r="A34" s="5" t="s">
        <v>37</v>
      </c>
      <c r="B34" s="2">
        <v>0.06</v>
      </c>
      <c r="C34" s="21" t="str" cm="1">
        <f t="array" ref="C34">_xlfn.SWITCH($B$6,"Sweep",MiscData!U10,MiscData!$U$14)</f>
        <v>End point of Sweep. Consider above limits for CFC / IA</v>
      </c>
    </row>
    <row r="35" spans="1:3" x14ac:dyDescent="0.3">
      <c r="A35" s="5" t="s">
        <v>38</v>
      </c>
      <c r="B35" s="2">
        <v>0.03</v>
      </c>
      <c r="C35" s="21" t="str" cm="1">
        <f t="array" ref="C35">_xlfn.SWITCH($B$6,"Sweep",MiscData!U11,MiscData!$U$14)</f>
        <v>Size of each step</v>
      </c>
    </row>
    <row r="36" spans="1:3" x14ac:dyDescent="0.3">
      <c r="A36" s="5" t="s">
        <v>40</v>
      </c>
      <c r="B36" s="2" t="s">
        <v>119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41</v>
      </c>
      <c r="B37" s="7" t="s">
        <v>42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6 A7 C7 A8:C37">
    <cfRule type="expression" dxfId="19" priority="5">
      <formula>$B$3="Disabled"</formula>
    </cfRule>
  </conditionalFormatting>
  <conditionalFormatting sqref="A21:C21">
    <cfRule type="expression" dxfId="17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558C56F-9A0E-40E0-913E-5898025FD4E9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1" id="{070DEEB9-B4EC-4627-9D89-F0290435ED63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7" id="{6A1D639A-AF62-4BD9-9179-9A28EA3E7761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57005088-4734-4806-B613-8EA5F27FC2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24BC954E-5DE3-4DFD-B705-614513F0ADC5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2DB7AB9D-A49F-4976-8502-B8D563A28D2D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DFA26881-6F91-473A-AFC8-DF2760A6A810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FDAA2B6A-FCEF-475A-8929-AD23DAA90D8A}">
          <x14:formula1>
            <xm:f>MiscData!$B$3:$B$4</xm:f>
          </x14:formula1>
          <xm:sqref>B16:B21</xm:sqref>
        </x14:dataValidation>
        <x14:dataValidation type="list" allowBlank="1" showInputMessage="1" showErrorMessage="1" xr:uid="{D6D377A7-048B-448A-AAA7-701D76B64CAE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1AD69C62-AD1C-4FBD-ABB2-8C8671E15C61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5EA8CA2C-827A-4783-88F7-5D6779B310BB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44BE53CC-BCDE-4006-8744-C7FD022D2A85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E7D991BF-74B7-44BB-A06F-C65D5A5493A2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C3BE9BBD-8921-47AD-8060-E419CC10E403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D94D-B234-48E0-A3F7-68498A683798}">
  <dimension ref="A1:E37"/>
  <sheetViews>
    <sheetView workbookViewId="0">
      <selection activeCell="B3" sqref="B3:C3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113</v>
      </c>
      <c r="C3" s="14" t="str" cm="1">
        <f t="array" ref="C3">_xlfn.SWITCH(experiment08[[#This Row],[Value]],"Disabled","Experiment disabled will not run", " Experiment recipe enabled")</f>
        <v>Experiment disabled will not run</v>
      </c>
    </row>
    <row r="4" spans="1:3" x14ac:dyDescent="0.3">
      <c r="A4" t="s">
        <v>11</v>
      </c>
      <c r="B4" s="2" t="s">
        <v>146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10</v>
      </c>
      <c r="C6" s="13" t="s">
        <v>90</v>
      </c>
    </row>
    <row r="7" spans="1:3" x14ac:dyDescent="0.3">
      <c r="A7" t="s">
        <v>24</v>
      </c>
      <c r="B7" t="s">
        <v>139</v>
      </c>
      <c r="C7" s="13" t="s">
        <v>92</v>
      </c>
    </row>
    <row r="8" spans="1:3" x14ac:dyDescent="0.3">
      <c r="A8" t="s">
        <v>25</v>
      </c>
      <c r="B8" s="2" t="s">
        <v>140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141</v>
      </c>
      <c r="C12" s="13" t="s">
        <v>134</v>
      </c>
    </row>
    <row r="13" spans="1:3" x14ac:dyDescent="0.3">
      <c r="A13" t="s">
        <v>5</v>
      </c>
      <c r="B13" s="2" t="s">
        <v>4</v>
      </c>
      <c r="C13" s="13" t="s">
        <v>88</v>
      </c>
    </row>
    <row r="14" spans="1:3" x14ac:dyDescent="0.3">
      <c r="A14" t="s">
        <v>6</v>
      </c>
      <c r="B14" s="2">
        <v>1</v>
      </c>
      <c r="C14" s="13" t="s">
        <v>89</v>
      </c>
    </row>
    <row r="15" spans="1:3" x14ac:dyDescent="0.3">
      <c r="A15" t="s">
        <v>12</v>
      </c>
      <c r="B15" s="2">
        <v>45</v>
      </c>
      <c r="C15" s="13" t="s">
        <v>59</v>
      </c>
    </row>
    <row r="16" spans="1:3" x14ac:dyDescent="0.3">
      <c r="A16" t="s">
        <v>73</v>
      </c>
      <c r="B16" s="2" t="b">
        <v>1</v>
      </c>
      <c r="C16" s="13" t="s">
        <v>76</v>
      </c>
    </row>
    <row r="17" spans="1:5" x14ac:dyDescent="0.3">
      <c r="A17" t="s">
        <v>74</v>
      </c>
      <c r="B17" s="2" t="b">
        <v>1</v>
      </c>
      <c r="C17" s="13" t="s">
        <v>75</v>
      </c>
    </row>
    <row r="18" spans="1:5" x14ac:dyDescent="0.3">
      <c r="A18" t="s">
        <v>26</v>
      </c>
      <c r="B18" s="2" t="b">
        <v>1</v>
      </c>
      <c r="C18" s="13" t="s">
        <v>78</v>
      </c>
    </row>
    <row r="19" spans="1:5" x14ac:dyDescent="0.3">
      <c r="A19" t="s">
        <v>28</v>
      </c>
      <c r="B19" s="2"/>
      <c r="C19" s="13" t="s">
        <v>21</v>
      </c>
    </row>
    <row r="20" spans="1:5" x14ac:dyDescent="0.3">
      <c r="A20" t="s">
        <v>29</v>
      </c>
      <c r="B20" s="2" t="b">
        <v>0</v>
      </c>
      <c r="C20" s="13" t="s">
        <v>27</v>
      </c>
    </row>
    <row r="21" spans="1:5" x14ac:dyDescent="0.3">
      <c r="A21" s="26" t="s">
        <v>116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13</v>
      </c>
      <c r="B22" s="2" t="s">
        <v>142</v>
      </c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120</v>
      </c>
      <c r="B23" s="26"/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14</v>
      </c>
      <c r="B24" s="4">
        <v>169</v>
      </c>
      <c r="C24" s="15" t="s">
        <v>15</v>
      </c>
      <c r="D24" s="28" t="s">
        <v>106</v>
      </c>
      <c r="E24" s="29"/>
    </row>
    <row r="25" spans="1:5" x14ac:dyDescent="0.3">
      <c r="A25" s="5" t="s">
        <v>16</v>
      </c>
      <c r="B25" s="2" t="s">
        <v>17</v>
      </c>
      <c r="C25" s="13" t="s">
        <v>18</v>
      </c>
      <c r="D25" s="23" t="s">
        <v>107</v>
      </c>
      <c r="E25" s="16" t="s">
        <v>108</v>
      </c>
    </row>
    <row r="26" spans="1:5" x14ac:dyDescent="0.3">
      <c r="A26" s="5" t="s">
        <v>19</v>
      </c>
      <c r="B26" s="2"/>
      <c r="C26" s="13" t="str" cm="1">
        <f t="array" ref="C26">_xlfn.SWITCH(B25,"vbump",_xlfn.SWITCH(TRUE,experiment08[[#This Row],[Value]]="",MiscData!U15,experiment08[[#This Row],[Value]]&gt;MiscData!N3,MiscData!U4,experiment08[[#This Row],[Value]]&lt;MiscData!O3,MiscData!U5,MiscData!U3),"fixed",_xlfn.SWITCH(TRUE,experiment08[[#This Row],[Value]]="",MiscData!U15,experiment08[[#This Row],[Value]]&gt;MiscData!N7,MiscData!U4,experiment08[[#This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20</v>
      </c>
      <c r="B27" s="2"/>
      <c r="C27" s="13" t="str" cm="1">
        <f t="array" ref="C27">_xlfn.SWITCH(B25,"vbump",_xlfn.SWITCH(TRUE,experiment08[[#This Row],[Value]]="",MiscData!U15,experiment08[[#This Row],[Value]]&gt;MiscData!N4,MiscData!U4,experiment08[[#This Row],[Value]]&lt;MiscData!O4,MiscData!U5,MiscData!U3),"fixed",_xlfn.SWITCH(TRUE,experiment08[[#This Row],[Value]]="",MiscData!U15,experiment08[[#This Row],[Value]]&gt;MiscData!N8,MiscData!U4,experiment08[[#This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22</v>
      </c>
      <c r="B28" s="2"/>
      <c r="C28" s="13" t="str" cm="1">
        <f t="array" ref="C28">_xlfn.SWITCH(TRUE,experiment08[[#This Row],[Value]]="",MiscData!U15,experiment08[[#This Row],[Value]]&gt;MiscData!Q3,MiscData!U4,experiment08[[#This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23</v>
      </c>
      <c r="B29" s="7"/>
      <c r="C29" s="18" t="str" cm="1">
        <f t="array" ref="C29">_xlfn.SWITCH(TRUE,experiment08[[#This Row],[Value]]="",MiscData!U15,experiment08[[#This Row],[Value]]&gt;MiscData!Q4,MiscData!U4,experiment08[[#This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39</v>
      </c>
      <c r="B30" s="4">
        <v>5</v>
      </c>
      <c r="C30" s="20" t="str" cm="1">
        <f t="array" ref="C30">_xlfn.SWITCH(B6,"Loops",MiscData!U6,MiscData!U14)</f>
        <v>Not used</v>
      </c>
    </row>
    <row r="31" spans="1:5" x14ac:dyDescent="0.3">
      <c r="A31" s="5" t="s">
        <v>32</v>
      </c>
      <c r="B31" s="2" t="s">
        <v>79</v>
      </c>
      <c r="C31" s="21" t="str" cm="1">
        <f t="array" ref="C31">_xlfn.SWITCH($B$6,"Sweep",MiscData!U7,MiscData!$U$14)</f>
        <v>Select Type: Frequency or Voltage</v>
      </c>
    </row>
    <row r="32" spans="1:5" x14ac:dyDescent="0.3">
      <c r="A32" s="5" t="s">
        <v>34</v>
      </c>
      <c r="B32" s="2" t="s">
        <v>64</v>
      </c>
      <c r="C32" s="21" t="str" cm="1">
        <f t="array" ref="C32">_xlfn.SWITCH($B$6,"Sweep",MiscData!U8,MiscData!$U$14)</f>
        <v>Select domain: IA or CFC</v>
      </c>
    </row>
    <row r="33" spans="1:3" x14ac:dyDescent="0.3">
      <c r="A33" s="5" t="s">
        <v>36</v>
      </c>
      <c r="B33" s="2">
        <v>-0.03</v>
      </c>
      <c r="C33" s="21" t="str" cm="1">
        <f t="array" ref="C33">_xlfn.SWITCH($B$6,"Sweep",MiscData!U9,MiscData!$U$14)</f>
        <v>Start point of Sweep. Consider above limits for CFC / IA</v>
      </c>
    </row>
    <row r="34" spans="1:3" x14ac:dyDescent="0.3">
      <c r="A34" s="5" t="s">
        <v>37</v>
      </c>
      <c r="B34" s="2">
        <v>0.06</v>
      </c>
      <c r="C34" s="21" t="str" cm="1">
        <f t="array" ref="C34">_xlfn.SWITCH($B$6,"Sweep",MiscData!U10,MiscData!$U$14)</f>
        <v>End point of Sweep. Consider above limits for CFC / IA</v>
      </c>
    </row>
    <row r="35" spans="1:3" x14ac:dyDescent="0.3">
      <c r="A35" s="5" t="s">
        <v>38</v>
      </c>
      <c r="B35" s="2">
        <v>0.03</v>
      </c>
      <c r="C35" s="21" t="str" cm="1">
        <f t="array" ref="C35">_xlfn.SWITCH($B$6,"Sweep",MiscData!U11,MiscData!$U$14)</f>
        <v>Size of each step</v>
      </c>
    </row>
    <row r="36" spans="1:3" x14ac:dyDescent="0.3">
      <c r="A36" s="5" t="s">
        <v>40</v>
      </c>
      <c r="B36" s="2" t="s">
        <v>119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41</v>
      </c>
      <c r="B37" s="7" t="s">
        <v>42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14" priority="1">
      <formula>$B$3="Disabled"</formula>
    </cfRule>
  </conditionalFormatting>
  <conditionalFormatting sqref="A21:C21">
    <cfRule type="expression" dxfId="12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54FD0C3-076F-4139-A72E-BECC4C07BF5A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82E623D1-1651-47BC-8203-06BFE0A9F888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968DEAD4-3878-46B8-AC16-92EA8DB4CC23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83F78C5-87EA-4F46-8F82-41EE48EC1994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98A42350-0872-4002-8887-E4F3DEDD81E0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D1583F48-93A9-4516-A3F4-CC8C90816D6B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F99A800B-8654-4C8F-A8C9-E42833238E32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ACA9115D-911F-4532-AE0A-C15AC7B3F70A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474629A2-DFF7-4FA5-A587-D807A50568A9}">
          <x14:formula1>
            <xm:f>MiscData!$B$3:$B$4</xm:f>
          </x14:formula1>
          <xm:sqref>B16:B21</xm:sqref>
        </x14:dataValidation>
        <x14:dataValidation type="list" allowBlank="1" showInputMessage="1" showErrorMessage="1" xr:uid="{EB450B72-3CDE-4F2B-896F-0DE8B2C9129C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1009DCD5-A6E1-4B8B-AEE1-B603FE8907A0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EA88C14F-38C0-4096-BE55-7A1C8CE19B8A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961B03AA-9DFD-4282-A2AD-ED800BA59A1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70101176-222A-49D0-8DF8-81C297D71AB6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439A-1347-4F40-8FD8-7650202DAB5C}">
  <dimension ref="A1:E37"/>
  <sheetViews>
    <sheetView workbookViewId="0">
      <selection activeCell="C10" sqref="C10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113</v>
      </c>
      <c r="C3" s="14" t="str" cm="1">
        <f t="array" ref="C3">_xlfn.SWITCH(experiment089[[#This Row],[Value]],"Disabled","Experiment disabled will not run", " Experiment recipe enabled")</f>
        <v>Experiment disabled will not run</v>
      </c>
    </row>
    <row r="4" spans="1:3" x14ac:dyDescent="0.3">
      <c r="A4" t="s">
        <v>11</v>
      </c>
      <c r="B4" s="2" t="s">
        <v>147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10</v>
      </c>
      <c r="C6" s="13" t="s">
        <v>90</v>
      </c>
    </row>
    <row r="7" spans="1:3" x14ac:dyDescent="0.3">
      <c r="A7" t="s">
        <v>24</v>
      </c>
      <c r="B7" t="s">
        <v>139</v>
      </c>
      <c r="C7" s="13" t="s">
        <v>92</v>
      </c>
    </row>
    <row r="8" spans="1:3" x14ac:dyDescent="0.3">
      <c r="A8" t="s">
        <v>25</v>
      </c>
      <c r="B8" s="2" t="s">
        <v>140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141</v>
      </c>
      <c r="C12" s="13" t="s">
        <v>134</v>
      </c>
    </row>
    <row r="13" spans="1:3" x14ac:dyDescent="0.3">
      <c r="A13" t="s">
        <v>5</v>
      </c>
      <c r="B13" s="2" t="s">
        <v>4</v>
      </c>
      <c r="C13" s="13" t="s">
        <v>88</v>
      </c>
    </row>
    <row r="14" spans="1:3" x14ac:dyDescent="0.3">
      <c r="A14" t="s">
        <v>6</v>
      </c>
      <c r="B14" s="2">
        <v>1</v>
      </c>
      <c r="C14" s="13" t="s">
        <v>89</v>
      </c>
    </row>
    <row r="15" spans="1:3" x14ac:dyDescent="0.3">
      <c r="A15" t="s">
        <v>12</v>
      </c>
      <c r="B15" s="2">
        <v>45</v>
      </c>
      <c r="C15" s="13" t="s">
        <v>59</v>
      </c>
    </row>
    <row r="16" spans="1:3" x14ac:dyDescent="0.3">
      <c r="A16" t="s">
        <v>73</v>
      </c>
      <c r="B16" s="2" t="b">
        <v>1</v>
      </c>
      <c r="C16" s="13" t="s">
        <v>76</v>
      </c>
    </row>
    <row r="17" spans="1:5" x14ac:dyDescent="0.3">
      <c r="A17" t="s">
        <v>74</v>
      </c>
      <c r="B17" s="2" t="b">
        <v>1</v>
      </c>
      <c r="C17" s="13" t="s">
        <v>75</v>
      </c>
    </row>
    <row r="18" spans="1:5" x14ac:dyDescent="0.3">
      <c r="A18" t="s">
        <v>26</v>
      </c>
      <c r="B18" s="2" t="b">
        <v>1</v>
      </c>
      <c r="C18" s="13" t="s">
        <v>78</v>
      </c>
    </row>
    <row r="19" spans="1:5" x14ac:dyDescent="0.3">
      <c r="A19" t="s">
        <v>28</v>
      </c>
      <c r="B19" s="2"/>
      <c r="C19" s="13" t="s">
        <v>21</v>
      </c>
    </row>
    <row r="20" spans="1:5" x14ac:dyDescent="0.3">
      <c r="A20" t="s">
        <v>29</v>
      </c>
      <c r="B20" s="2" t="b">
        <v>0</v>
      </c>
      <c r="C20" s="13" t="s">
        <v>27</v>
      </c>
    </row>
    <row r="21" spans="1:5" x14ac:dyDescent="0.3">
      <c r="A21" s="26" t="s">
        <v>116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13</v>
      </c>
      <c r="B22" s="2" t="s">
        <v>142</v>
      </c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120</v>
      </c>
      <c r="B23" s="26"/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14</v>
      </c>
      <c r="B24" s="4">
        <v>169</v>
      </c>
      <c r="C24" s="15" t="s">
        <v>15</v>
      </c>
      <c r="D24" s="28" t="s">
        <v>106</v>
      </c>
      <c r="E24" s="29"/>
    </row>
    <row r="25" spans="1:5" x14ac:dyDescent="0.3">
      <c r="A25" s="5" t="s">
        <v>16</v>
      </c>
      <c r="B25" s="2" t="s">
        <v>17</v>
      </c>
      <c r="C25" s="13" t="s">
        <v>18</v>
      </c>
      <c r="D25" s="23" t="s">
        <v>107</v>
      </c>
      <c r="E25" s="16" t="s">
        <v>108</v>
      </c>
    </row>
    <row r="26" spans="1:5" x14ac:dyDescent="0.3">
      <c r="A26" s="5" t="s">
        <v>19</v>
      </c>
      <c r="B26" s="2">
        <v>-0.03</v>
      </c>
      <c r="C26" s="13" t="str" cm="1">
        <f t="array" ref="C26">_xlfn.SWITCH(B25,"vbump",_xlfn.SWITCH(TRUE,experiment089[[#This Row],[Value]]="",MiscData!U15,experiment089[[#This Row],[Value]]&gt;MiscData!N3,MiscData!U4,experiment089[[#This Row],[Value]]&lt;MiscData!O3,MiscData!U5,MiscData!U3),"fixed",_xlfn.SWITCH(TRUE,experiment089[[#This Row],[Value]]="",MiscData!U15,experiment089[[#This Row],[Value]]&gt;MiscData!N7,MiscData!U4,experiment089[[#This Row],[Value]]&lt;MiscData!O7,MiscData!U5,MiscData!U3),"")</f>
        <v>In range. Leave Blank if not used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20</v>
      </c>
      <c r="B27" s="2">
        <v>-0.03</v>
      </c>
      <c r="C27" s="13" t="str" cm="1">
        <f t="array" ref="C27">_xlfn.SWITCH(B25,"vbump",_xlfn.SWITCH(TRUE,experiment089[[#This Row],[Value]]="",MiscData!U15,experiment089[[#This Row],[Value]]&gt;MiscData!N4,MiscData!U4,experiment089[[#This Row],[Value]]&lt;MiscData!O4,MiscData!U5,MiscData!U3),"fixed",_xlfn.SWITCH(TRUE,experiment089[[#This Row],[Value]]="",MiscData!U15,experiment089[[#This Row],[Value]]&gt;MiscData!N8,MiscData!U4,experiment089[[#This Row],[Value]]&lt;MiscData!O8,MiscData!U5,MiscData!U3),"")</f>
        <v>In range. Leave Blank if not used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22</v>
      </c>
      <c r="B28" s="2"/>
      <c r="C28" s="13" t="str" cm="1">
        <f t="array" ref="C28">_xlfn.SWITCH(TRUE,experiment089[[#This Row],[Value]]="",MiscData!U15,experiment089[[#This Row],[Value]]&gt;MiscData!Q3,MiscData!U4,experiment089[[#This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23</v>
      </c>
      <c r="B29" s="7"/>
      <c r="C29" s="18" t="str" cm="1">
        <f t="array" ref="C29">_xlfn.SWITCH(TRUE,experiment089[[#This Row],[Value]]="",MiscData!U15,experiment089[[#This Row],[Value]]&gt;MiscData!Q4,MiscData!U4,experiment089[[#This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39</v>
      </c>
      <c r="B30" s="4">
        <v>5</v>
      </c>
      <c r="C30" s="20" t="str" cm="1">
        <f t="array" ref="C30">_xlfn.SWITCH(B6,"Loops",MiscData!U6,MiscData!U14)</f>
        <v>Not used</v>
      </c>
    </row>
    <row r="31" spans="1:5" x14ac:dyDescent="0.3">
      <c r="A31" s="5" t="s">
        <v>32</v>
      </c>
      <c r="B31" s="2" t="s">
        <v>33</v>
      </c>
      <c r="C31" s="21" t="str" cm="1">
        <f t="array" ref="C31">_xlfn.SWITCH($B$6,"Sweep",MiscData!U7,MiscData!$U$14)</f>
        <v>Select Type: Frequency or Voltage</v>
      </c>
    </row>
    <row r="32" spans="1:5" x14ac:dyDescent="0.3">
      <c r="A32" s="5" t="s">
        <v>34</v>
      </c>
      <c r="B32" s="2" t="s">
        <v>64</v>
      </c>
      <c r="C32" s="21" t="str" cm="1">
        <f t="array" ref="C32">_xlfn.SWITCH($B$6,"Sweep",MiscData!U8,MiscData!$U$14)</f>
        <v>Select domain: IA or CFC</v>
      </c>
    </row>
    <row r="33" spans="1:3" x14ac:dyDescent="0.3">
      <c r="A33" s="5" t="s">
        <v>36</v>
      </c>
      <c r="B33" s="2">
        <v>8</v>
      </c>
      <c r="C33" s="21" t="str" cm="1">
        <f t="array" ref="C33">_xlfn.SWITCH($B$6,"Sweep",MiscData!U9,MiscData!$U$14)</f>
        <v>Start point of Sweep. Consider above limits for CFC / IA</v>
      </c>
    </row>
    <row r="34" spans="1:3" x14ac:dyDescent="0.3">
      <c r="A34" s="5" t="s">
        <v>37</v>
      </c>
      <c r="B34" s="2">
        <v>22</v>
      </c>
      <c r="C34" s="21" t="str" cm="1">
        <f t="array" ref="C34">_xlfn.SWITCH($B$6,"Sweep",MiscData!U10,MiscData!$U$14)</f>
        <v>End point of Sweep. Consider above limits for CFC / IA</v>
      </c>
    </row>
    <row r="35" spans="1:3" x14ac:dyDescent="0.3">
      <c r="A35" s="5" t="s">
        <v>38</v>
      </c>
      <c r="B35" s="2">
        <v>4</v>
      </c>
      <c r="C35" s="21" t="str" cm="1">
        <f t="array" ref="C35">_xlfn.SWITCH($B$6,"Sweep",MiscData!U11,MiscData!$U$14)</f>
        <v>Size of each step</v>
      </c>
    </row>
    <row r="36" spans="1:3" x14ac:dyDescent="0.3">
      <c r="A36" s="5" t="s">
        <v>40</v>
      </c>
      <c r="B36" s="2" t="s">
        <v>119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41</v>
      </c>
      <c r="B37" s="7" t="s">
        <v>42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9" priority="1">
      <formula>$B$3="Disabled"</formula>
    </cfRule>
  </conditionalFormatting>
  <conditionalFormatting sqref="A21:C21">
    <cfRule type="expression" dxfId="7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5910EFB-B5B0-4DB6-85BD-DE0A46378977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AB72C2F7-F311-463A-9DDF-7B23B04E40B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08E74637-B532-427B-B5E6-16EED211AC7C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D2F8587-3DF1-476A-8CB1-5512EBE0739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DB04FB6C-470A-4411-A790-36830B0F2E29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056CD4DD-90A4-4101-A76B-2715B641E32C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8E3FE94C-B319-46CD-BB1C-332F8303668C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AD12A166-A831-4DC4-998B-98E17817A674}">
          <x14:formula1>
            <xm:f>MiscData!$B$3:$B$4</xm:f>
          </x14:formula1>
          <xm:sqref>B16:B21</xm:sqref>
        </x14:dataValidation>
        <x14:dataValidation type="list" allowBlank="1" showInputMessage="1" showErrorMessage="1" xr:uid="{B2B4362F-7257-4EC3-8493-3347FE0A8B59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DEADEA65-0E13-403A-BD68-DE8EFB4DF43C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64935A50-7147-4894-AF90-3AB840152F96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E1787956-C9F0-4184-A8E5-593029255FD2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791C7E06-D821-4A0F-854C-93D3AA1C7FE4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D0C2A1E5-DF4D-46C1-A704-3DC40697AF77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6E24-B933-4E50-BCE2-40906001F8FF}">
  <dimension ref="A1:E37"/>
  <sheetViews>
    <sheetView workbookViewId="0">
      <selection activeCell="C7" sqref="C7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30</v>
      </c>
      <c r="B1" s="27"/>
      <c r="C1" s="27" t="s">
        <v>103</v>
      </c>
    </row>
    <row r="2" spans="1:3" x14ac:dyDescent="0.3">
      <c r="A2" s="1" t="s">
        <v>0</v>
      </c>
      <c r="B2" s="1" t="s">
        <v>31</v>
      </c>
      <c r="C2" s="27"/>
    </row>
    <row r="3" spans="1:3" x14ac:dyDescent="0.3">
      <c r="A3" s="2" t="s">
        <v>111</v>
      </c>
      <c r="B3" s="2" t="s">
        <v>112</v>
      </c>
      <c r="C3" s="14" t="str" cm="1">
        <f t="array" ref="C3">_xlfn.SWITCH(experiment08910[[#This Row],[Value]],"Disabled","Experiment disabled will not run", " Experiment recipe enabled")</f>
        <v xml:space="preserve"> Experiment recipe enabled</v>
      </c>
    </row>
    <row r="4" spans="1:3" x14ac:dyDescent="0.3">
      <c r="A4" t="s">
        <v>11</v>
      </c>
      <c r="B4" s="2" t="s">
        <v>148</v>
      </c>
      <c r="C4" s="13" t="s">
        <v>104</v>
      </c>
    </row>
    <row r="5" spans="1:3" x14ac:dyDescent="0.3">
      <c r="A5" t="s">
        <v>7</v>
      </c>
      <c r="B5" s="2" t="s">
        <v>8</v>
      </c>
      <c r="C5" s="13" t="s">
        <v>91</v>
      </c>
    </row>
    <row r="6" spans="1:3" x14ac:dyDescent="0.3">
      <c r="A6" t="s">
        <v>9</v>
      </c>
      <c r="B6" s="2" t="s">
        <v>39</v>
      </c>
      <c r="C6" s="13" t="s">
        <v>90</v>
      </c>
    </row>
    <row r="7" spans="1:3" x14ac:dyDescent="0.3">
      <c r="A7" t="s">
        <v>24</v>
      </c>
      <c r="B7" t="s">
        <v>139</v>
      </c>
      <c r="C7" s="13" t="s">
        <v>92</v>
      </c>
    </row>
    <row r="8" spans="1:3" x14ac:dyDescent="0.3">
      <c r="A8" t="s">
        <v>25</v>
      </c>
      <c r="B8" s="2" t="s">
        <v>140</v>
      </c>
      <c r="C8" s="13" t="s">
        <v>93</v>
      </c>
    </row>
    <row r="9" spans="1:3" x14ac:dyDescent="0.3">
      <c r="A9" t="s">
        <v>1</v>
      </c>
      <c r="B9" s="2">
        <v>8</v>
      </c>
      <c r="C9" s="13" t="s">
        <v>57</v>
      </c>
    </row>
    <row r="10" spans="1:3" x14ac:dyDescent="0.3">
      <c r="A10" t="s">
        <v>2</v>
      </c>
      <c r="B10" s="2" t="s">
        <v>138</v>
      </c>
      <c r="C10" s="13" t="s">
        <v>58</v>
      </c>
    </row>
    <row r="11" spans="1:3" x14ac:dyDescent="0.3">
      <c r="A11" t="s">
        <v>135</v>
      </c>
      <c r="B11" s="2" t="s">
        <v>137</v>
      </c>
      <c r="C11" s="13" t="s">
        <v>133</v>
      </c>
    </row>
    <row r="12" spans="1:3" x14ac:dyDescent="0.3">
      <c r="A12" t="s">
        <v>136</v>
      </c>
      <c r="B12" s="2" t="s">
        <v>141</v>
      </c>
      <c r="C12" s="13" t="s">
        <v>134</v>
      </c>
    </row>
    <row r="13" spans="1:3" x14ac:dyDescent="0.3">
      <c r="A13" t="s">
        <v>5</v>
      </c>
      <c r="B13" s="2" t="s">
        <v>4</v>
      </c>
      <c r="C13" s="13" t="s">
        <v>88</v>
      </c>
    </row>
    <row r="14" spans="1:3" x14ac:dyDescent="0.3">
      <c r="A14" t="s">
        <v>6</v>
      </c>
      <c r="B14" s="2">
        <v>1</v>
      </c>
      <c r="C14" s="13" t="s">
        <v>89</v>
      </c>
    </row>
    <row r="15" spans="1:3" x14ac:dyDescent="0.3">
      <c r="A15" t="s">
        <v>12</v>
      </c>
      <c r="B15" s="2">
        <v>45</v>
      </c>
      <c r="C15" s="13" t="s">
        <v>59</v>
      </c>
    </row>
    <row r="16" spans="1:3" x14ac:dyDescent="0.3">
      <c r="A16" t="s">
        <v>73</v>
      </c>
      <c r="B16" s="2" t="b">
        <v>1</v>
      </c>
      <c r="C16" s="13" t="s">
        <v>76</v>
      </c>
    </row>
    <row r="17" spans="1:5" x14ac:dyDescent="0.3">
      <c r="A17" t="s">
        <v>74</v>
      </c>
      <c r="B17" s="2" t="b">
        <v>1</v>
      </c>
      <c r="C17" s="13" t="s">
        <v>75</v>
      </c>
    </row>
    <row r="18" spans="1:5" x14ac:dyDescent="0.3">
      <c r="A18" t="s">
        <v>26</v>
      </c>
      <c r="B18" s="2" t="b">
        <v>0</v>
      </c>
      <c r="C18" s="13" t="s">
        <v>78</v>
      </c>
    </row>
    <row r="19" spans="1:5" x14ac:dyDescent="0.3">
      <c r="A19" t="s">
        <v>28</v>
      </c>
      <c r="B19" s="2"/>
      <c r="C19" s="13" t="s">
        <v>21</v>
      </c>
    </row>
    <row r="20" spans="1:5" x14ac:dyDescent="0.3">
      <c r="A20" t="s">
        <v>29</v>
      </c>
      <c r="B20" s="2" t="b">
        <v>0</v>
      </c>
      <c r="C20" s="13" t="s">
        <v>27</v>
      </c>
    </row>
    <row r="21" spans="1:5" x14ac:dyDescent="0.3">
      <c r="A21" s="26" t="s">
        <v>116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13</v>
      </c>
      <c r="B22" s="2" t="s">
        <v>96</v>
      </c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120</v>
      </c>
      <c r="B23" s="26"/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14</v>
      </c>
      <c r="B24" s="4">
        <v>169</v>
      </c>
      <c r="C24" s="15" t="s">
        <v>15</v>
      </c>
      <c r="D24" s="28" t="s">
        <v>106</v>
      </c>
      <c r="E24" s="29"/>
    </row>
    <row r="25" spans="1:5" x14ac:dyDescent="0.3">
      <c r="A25" s="5" t="s">
        <v>16</v>
      </c>
      <c r="B25" s="2" t="s">
        <v>17</v>
      </c>
      <c r="C25" s="13" t="s">
        <v>18</v>
      </c>
      <c r="D25" s="23" t="s">
        <v>107</v>
      </c>
      <c r="E25" s="16" t="s">
        <v>108</v>
      </c>
    </row>
    <row r="26" spans="1:5" x14ac:dyDescent="0.3">
      <c r="A26" s="5" t="s">
        <v>19</v>
      </c>
      <c r="B26" s="2"/>
      <c r="C26" s="13" t="str" cm="1">
        <f t="array" ref="C26">_xlfn.SWITCH(B25,"vbump",_xlfn.SWITCH(TRUE,experiment08910[[#This Row],[Value]]="",MiscData!U15,experiment08910[[#This Row],[Value]]&gt;MiscData!N3,MiscData!U4,experiment08910[[#This Row],[Value]]&lt;MiscData!O3,MiscData!U5,MiscData!U3),"fixed",_xlfn.SWITCH(TRUE,experiment08910[[#This Row],[Value]]="",MiscData!U15,experiment08910[[#This Row],[Value]]&gt;MiscData!N7,MiscData!U4,experiment08910[[#This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20</v>
      </c>
      <c r="B27" s="2">
        <v>-0.03</v>
      </c>
      <c r="C27" s="13" t="str" cm="1">
        <f t="array" ref="C27">_xlfn.SWITCH(B25,"vbump",_xlfn.SWITCH(TRUE,experiment08910[[#This Row],[Value]]="",MiscData!U15,experiment08910[[#This Row],[Value]]&gt;MiscData!N4,MiscData!U4,experiment08910[[#This Row],[Value]]&lt;MiscData!O4,MiscData!U5,MiscData!U3),"fixed",_xlfn.SWITCH(TRUE,experiment08910[[#This Row],[Value]]="",MiscData!U15,experiment08910[[#This Row],[Value]]&gt;MiscData!N8,MiscData!U4,experiment08910[[#This Row],[Value]]&lt;MiscData!O8,MiscData!U5,MiscData!U3),"")</f>
        <v>In range. Leave Blank if not used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22</v>
      </c>
      <c r="B28" s="2"/>
      <c r="C28" s="13" t="str" cm="1">
        <f t="array" ref="C28">_xlfn.SWITCH(TRUE,experiment08910[[#This Row],[Value]]="",MiscData!U15,experiment08910[[#This Row],[Value]]&gt;MiscData!Q3,MiscData!U4,experiment08910[[#This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23</v>
      </c>
      <c r="B29" s="7"/>
      <c r="C29" s="18" t="str" cm="1">
        <f t="array" ref="C29">_xlfn.SWITCH(TRUE,experiment08910[[#This Row],[Value]]="",MiscData!U15,experiment08910[[#This Row],[Value]]&gt;MiscData!Q4,MiscData!U4,experiment08910[[#This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39</v>
      </c>
      <c r="B30" s="4">
        <v>3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32</v>
      </c>
      <c r="B31" s="2" t="s">
        <v>33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34</v>
      </c>
      <c r="B32" s="2" t="s">
        <v>64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36</v>
      </c>
      <c r="B33" s="2">
        <v>8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37</v>
      </c>
      <c r="B34" s="2">
        <v>22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38</v>
      </c>
      <c r="B35" s="2">
        <v>4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40</v>
      </c>
      <c r="B36" s="2" t="s">
        <v>119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41</v>
      </c>
      <c r="B37" s="7" t="s">
        <v>42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4" priority="1">
      <formula>$B$3="Disabled"</formula>
    </cfRule>
  </conditionalFormatting>
  <conditionalFormatting sqref="A21:C21">
    <cfRule type="expression" dxfId="2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8708A28-38C2-4074-9939-016E570102BD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517C597B-A095-41BF-927A-98848D004F7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0BD05734-1F88-49B1-BEF6-2AB484884306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F397818-C0ED-4CCF-8ED4-6B64025C2A85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3D0246F0-95FB-4B0F-B588-A394EDB7DB99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59C24485-23CE-4749-9D70-266B8DFA30FA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54644280-2D34-4305-BAD9-45ADDCD2BF80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36F26451-035E-47E4-B9CD-17454AFB98D4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9AD70C5D-6F37-4B93-8AC9-F47E6B5856AD}">
          <x14:formula1>
            <xm:f>MiscData!$B$3:$B$4</xm:f>
          </x14:formula1>
          <xm:sqref>B16:B21</xm:sqref>
        </x14:dataValidation>
        <x14:dataValidation type="list" allowBlank="1" showInputMessage="1" showErrorMessage="1" xr:uid="{83B55808-5B40-4BD1-ABAC-5B998F661662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8B3C145F-8DB4-4764-B680-1079EBFD889E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05AE8AEC-9715-40E9-905E-316D4284619C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AFEC8384-9552-4D9A-9141-A1BADB08C4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058D79EA-8692-4DA0-8A53-E152043887E2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9825-171C-41A7-9390-8ADED016B874}">
  <dimension ref="A1:AD181"/>
  <sheetViews>
    <sheetView workbookViewId="0">
      <selection activeCell="Y9" sqref="Y9"/>
    </sheetView>
  </sheetViews>
  <sheetFormatPr defaultRowHeight="14.4" x14ac:dyDescent="0.3"/>
  <cols>
    <col min="5" max="5" width="10.5546875" bestFit="1" customWidth="1"/>
    <col min="6" max="6" width="11.77734375" bestFit="1" customWidth="1"/>
    <col min="7" max="7" width="8.33203125" bestFit="1" customWidth="1"/>
    <col min="8" max="8" width="8.77734375" bestFit="1" customWidth="1"/>
    <col min="9" max="9" width="11.6640625" bestFit="1" customWidth="1"/>
    <col min="10" max="10" width="16.33203125" bestFit="1" customWidth="1"/>
    <col min="11" max="11" width="12.88671875" bestFit="1" customWidth="1"/>
    <col min="12" max="12" width="96.88671875" bestFit="1" customWidth="1"/>
    <col min="13" max="13" width="9.88671875" customWidth="1"/>
    <col min="16" max="16" width="12.109375" customWidth="1"/>
    <col min="20" max="20" width="11.5546875" bestFit="1" customWidth="1"/>
    <col min="21" max="21" width="51.6640625" bestFit="1" customWidth="1"/>
    <col min="27" max="27" width="9.6640625" bestFit="1" customWidth="1"/>
  </cols>
  <sheetData>
    <row r="1" spans="1:30" x14ac:dyDescent="0.3">
      <c r="A1" t="s">
        <v>123</v>
      </c>
      <c r="B1" t="s">
        <v>124</v>
      </c>
      <c r="C1" t="s">
        <v>149</v>
      </c>
      <c r="X1" t="s">
        <v>114</v>
      </c>
      <c r="Y1" t="s">
        <v>123</v>
      </c>
      <c r="Z1" t="s">
        <v>132</v>
      </c>
      <c r="AA1" t="s">
        <v>115</v>
      </c>
      <c r="AB1" t="s">
        <v>114</v>
      </c>
      <c r="AC1" t="s">
        <v>115</v>
      </c>
      <c r="AD1" t="s">
        <v>100</v>
      </c>
    </row>
    <row r="2" spans="1:30" x14ac:dyDescent="0.3">
      <c r="A2" t="s">
        <v>111</v>
      </c>
      <c r="B2" t="s">
        <v>77</v>
      </c>
      <c r="C2" t="s">
        <v>10</v>
      </c>
      <c r="D2" t="s">
        <v>34</v>
      </c>
      <c r="E2" t="s">
        <v>43</v>
      </c>
      <c r="F2" t="s">
        <v>5</v>
      </c>
      <c r="G2" t="s">
        <v>125</v>
      </c>
      <c r="H2" t="s">
        <v>9</v>
      </c>
      <c r="I2" t="s">
        <v>16</v>
      </c>
      <c r="J2" t="s">
        <v>28</v>
      </c>
      <c r="K2" t="s">
        <v>46</v>
      </c>
      <c r="L2" t="s">
        <v>60</v>
      </c>
      <c r="M2" t="s">
        <v>61</v>
      </c>
      <c r="N2" t="s">
        <v>62</v>
      </c>
      <c r="O2" t="s">
        <v>63</v>
      </c>
      <c r="P2" t="s">
        <v>33</v>
      </c>
      <c r="Q2" t="s">
        <v>62</v>
      </c>
      <c r="R2" t="s">
        <v>63</v>
      </c>
      <c r="T2" t="s">
        <v>71</v>
      </c>
      <c r="U2" t="s">
        <v>72</v>
      </c>
      <c r="Z2" t="str">
        <f>""</f>
        <v/>
      </c>
      <c r="AA2" t="str">
        <f>""</f>
        <v/>
      </c>
      <c r="AB2" t="s">
        <v>44</v>
      </c>
      <c r="AC2" cm="1">
        <f t="array" ref="AC2:AC181">_xlfn.SEQUENCE(180,1,0,1)</f>
        <v>0</v>
      </c>
    </row>
    <row r="3" spans="1:30" x14ac:dyDescent="0.3">
      <c r="A3" t="s">
        <v>112</v>
      </c>
      <c r="B3" t="b">
        <v>1</v>
      </c>
      <c r="C3" t="s">
        <v>79</v>
      </c>
      <c r="D3" t="s">
        <v>35</v>
      </c>
      <c r="E3" t="s">
        <v>8</v>
      </c>
      <c r="F3" t="s">
        <v>3</v>
      </c>
      <c r="H3" t="s">
        <v>39</v>
      </c>
      <c r="I3" t="s">
        <v>17</v>
      </c>
      <c r="K3" t="s">
        <v>44</v>
      </c>
      <c r="L3" t="s">
        <v>47</v>
      </c>
      <c r="M3" t="s">
        <v>35</v>
      </c>
      <c r="N3">
        <v>0.2</v>
      </c>
      <c r="O3">
        <v>-0.2</v>
      </c>
      <c r="P3" t="s">
        <v>35</v>
      </c>
      <c r="Q3">
        <v>44</v>
      </c>
      <c r="R3">
        <v>5</v>
      </c>
      <c r="T3" t="s">
        <v>66</v>
      </c>
      <c r="U3" t="s">
        <v>105</v>
      </c>
      <c r="X3" t="s">
        <v>8</v>
      </c>
      <c r="Y3" t="s">
        <v>131</v>
      </c>
      <c r="Z3" t="s">
        <v>94</v>
      </c>
      <c r="AA3" t="str" cm="1">
        <f t="array" ref="AA3:AA6">_xlfn._xlws.FILTER(Z3:Z18,Y3:Y18=B1,"")</f>
        <v>RowPass1</v>
      </c>
      <c r="AB3" t="s">
        <v>44</v>
      </c>
      <c r="AC3">
        <v>1</v>
      </c>
      <c r="AD3" t="str" cm="1">
        <f t="array" ref="AD3:AD7">_xlfn.SWITCH(Experiment_0!B5,"Mesh",_xlfn._TRO_TRAILING(MiscData!AA2:AA20),"Slice",_xlfn.ANCHORARRAY(MiscData!AC2),"")</f>
        <v/>
      </c>
    </row>
    <row r="4" spans="1:30" x14ac:dyDescent="0.3">
      <c r="A4" t="s">
        <v>113</v>
      </c>
      <c r="B4" t="b">
        <v>0</v>
      </c>
      <c r="C4" t="s">
        <v>33</v>
      </c>
      <c r="D4" t="s">
        <v>64</v>
      </c>
      <c r="E4" t="s">
        <v>44</v>
      </c>
      <c r="F4" t="s">
        <v>4</v>
      </c>
      <c r="G4" t="s">
        <v>128</v>
      </c>
      <c r="H4" t="s">
        <v>10</v>
      </c>
      <c r="I4" t="s">
        <v>49</v>
      </c>
      <c r="J4" t="s">
        <v>50</v>
      </c>
      <c r="K4" t="s">
        <v>8</v>
      </c>
      <c r="L4" t="s">
        <v>48</v>
      </c>
      <c r="M4" t="s">
        <v>64</v>
      </c>
      <c r="N4">
        <v>0.2</v>
      </c>
      <c r="O4">
        <v>-0.2</v>
      </c>
      <c r="P4" t="s">
        <v>64</v>
      </c>
      <c r="Q4">
        <v>22</v>
      </c>
      <c r="R4">
        <v>8</v>
      </c>
      <c r="T4" t="s">
        <v>67</v>
      </c>
      <c r="U4" t="s">
        <v>69</v>
      </c>
      <c r="X4" t="s">
        <v>8</v>
      </c>
      <c r="Y4" t="s">
        <v>131</v>
      </c>
      <c r="Z4" t="s">
        <v>95</v>
      </c>
      <c r="AA4" t="str">
        <v>RowPass2</v>
      </c>
      <c r="AB4" t="s">
        <v>44</v>
      </c>
      <c r="AC4">
        <v>2</v>
      </c>
      <c r="AD4" t="str">
        <v>RowPass1</v>
      </c>
    </row>
    <row r="5" spans="1:30" ht="15" thickBot="1" x14ac:dyDescent="0.35">
      <c r="F5" t="s">
        <v>143</v>
      </c>
      <c r="G5" t="s">
        <v>127</v>
      </c>
      <c r="H5" t="s">
        <v>45</v>
      </c>
      <c r="J5" t="s">
        <v>51</v>
      </c>
      <c r="T5" t="s">
        <v>68</v>
      </c>
      <c r="U5" t="s">
        <v>70</v>
      </c>
      <c r="X5" t="s">
        <v>8</v>
      </c>
      <c r="Y5" t="s">
        <v>131</v>
      </c>
      <c r="Z5" t="s">
        <v>96</v>
      </c>
      <c r="AA5" t="str">
        <v>FirstPass</v>
      </c>
      <c r="AB5" t="s">
        <v>44</v>
      </c>
      <c r="AC5">
        <v>3</v>
      </c>
      <c r="AD5" t="str">
        <v>RowPass2</v>
      </c>
    </row>
    <row r="6" spans="1:30" ht="15" thickBot="1" x14ac:dyDescent="0.35">
      <c r="G6" t="s">
        <v>129</v>
      </c>
      <c r="J6" t="s">
        <v>52</v>
      </c>
      <c r="M6" t="s">
        <v>65</v>
      </c>
      <c r="N6" t="s">
        <v>62</v>
      </c>
      <c r="O6" t="s">
        <v>63</v>
      </c>
      <c r="T6" s="8" t="s">
        <v>39</v>
      </c>
      <c r="U6" t="s">
        <v>80</v>
      </c>
      <c r="X6" t="s">
        <v>8</v>
      </c>
      <c r="Y6" t="s">
        <v>131</v>
      </c>
      <c r="Z6" t="s">
        <v>97</v>
      </c>
      <c r="AA6" t="str">
        <v>SecondPass</v>
      </c>
      <c r="AB6" t="s">
        <v>44</v>
      </c>
      <c r="AC6">
        <v>4</v>
      </c>
      <c r="AD6" t="str">
        <v>FirstPass</v>
      </c>
    </row>
    <row r="7" spans="1:30" x14ac:dyDescent="0.3">
      <c r="G7" t="s">
        <v>126</v>
      </c>
      <c r="J7" t="s">
        <v>53</v>
      </c>
      <c r="M7" t="s">
        <v>35</v>
      </c>
      <c r="N7">
        <v>1.2</v>
      </c>
      <c r="O7">
        <v>0.4</v>
      </c>
      <c r="T7" s="9" t="s">
        <v>32</v>
      </c>
      <c r="U7" t="s">
        <v>84</v>
      </c>
      <c r="X7" t="s">
        <v>8</v>
      </c>
      <c r="Y7" t="s">
        <v>131</v>
      </c>
      <c r="Z7" t="s">
        <v>98</v>
      </c>
      <c r="AB7" t="s">
        <v>44</v>
      </c>
      <c r="AC7">
        <v>5</v>
      </c>
      <c r="AD7" t="str">
        <v>SecondPass</v>
      </c>
    </row>
    <row r="8" spans="1:30" x14ac:dyDescent="0.3">
      <c r="G8" t="s">
        <v>130</v>
      </c>
      <c r="J8" t="s">
        <v>54</v>
      </c>
      <c r="M8" t="s">
        <v>64</v>
      </c>
      <c r="N8">
        <v>1.2</v>
      </c>
      <c r="O8">
        <v>0.4</v>
      </c>
      <c r="T8" s="10" t="s">
        <v>34</v>
      </c>
      <c r="U8" t="s">
        <v>83</v>
      </c>
      <c r="X8" t="s">
        <v>8</v>
      </c>
      <c r="Y8" t="s">
        <v>131</v>
      </c>
      <c r="Z8" t="s">
        <v>99</v>
      </c>
      <c r="AB8" t="s">
        <v>44</v>
      </c>
      <c r="AC8">
        <v>6</v>
      </c>
    </row>
    <row r="9" spans="1:30" x14ac:dyDescent="0.3">
      <c r="J9" t="s">
        <v>55</v>
      </c>
      <c r="T9" s="10" t="s">
        <v>36</v>
      </c>
      <c r="U9" t="s">
        <v>109</v>
      </c>
      <c r="X9" t="s">
        <v>8</v>
      </c>
      <c r="Y9" t="s">
        <v>124</v>
      </c>
      <c r="Z9" t="s">
        <v>94</v>
      </c>
      <c r="AB9" t="s">
        <v>44</v>
      </c>
      <c r="AC9">
        <v>7</v>
      </c>
    </row>
    <row r="10" spans="1:30" x14ac:dyDescent="0.3">
      <c r="J10" t="s">
        <v>56</v>
      </c>
      <c r="T10" s="10" t="s">
        <v>37</v>
      </c>
      <c r="U10" t="s">
        <v>110</v>
      </c>
      <c r="X10" t="s">
        <v>8</v>
      </c>
      <c r="Y10" t="s">
        <v>124</v>
      </c>
      <c r="Z10" t="s">
        <v>95</v>
      </c>
      <c r="AB10" t="s">
        <v>44</v>
      </c>
      <c r="AC10">
        <v>8</v>
      </c>
    </row>
    <row r="11" spans="1:30" ht="15" thickBot="1" x14ac:dyDescent="0.35">
      <c r="T11" s="11" t="s">
        <v>38</v>
      </c>
      <c r="U11" t="s">
        <v>85</v>
      </c>
      <c r="X11" t="s">
        <v>8</v>
      </c>
      <c r="Y11" t="s">
        <v>124</v>
      </c>
      <c r="Z11" t="s">
        <v>97</v>
      </c>
      <c r="AB11" t="s">
        <v>44</v>
      </c>
      <c r="AC11">
        <v>9</v>
      </c>
    </row>
    <row r="12" spans="1:30" x14ac:dyDescent="0.3">
      <c r="T12" s="9" t="s">
        <v>40</v>
      </c>
      <c r="U12" t="s">
        <v>86</v>
      </c>
      <c r="X12" t="s">
        <v>8</v>
      </c>
      <c r="Y12" t="s">
        <v>124</v>
      </c>
      <c r="Z12" t="s">
        <v>98</v>
      </c>
      <c r="AB12" t="s">
        <v>44</v>
      </c>
      <c r="AC12">
        <v>10</v>
      </c>
    </row>
    <row r="13" spans="1:30" x14ac:dyDescent="0.3">
      <c r="T13" s="12" t="s">
        <v>41</v>
      </c>
      <c r="U13" t="s">
        <v>87</v>
      </c>
      <c r="X13" t="s">
        <v>8</v>
      </c>
      <c r="AB13" t="s">
        <v>44</v>
      </c>
      <c r="AC13">
        <v>11</v>
      </c>
    </row>
    <row r="14" spans="1:30" x14ac:dyDescent="0.3">
      <c r="T14" t="s">
        <v>81</v>
      </c>
      <c r="U14" t="s">
        <v>82</v>
      </c>
      <c r="X14" t="s">
        <v>8</v>
      </c>
      <c r="AB14" t="s">
        <v>44</v>
      </c>
      <c r="AC14">
        <v>12</v>
      </c>
    </row>
    <row r="15" spans="1:30" x14ac:dyDescent="0.3">
      <c r="T15" t="s">
        <v>102</v>
      </c>
      <c r="U15" t="s">
        <v>101</v>
      </c>
      <c r="X15" t="s">
        <v>8</v>
      </c>
      <c r="AB15" t="s">
        <v>44</v>
      </c>
      <c r="AC15">
        <v>13</v>
      </c>
    </row>
    <row r="16" spans="1:30" x14ac:dyDescent="0.3">
      <c r="T16" t="s">
        <v>117</v>
      </c>
      <c r="U16" t="s">
        <v>118</v>
      </c>
      <c r="X16" t="s">
        <v>8</v>
      </c>
      <c r="AB16" t="s">
        <v>44</v>
      </c>
      <c r="AC16">
        <v>14</v>
      </c>
    </row>
    <row r="17" spans="20:29" x14ac:dyDescent="0.3">
      <c r="T17" t="s">
        <v>121</v>
      </c>
      <c r="U17" t="s">
        <v>122</v>
      </c>
      <c r="X17" t="s">
        <v>8</v>
      </c>
      <c r="AB17" t="s">
        <v>44</v>
      </c>
      <c r="AC17">
        <v>15</v>
      </c>
    </row>
    <row r="18" spans="20:29" x14ac:dyDescent="0.3">
      <c r="X18" t="s">
        <v>8</v>
      </c>
      <c r="AB18" t="s">
        <v>44</v>
      </c>
      <c r="AC18">
        <v>16</v>
      </c>
    </row>
    <row r="19" spans="20:29" x14ac:dyDescent="0.3">
      <c r="AB19" t="s">
        <v>44</v>
      </c>
      <c r="AC19">
        <v>17</v>
      </c>
    </row>
    <row r="20" spans="20:29" x14ac:dyDescent="0.3">
      <c r="AB20" t="s">
        <v>44</v>
      </c>
      <c r="AC20">
        <v>18</v>
      </c>
    </row>
    <row r="21" spans="20:29" x14ac:dyDescent="0.3">
      <c r="AB21" t="s">
        <v>44</v>
      </c>
      <c r="AC21">
        <v>19</v>
      </c>
    </row>
    <row r="22" spans="20:29" x14ac:dyDescent="0.3">
      <c r="AB22" t="s">
        <v>44</v>
      </c>
      <c r="AC22">
        <v>20</v>
      </c>
    </row>
    <row r="23" spans="20:29" x14ac:dyDescent="0.3">
      <c r="AB23" t="s">
        <v>44</v>
      </c>
      <c r="AC23">
        <v>21</v>
      </c>
    </row>
    <row r="24" spans="20:29" x14ac:dyDescent="0.3">
      <c r="AB24" t="s">
        <v>44</v>
      </c>
      <c r="AC24">
        <v>22</v>
      </c>
    </row>
    <row r="25" spans="20:29" x14ac:dyDescent="0.3">
      <c r="AB25" t="s">
        <v>44</v>
      </c>
      <c r="AC25">
        <v>23</v>
      </c>
    </row>
    <row r="26" spans="20:29" x14ac:dyDescent="0.3">
      <c r="AB26" t="s">
        <v>44</v>
      </c>
      <c r="AC26">
        <v>24</v>
      </c>
    </row>
    <row r="27" spans="20:29" x14ac:dyDescent="0.3">
      <c r="AB27" t="s">
        <v>44</v>
      </c>
      <c r="AC27">
        <v>25</v>
      </c>
    </row>
    <row r="28" spans="20:29" x14ac:dyDescent="0.3">
      <c r="AB28" t="s">
        <v>44</v>
      </c>
      <c r="AC28">
        <v>26</v>
      </c>
    </row>
    <row r="29" spans="20:29" x14ac:dyDescent="0.3">
      <c r="AB29" t="s">
        <v>44</v>
      </c>
      <c r="AC29">
        <v>27</v>
      </c>
    </row>
    <row r="30" spans="20:29" x14ac:dyDescent="0.3">
      <c r="AB30" t="s">
        <v>44</v>
      </c>
      <c r="AC30">
        <v>28</v>
      </c>
    </row>
    <row r="31" spans="20:29" x14ac:dyDescent="0.3">
      <c r="AB31" t="s">
        <v>44</v>
      </c>
      <c r="AC31">
        <v>29</v>
      </c>
    </row>
    <row r="32" spans="20:29" x14ac:dyDescent="0.3">
      <c r="AB32" t="s">
        <v>44</v>
      </c>
      <c r="AC32">
        <v>30</v>
      </c>
    </row>
    <row r="33" spans="28:29" x14ac:dyDescent="0.3">
      <c r="AB33" t="s">
        <v>44</v>
      </c>
      <c r="AC33">
        <v>31</v>
      </c>
    </row>
    <row r="34" spans="28:29" x14ac:dyDescent="0.3">
      <c r="AB34" t="s">
        <v>44</v>
      </c>
      <c r="AC34">
        <v>32</v>
      </c>
    </row>
    <row r="35" spans="28:29" x14ac:dyDescent="0.3">
      <c r="AB35" t="s">
        <v>44</v>
      </c>
      <c r="AC35">
        <v>33</v>
      </c>
    </row>
    <row r="36" spans="28:29" x14ac:dyDescent="0.3">
      <c r="AB36" t="s">
        <v>44</v>
      </c>
      <c r="AC36">
        <v>34</v>
      </c>
    </row>
    <row r="37" spans="28:29" x14ac:dyDescent="0.3">
      <c r="AB37" t="s">
        <v>44</v>
      </c>
      <c r="AC37">
        <v>35</v>
      </c>
    </row>
    <row r="38" spans="28:29" x14ac:dyDescent="0.3">
      <c r="AB38" t="s">
        <v>44</v>
      </c>
      <c r="AC38">
        <v>36</v>
      </c>
    </row>
    <row r="39" spans="28:29" x14ac:dyDescent="0.3">
      <c r="AB39" t="s">
        <v>44</v>
      </c>
      <c r="AC39">
        <v>37</v>
      </c>
    </row>
    <row r="40" spans="28:29" x14ac:dyDescent="0.3">
      <c r="AB40" t="s">
        <v>44</v>
      </c>
      <c r="AC40">
        <v>38</v>
      </c>
    </row>
    <row r="41" spans="28:29" x14ac:dyDescent="0.3">
      <c r="AB41" t="s">
        <v>44</v>
      </c>
      <c r="AC41">
        <v>39</v>
      </c>
    </row>
    <row r="42" spans="28:29" x14ac:dyDescent="0.3">
      <c r="AB42" t="s">
        <v>44</v>
      </c>
      <c r="AC42">
        <v>40</v>
      </c>
    </row>
    <row r="43" spans="28:29" x14ac:dyDescent="0.3">
      <c r="AB43" t="s">
        <v>44</v>
      </c>
      <c r="AC43">
        <v>41</v>
      </c>
    </row>
    <row r="44" spans="28:29" x14ac:dyDescent="0.3">
      <c r="AB44" t="s">
        <v>44</v>
      </c>
      <c r="AC44">
        <v>42</v>
      </c>
    </row>
    <row r="45" spans="28:29" x14ac:dyDescent="0.3">
      <c r="AB45" t="s">
        <v>44</v>
      </c>
      <c r="AC45">
        <v>43</v>
      </c>
    </row>
    <row r="46" spans="28:29" x14ac:dyDescent="0.3">
      <c r="AB46" t="s">
        <v>44</v>
      </c>
      <c r="AC46">
        <v>44</v>
      </c>
    </row>
    <row r="47" spans="28:29" x14ac:dyDescent="0.3">
      <c r="AB47" t="s">
        <v>44</v>
      </c>
      <c r="AC47">
        <v>45</v>
      </c>
    </row>
    <row r="48" spans="28:29" x14ac:dyDescent="0.3">
      <c r="AB48" t="s">
        <v>44</v>
      </c>
      <c r="AC48">
        <v>46</v>
      </c>
    </row>
    <row r="49" spans="28:29" x14ac:dyDescent="0.3">
      <c r="AB49" t="s">
        <v>44</v>
      </c>
      <c r="AC49">
        <v>47</v>
      </c>
    </row>
    <row r="50" spans="28:29" x14ac:dyDescent="0.3">
      <c r="AB50" t="s">
        <v>44</v>
      </c>
      <c r="AC50">
        <v>48</v>
      </c>
    </row>
    <row r="51" spans="28:29" x14ac:dyDescent="0.3">
      <c r="AB51" t="s">
        <v>44</v>
      </c>
      <c r="AC51">
        <v>49</v>
      </c>
    </row>
    <row r="52" spans="28:29" x14ac:dyDescent="0.3">
      <c r="AB52" t="s">
        <v>44</v>
      </c>
      <c r="AC52">
        <v>50</v>
      </c>
    </row>
    <row r="53" spans="28:29" x14ac:dyDescent="0.3">
      <c r="AB53" t="s">
        <v>44</v>
      </c>
      <c r="AC53">
        <v>51</v>
      </c>
    </row>
    <row r="54" spans="28:29" x14ac:dyDescent="0.3">
      <c r="AB54" t="s">
        <v>44</v>
      </c>
      <c r="AC54">
        <v>52</v>
      </c>
    </row>
    <row r="55" spans="28:29" x14ac:dyDescent="0.3">
      <c r="AB55" t="s">
        <v>44</v>
      </c>
      <c r="AC55">
        <v>53</v>
      </c>
    </row>
    <row r="56" spans="28:29" x14ac:dyDescent="0.3">
      <c r="AB56" t="s">
        <v>44</v>
      </c>
      <c r="AC56">
        <v>54</v>
      </c>
    </row>
    <row r="57" spans="28:29" x14ac:dyDescent="0.3">
      <c r="AB57" t="s">
        <v>44</v>
      </c>
      <c r="AC57">
        <v>55</v>
      </c>
    </row>
    <row r="58" spans="28:29" x14ac:dyDescent="0.3">
      <c r="AB58" t="s">
        <v>44</v>
      </c>
      <c r="AC58">
        <v>56</v>
      </c>
    </row>
    <row r="59" spans="28:29" x14ac:dyDescent="0.3">
      <c r="AB59" t="s">
        <v>44</v>
      </c>
      <c r="AC59">
        <v>57</v>
      </c>
    </row>
    <row r="60" spans="28:29" x14ac:dyDescent="0.3">
      <c r="AB60" t="s">
        <v>44</v>
      </c>
      <c r="AC60">
        <v>58</v>
      </c>
    </row>
    <row r="61" spans="28:29" x14ac:dyDescent="0.3">
      <c r="AB61" t="s">
        <v>44</v>
      </c>
      <c r="AC61">
        <v>59</v>
      </c>
    </row>
    <row r="62" spans="28:29" x14ac:dyDescent="0.3">
      <c r="AB62" t="s">
        <v>44</v>
      </c>
      <c r="AC62">
        <v>60</v>
      </c>
    </row>
    <row r="63" spans="28:29" x14ac:dyDescent="0.3">
      <c r="AB63" t="s">
        <v>44</v>
      </c>
      <c r="AC63">
        <v>61</v>
      </c>
    </row>
    <row r="64" spans="28:29" x14ac:dyDescent="0.3">
      <c r="AB64" t="s">
        <v>44</v>
      </c>
      <c r="AC64">
        <v>62</v>
      </c>
    </row>
    <row r="65" spans="28:29" x14ac:dyDescent="0.3">
      <c r="AB65" t="s">
        <v>44</v>
      </c>
      <c r="AC65">
        <v>63</v>
      </c>
    </row>
    <row r="66" spans="28:29" x14ac:dyDescent="0.3">
      <c r="AB66" t="s">
        <v>44</v>
      </c>
      <c r="AC66">
        <v>64</v>
      </c>
    </row>
    <row r="67" spans="28:29" x14ac:dyDescent="0.3">
      <c r="AB67" t="s">
        <v>44</v>
      </c>
      <c r="AC67">
        <v>65</v>
      </c>
    </row>
    <row r="68" spans="28:29" x14ac:dyDescent="0.3">
      <c r="AB68" t="s">
        <v>44</v>
      </c>
      <c r="AC68">
        <v>66</v>
      </c>
    </row>
    <row r="69" spans="28:29" x14ac:dyDescent="0.3">
      <c r="AB69" t="s">
        <v>44</v>
      </c>
      <c r="AC69">
        <v>67</v>
      </c>
    </row>
    <row r="70" spans="28:29" x14ac:dyDescent="0.3">
      <c r="AB70" t="s">
        <v>44</v>
      </c>
      <c r="AC70">
        <v>68</v>
      </c>
    </row>
    <row r="71" spans="28:29" x14ac:dyDescent="0.3">
      <c r="AB71" t="s">
        <v>44</v>
      </c>
      <c r="AC71">
        <v>69</v>
      </c>
    </row>
    <row r="72" spans="28:29" x14ac:dyDescent="0.3">
      <c r="AB72" t="s">
        <v>44</v>
      </c>
      <c r="AC72">
        <v>70</v>
      </c>
    </row>
    <row r="73" spans="28:29" x14ac:dyDescent="0.3">
      <c r="AB73" t="s">
        <v>44</v>
      </c>
      <c r="AC73">
        <v>71</v>
      </c>
    </row>
    <row r="74" spans="28:29" x14ac:dyDescent="0.3">
      <c r="AB74" t="s">
        <v>44</v>
      </c>
      <c r="AC74">
        <v>72</v>
      </c>
    </row>
    <row r="75" spans="28:29" x14ac:dyDescent="0.3">
      <c r="AB75" t="s">
        <v>44</v>
      </c>
      <c r="AC75">
        <v>73</v>
      </c>
    </row>
    <row r="76" spans="28:29" x14ac:dyDescent="0.3">
      <c r="AB76" t="s">
        <v>44</v>
      </c>
      <c r="AC76">
        <v>74</v>
      </c>
    </row>
    <row r="77" spans="28:29" x14ac:dyDescent="0.3">
      <c r="AB77" t="s">
        <v>44</v>
      </c>
      <c r="AC77">
        <v>75</v>
      </c>
    </row>
    <row r="78" spans="28:29" x14ac:dyDescent="0.3">
      <c r="AB78" t="s">
        <v>44</v>
      </c>
      <c r="AC78">
        <v>76</v>
      </c>
    </row>
    <row r="79" spans="28:29" x14ac:dyDescent="0.3">
      <c r="AB79" t="s">
        <v>44</v>
      </c>
      <c r="AC79">
        <v>77</v>
      </c>
    </row>
    <row r="80" spans="28:29" x14ac:dyDescent="0.3">
      <c r="AB80" t="s">
        <v>44</v>
      </c>
      <c r="AC80">
        <v>78</v>
      </c>
    </row>
    <row r="81" spans="28:29" x14ac:dyDescent="0.3">
      <c r="AB81" t="s">
        <v>44</v>
      </c>
      <c r="AC81">
        <v>79</v>
      </c>
    </row>
    <row r="82" spans="28:29" x14ac:dyDescent="0.3">
      <c r="AB82" t="s">
        <v>44</v>
      </c>
      <c r="AC82">
        <v>80</v>
      </c>
    </row>
    <row r="83" spans="28:29" x14ac:dyDescent="0.3">
      <c r="AB83" t="s">
        <v>44</v>
      </c>
      <c r="AC83">
        <v>81</v>
      </c>
    </row>
    <row r="84" spans="28:29" x14ac:dyDescent="0.3">
      <c r="AB84" t="s">
        <v>44</v>
      </c>
      <c r="AC84">
        <v>82</v>
      </c>
    </row>
    <row r="85" spans="28:29" x14ac:dyDescent="0.3">
      <c r="AB85" t="s">
        <v>44</v>
      </c>
      <c r="AC85">
        <v>83</v>
      </c>
    </row>
    <row r="86" spans="28:29" x14ac:dyDescent="0.3">
      <c r="AB86" t="s">
        <v>44</v>
      </c>
      <c r="AC86">
        <v>84</v>
      </c>
    </row>
    <row r="87" spans="28:29" x14ac:dyDescent="0.3">
      <c r="AB87" t="s">
        <v>44</v>
      </c>
      <c r="AC87">
        <v>85</v>
      </c>
    </row>
    <row r="88" spans="28:29" x14ac:dyDescent="0.3">
      <c r="AB88" t="s">
        <v>44</v>
      </c>
      <c r="AC88">
        <v>86</v>
      </c>
    </row>
    <row r="89" spans="28:29" x14ac:dyDescent="0.3">
      <c r="AB89" t="s">
        <v>44</v>
      </c>
      <c r="AC89">
        <v>87</v>
      </c>
    </row>
    <row r="90" spans="28:29" x14ac:dyDescent="0.3">
      <c r="AB90" t="s">
        <v>44</v>
      </c>
      <c r="AC90">
        <v>88</v>
      </c>
    </row>
    <row r="91" spans="28:29" x14ac:dyDescent="0.3">
      <c r="AB91" t="s">
        <v>44</v>
      </c>
      <c r="AC91">
        <v>89</v>
      </c>
    </row>
    <row r="92" spans="28:29" x14ac:dyDescent="0.3">
      <c r="AB92" t="s">
        <v>44</v>
      </c>
      <c r="AC92">
        <v>90</v>
      </c>
    </row>
    <row r="93" spans="28:29" x14ac:dyDescent="0.3">
      <c r="AB93" t="s">
        <v>44</v>
      </c>
      <c r="AC93">
        <v>91</v>
      </c>
    </row>
    <row r="94" spans="28:29" x14ac:dyDescent="0.3">
      <c r="AB94" t="s">
        <v>44</v>
      </c>
      <c r="AC94">
        <v>92</v>
      </c>
    </row>
    <row r="95" spans="28:29" x14ac:dyDescent="0.3">
      <c r="AB95" t="s">
        <v>44</v>
      </c>
      <c r="AC95">
        <v>93</v>
      </c>
    </row>
    <row r="96" spans="28:29" x14ac:dyDescent="0.3">
      <c r="AB96" t="s">
        <v>44</v>
      </c>
      <c r="AC96">
        <v>94</v>
      </c>
    </row>
    <row r="97" spans="28:29" x14ac:dyDescent="0.3">
      <c r="AB97" t="s">
        <v>44</v>
      </c>
      <c r="AC97">
        <v>95</v>
      </c>
    </row>
    <row r="98" spans="28:29" x14ac:dyDescent="0.3">
      <c r="AB98" t="s">
        <v>44</v>
      </c>
      <c r="AC98">
        <v>96</v>
      </c>
    </row>
    <row r="99" spans="28:29" x14ac:dyDescent="0.3">
      <c r="AB99" t="s">
        <v>44</v>
      </c>
      <c r="AC99">
        <v>97</v>
      </c>
    </row>
    <row r="100" spans="28:29" x14ac:dyDescent="0.3">
      <c r="AB100" t="s">
        <v>44</v>
      </c>
      <c r="AC100">
        <v>98</v>
      </c>
    </row>
    <row r="101" spans="28:29" x14ac:dyDescent="0.3">
      <c r="AB101" t="s">
        <v>44</v>
      </c>
      <c r="AC101">
        <v>99</v>
      </c>
    </row>
    <row r="102" spans="28:29" x14ac:dyDescent="0.3">
      <c r="AB102" t="s">
        <v>44</v>
      </c>
      <c r="AC102">
        <v>100</v>
      </c>
    </row>
    <row r="103" spans="28:29" x14ac:dyDescent="0.3">
      <c r="AB103" t="s">
        <v>44</v>
      </c>
      <c r="AC103">
        <v>101</v>
      </c>
    </row>
    <row r="104" spans="28:29" x14ac:dyDescent="0.3">
      <c r="AB104" t="s">
        <v>44</v>
      </c>
      <c r="AC104">
        <v>102</v>
      </c>
    </row>
    <row r="105" spans="28:29" x14ac:dyDescent="0.3">
      <c r="AB105" t="s">
        <v>44</v>
      </c>
      <c r="AC105">
        <v>103</v>
      </c>
    </row>
    <row r="106" spans="28:29" x14ac:dyDescent="0.3">
      <c r="AB106" t="s">
        <v>44</v>
      </c>
      <c r="AC106">
        <v>104</v>
      </c>
    </row>
    <row r="107" spans="28:29" x14ac:dyDescent="0.3">
      <c r="AB107" t="s">
        <v>44</v>
      </c>
      <c r="AC107">
        <v>105</v>
      </c>
    </row>
    <row r="108" spans="28:29" x14ac:dyDescent="0.3">
      <c r="AB108" t="s">
        <v>44</v>
      </c>
      <c r="AC108">
        <v>106</v>
      </c>
    </row>
    <row r="109" spans="28:29" x14ac:dyDescent="0.3">
      <c r="AB109" t="s">
        <v>44</v>
      </c>
      <c r="AC109">
        <v>107</v>
      </c>
    </row>
    <row r="110" spans="28:29" x14ac:dyDescent="0.3">
      <c r="AB110" t="s">
        <v>44</v>
      </c>
      <c r="AC110">
        <v>108</v>
      </c>
    </row>
    <row r="111" spans="28:29" x14ac:dyDescent="0.3">
      <c r="AB111" t="s">
        <v>44</v>
      </c>
      <c r="AC111">
        <v>109</v>
      </c>
    </row>
    <row r="112" spans="28:29" x14ac:dyDescent="0.3">
      <c r="AB112" t="s">
        <v>44</v>
      </c>
      <c r="AC112">
        <v>110</v>
      </c>
    </row>
    <row r="113" spans="28:29" x14ac:dyDescent="0.3">
      <c r="AB113" t="s">
        <v>44</v>
      </c>
      <c r="AC113">
        <v>111</v>
      </c>
    </row>
    <row r="114" spans="28:29" x14ac:dyDescent="0.3">
      <c r="AB114" t="s">
        <v>44</v>
      </c>
      <c r="AC114">
        <v>112</v>
      </c>
    </row>
    <row r="115" spans="28:29" x14ac:dyDescent="0.3">
      <c r="AB115" t="s">
        <v>44</v>
      </c>
      <c r="AC115">
        <v>113</v>
      </c>
    </row>
    <row r="116" spans="28:29" x14ac:dyDescent="0.3">
      <c r="AB116" t="s">
        <v>44</v>
      </c>
      <c r="AC116">
        <v>114</v>
      </c>
    </row>
    <row r="117" spans="28:29" x14ac:dyDescent="0.3">
      <c r="AB117" t="s">
        <v>44</v>
      </c>
      <c r="AC117">
        <v>115</v>
      </c>
    </row>
    <row r="118" spans="28:29" x14ac:dyDescent="0.3">
      <c r="AB118" t="s">
        <v>44</v>
      </c>
      <c r="AC118">
        <v>116</v>
      </c>
    </row>
    <row r="119" spans="28:29" x14ac:dyDescent="0.3">
      <c r="AB119" t="s">
        <v>44</v>
      </c>
      <c r="AC119">
        <v>117</v>
      </c>
    </row>
    <row r="120" spans="28:29" x14ac:dyDescent="0.3">
      <c r="AB120" t="s">
        <v>44</v>
      </c>
      <c r="AC120">
        <v>118</v>
      </c>
    </row>
    <row r="121" spans="28:29" x14ac:dyDescent="0.3">
      <c r="AB121" t="s">
        <v>44</v>
      </c>
      <c r="AC121">
        <v>119</v>
      </c>
    </row>
    <row r="122" spans="28:29" x14ac:dyDescent="0.3">
      <c r="AB122" t="s">
        <v>44</v>
      </c>
      <c r="AC122">
        <v>120</v>
      </c>
    </row>
    <row r="123" spans="28:29" x14ac:dyDescent="0.3">
      <c r="AB123" t="s">
        <v>44</v>
      </c>
      <c r="AC123">
        <v>121</v>
      </c>
    </row>
    <row r="124" spans="28:29" x14ac:dyDescent="0.3">
      <c r="AB124" t="s">
        <v>44</v>
      </c>
      <c r="AC124">
        <v>122</v>
      </c>
    </row>
    <row r="125" spans="28:29" x14ac:dyDescent="0.3">
      <c r="AB125" t="s">
        <v>44</v>
      </c>
      <c r="AC125">
        <v>123</v>
      </c>
    </row>
    <row r="126" spans="28:29" x14ac:dyDescent="0.3">
      <c r="AB126" t="s">
        <v>44</v>
      </c>
      <c r="AC126">
        <v>124</v>
      </c>
    </row>
    <row r="127" spans="28:29" x14ac:dyDescent="0.3">
      <c r="AB127" t="s">
        <v>44</v>
      </c>
      <c r="AC127">
        <v>125</v>
      </c>
    </row>
    <row r="128" spans="28:29" x14ac:dyDescent="0.3">
      <c r="AB128" t="s">
        <v>44</v>
      </c>
      <c r="AC128">
        <v>126</v>
      </c>
    </row>
    <row r="129" spans="28:29" x14ac:dyDescent="0.3">
      <c r="AB129" t="s">
        <v>44</v>
      </c>
      <c r="AC129">
        <v>127</v>
      </c>
    </row>
    <row r="130" spans="28:29" x14ac:dyDescent="0.3">
      <c r="AB130" t="s">
        <v>44</v>
      </c>
      <c r="AC130">
        <v>128</v>
      </c>
    </row>
    <row r="131" spans="28:29" x14ac:dyDescent="0.3">
      <c r="AB131" t="s">
        <v>44</v>
      </c>
      <c r="AC131">
        <v>129</v>
      </c>
    </row>
    <row r="132" spans="28:29" x14ac:dyDescent="0.3">
      <c r="AB132" t="s">
        <v>44</v>
      </c>
      <c r="AC132">
        <v>130</v>
      </c>
    </row>
    <row r="133" spans="28:29" x14ac:dyDescent="0.3">
      <c r="AB133" t="s">
        <v>44</v>
      </c>
      <c r="AC133">
        <v>131</v>
      </c>
    </row>
    <row r="134" spans="28:29" x14ac:dyDescent="0.3">
      <c r="AB134" t="s">
        <v>44</v>
      </c>
      <c r="AC134">
        <v>132</v>
      </c>
    </row>
    <row r="135" spans="28:29" x14ac:dyDescent="0.3">
      <c r="AB135" t="s">
        <v>44</v>
      </c>
      <c r="AC135">
        <v>133</v>
      </c>
    </row>
    <row r="136" spans="28:29" x14ac:dyDescent="0.3">
      <c r="AB136" t="s">
        <v>44</v>
      </c>
      <c r="AC136">
        <v>134</v>
      </c>
    </row>
    <row r="137" spans="28:29" x14ac:dyDescent="0.3">
      <c r="AB137" t="s">
        <v>44</v>
      </c>
      <c r="AC137">
        <v>135</v>
      </c>
    </row>
    <row r="138" spans="28:29" x14ac:dyDescent="0.3">
      <c r="AB138" t="s">
        <v>44</v>
      </c>
      <c r="AC138">
        <v>136</v>
      </c>
    </row>
    <row r="139" spans="28:29" x14ac:dyDescent="0.3">
      <c r="AB139" t="s">
        <v>44</v>
      </c>
      <c r="AC139">
        <v>137</v>
      </c>
    </row>
    <row r="140" spans="28:29" x14ac:dyDescent="0.3">
      <c r="AB140" t="s">
        <v>44</v>
      </c>
      <c r="AC140">
        <v>138</v>
      </c>
    </row>
    <row r="141" spans="28:29" x14ac:dyDescent="0.3">
      <c r="AB141" t="s">
        <v>44</v>
      </c>
      <c r="AC141">
        <v>139</v>
      </c>
    </row>
    <row r="142" spans="28:29" x14ac:dyDescent="0.3">
      <c r="AB142" t="s">
        <v>44</v>
      </c>
      <c r="AC142">
        <v>140</v>
      </c>
    </row>
    <row r="143" spans="28:29" x14ac:dyDescent="0.3">
      <c r="AB143" t="s">
        <v>44</v>
      </c>
      <c r="AC143">
        <v>141</v>
      </c>
    </row>
    <row r="144" spans="28:29" x14ac:dyDescent="0.3">
      <c r="AB144" t="s">
        <v>44</v>
      </c>
      <c r="AC144">
        <v>142</v>
      </c>
    </row>
    <row r="145" spans="28:29" x14ac:dyDescent="0.3">
      <c r="AB145" t="s">
        <v>44</v>
      </c>
      <c r="AC145">
        <v>143</v>
      </c>
    </row>
    <row r="146" spans="28:29" x14ac:dyDescent="0.3">
      <c r="AB146" t="s">
        <v>44</v>
      </c>
      <c r="AC146">
        <v>144</v>
      </c>
    </row>
    <row r="147" spans="28:29" x14ac:dyDescent="0.3">
      <c r="AB147" t="s">
        <v>44</v>
      </c>
      <c r="AC147">
        <v>145</v>
      </c>
    </row>
    <row r="148" spans="28:29" x14ac:dyDescent="0.3">
      <c r="AB148" t="s">
        <v>44</v>
      </c>
      <c r="AC148">
        <v>146</v>
      </c>
    </row>
    <row r="149" spans="28:29" x14ac:dyDescent="0.3">
      <c r="AB149" t="s">
        <v>44</v>
      </c>
      <c r="AC149">
        <v>147</v>
      </c>
    </row>
    <row r="150" spans="28:29" x14ac:dyDescent="0.3">
      <c r="AB150" t="s">
        <v>44</v>
      </c>
      <c r="AC150">
        <v>148</v>
      </c>
    </row>
    <row r="151" spans="28:29" x14ac:dyDescent="0.3">
      <c r="AB151" t="s">
        <v>44</v>
      </c>
      <c r="AC151">
        <v>149</v>
      </c>
    </row>
    <row r="152" spans="28:29" x14ac:dyDescent="0.3">
      <c r="AB152" t="s">
        <v>44</v>
      </c>
      <c r="AC152">
        <v>150</v>
      </c>
    </row>
    <row r="153" spans="28:29" x14ac:dyDescent="0.3">
      <c r="AB153" t="s">
        <v>44</v>
      </c>
      <c r="AC153">
        <v>151</v>
      </c>
    </row>
    <row r="154" spans="28:29" x14ac:dyDescent="0.3">
      <c r="AB154" t="s">
        <v>44</v>
      </c>
      <c r="AC154">
        <v>152</v>
      </c>
    </row>
    <row r="155" spans="28:29" x14ac:dyDescent="0.3">
      <c r="AB155" t="s">
        <v>44</v>
      </c>
      <c r="AC155">
        <v>153</v>
      </c>
    </row>
    <row r="156" spans="28:29" x14ac:dyDescent="0.3">
      <c r="AB156" t="s">
        <v>44</v>
      </c>
      <c r="AC156">
        <v>154</v>
      </c>
    </row>
    <row r="157" spans="28:29" x14ac:dyDescent="0.3">
      <c r="AB157" t="s">
        <v>44</v>
      </c>
      <c r="AC157">
        <v>155</v>
      </c>
    </row>
    <row r="158" spans="28:29" x14ac:dyDescent="0.3">
      <c r="AB158" t="s">
        <v>44</v>
      </c>
      <c r="AC158">
        <v>156</v>
      </c>
    </row>
    <row r="159" spans="28:29" x14ac:dyDescent="0.3">
      <c r="AB159" t="s">
        <v>44</v>
      </c>
      <c r="AC159">
        <v>157</v>
      </c>
    </row>
    <row r="160" spans="28:29" x14ac:dyDescent="0.3">
      <c r="AB160" t="s">
        <v>44</v>
      </c>
      <c r="AC160">
        <v>158</v>
      </c>
    </row>
    <row r="161" spans="28:29" x14ac:dyDescent="0.3">
      <c r="AB161" t="s">
        <v>44</v>
      </c>
      <c r="AC161">
        <v>159</v>
      </c>
    </row>
    <row r="162" spans="28:29" x14ac:dyDescent="0.3">
      <c r="AB162" t="s">
        <v>44</v>
      </c>
      <c r="AC162">
        <v>160</v>
      </c>
    </row>
    <row r="163" spans="28:29" x14ac:dyDescent="0.3">
      <c r="AB163" t="s">
        <v>44</v>
      </c>
      <c r="AC163">
        <v>161</v>
      </c>
    </row>
    <row r="164" spans="28:29" x14ac:dyDescent="0.3">
      <c r="AB164" t="s">
        <v>44</v>
      </c>
      <c r="AC164">
        <v>162</v>
      </c>
    </row>
    <row r="165" spans="28:29" x14ac:dyDescent="0.3">
      <c r="AB165" t="s">
        <v>44</v>
      </c>
      <c r="AC165">
        <v>163</v>
      </c>
    </row>
    <row r="166" spans="28:29" x14ac:dyDescent="0.3">
      <c r="AB166" t="s">
        <v>44</v>
      </c>
      <c r="AC166">
        <v>164</v>
      </c>
    </row>
    <row r="167" spans="28:29" x14ac:dyDescent="0.3">
      <c r="AB167" t="s">
        <v>44</v>
      </c>
      <c r="AC167">
        <v>165</v>
      </c>
    </row>
    <row r="168" spans="28:29" x14ac:dyDescent="0.3">
      <c r="AB168" t="s">
        <v>44</v>
      </c>
      <c r="AC168">
        <v>166</v>
      </c>
    </row>
    <row r="169" spans="28:29" x14ac:dyDescent="0.3">
      <c r="AB169" t="s">
        <v>44</v>
      </c>
      <c r="AC169">
        <v>167</v>
      </c>
    </row>
    <row r="170" spans="28:29" x14ac:dyDescent="0.3">
      <c r="AB170" t="s">
        <v>44</v>
      </c>
      <c r="AC170">
        <v>168</v>
      </c>
    </row>
    <row r="171" spans="28:29" x14ac:dyDescent="0.3">
      <c r="AB171" t="s">
        <v>44</v>
      </c>
      <c r="AC171">
        <v>169</v>
      </c>
    </row>
    <row r="172" spans="28:29" x14ac:dyDescent="0.3">
      <c r="AB172" t="s">
        <v>44</v>
      </c>
      <c r="AC172">
        <v>170</v>
      </c>
    </row>
    <row r="173" spans="28:29" x14ac:dyDescent="0.3">
      <c r="AB173" t="s">
        <v>44</v>
      </c>
      <c r="AC173">
        <v>171</v>
      </c>
    </row>
    <row r="174" spans="28:29" x14ac:dyDescent="0.3">
      <c r="AB174" t="s">
        <v>44</v>
      </c>
      <c r="AC174">
        <v>172</v>
      </c>
    </row>
    <row r="175" spans="28:29" x14ac:dyDescent="0.3">
      <c r="AB175" t="s">
        <v>44</v>
      </c>
      <c r="AC175">
        <v>173</v>
      </c>
    </row>
    <row r="176" spans="28:29" x14ac:dyDescent="0.3">
      <c r="AB176" t="s">
        <v>44</v>
      </c>
      <c r="AC176">
        <v>174</v>
      </c>
    </row>
    <row r="177" spans="28:29" x14ac:dyDescent="0.3">
      <c r="AB177" t="s">
        <v>44</v>
      </c>
      <c r="AC177">
        <v>175</v>
      </c>
    </row>
    <row r="178" spans="28:29" x14ac:dyDescent="0.3">
      <c r="AB178" t="s">
        <v>44</v>
      </c>
      <c r="AC178">
        <v>176</v>
      </c>
    </row>
    <row r="179" spans="28:29" x14ac:dyDescent="0.3">
      <c r="AB179" t="s">
        <v>44</v>
      </c>
      <c r="AC179">
        <v>177</v>
      </c>
    </row>
    <row r="180" spans="28:29" x14ac:dyDescent="0.3">
      <c r="AB180" t="s">
        <v>44</v>
      </c>
      <c r="AC180">
        <v>178</v>
      </c>
    </row>
    <row r="181" spans="28:29" x14ac:dyDescent="0.3">
      <c r="AB181" t="s">
        <v>44</v>
      </c>
      <c r="AC181">
        <v>179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Experiment_0</vt:lpstr>
      <vt:lpstr>Experiment_1</vt:lpstr>
      <vt:lpstr>Experiment_2</vt:lpstr>
      <vt:lpstr>Experiment_3</vt:lpstr>
      <vt:lpstr>MiscData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2025-04-08T16:34:51Z</dcterms:created>
  <dcterms:modified xsi:type="dcterms:W3CDTF">2025-05-29T20:36:56Z</dcterms:modified>
</cp:coreProperties>
</file>