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z\Desktop\"/>
    </mc:Choice>
  </mc:AlternateContent>
  <xr:revisionPtr revIDLastSave="0" documentId="13_ncr:1_{8B6A292A-3161-4BF4-9ED7-10B61A2157AC}" xr6:coauthVersionLast="47" xr6:coauthVersionMax="47" xr10:uidLastSave="{00000000-0000-0000-0000-000000000000}"/>
  <bookViews>
    <workbookView xWindow="-110" yWindow="-110" windowWidth="19420" windowHeight="10140" xr2:uid="{6274BD4A-570C-4073-A011-A07CA6A35515}"/>
  </bookViews>
  <sheets>
    <sheet name="PACCHETTO DA 8 PERSONE" sheetId="1" r:id="rId1"/>
    <sheet name="PACCHETTO DA 4 PERSONE" sheetId="4" r:id="rId2"/>
    <sheet name="PACCHETTO DA 2 PERSONE" sheetId="5" r:id="rId3"/>
    <sheet name="SIMULATORE EVENT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7" l="1"/>
  <c r="O53" i="7" s="1"/>
  <c r="M42" i="7"/>
  <c r="O42" i="7" s="1"/>
  <c r="M41" i="7"/>
  <c r="O41" i="7" s="1"/>
  <c r="M40" i="7"/>
  <c r="O40" i="7" s="1"/>
  <c r="M39" i="7"/>
  <c r="O39" i="7" s="1"/>
  <c r="M38" i="7"/>
  <c r="O38" i="7" s="1"/>
  <c r="M37" i="7"/>
  <c r="O37" i="7" s="1"/>
  <c r="L32" i="7"/>
  <c r="O45" i="7" s="1"/>
  <c r="M21" i="7"/>
  <c r="O21" i="7" s="1"/>
  <c r="M20" i="7"/>
  <c r="O20" i="7" s="1"/>
  <c r="M19" i="7"/>
  <c r="O19" i="7" s="1"/>
  <c r="M18" i="7"/>
  <c r="O18" i="7" s="1"/>
  <c r="M17" i="7"/>
  <c r="O17" i="7" s="1"/>
  <c r="M16" i="7"/>
  <c r="O16" i="7" s="1"/>
  <c r="G53" i="7"/>
  <c r="J53" i="7" s="1"/>
  <c r="H42" i="7"/>
  <c r="J42" i="7" s="1"/>
  <c r="H41" i="7"/>
  <c r="J41" i="7" s="1"/>
  <c r="H40" i="7"/>
  <c r="J40" i="7" s="1"/>
  <c r="H39" i="7"/>
  <c r="J39" i="7" s="1"/>
  <c r="H38" i="7"/>
  <c r="J38" i="7" s="1"/>
  <c r="H37" i="7"/>
  <c r="J37" i="7" s="1"/>
  <c r="G32" i="7"/>
  <c r="J45" i="7" s="1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B53" i="7"/>
  <c r="E5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B32" i="7"/>
  <c r="E45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O9" i="7" l="1"/>
  <c r="E55" i="7" s="1"/>
  <c r="O43" i="7"/>
  <c r="O22" i="7"/>
  <c r="O32" i="7"/>
  <c r="O46" i="7"/>
  <c r="O47" i="7" s="1"/>
  <c r="O24" i="7"/>
  <c r="O25" i="7"/>
  <c r="J22" i="7"/>
  <c r="J43" i="7"/>
  <c r="J32" i="7"/>
  <c r="J46" i="7"/>
  <c r="J47" i="7" s="1"/>
  <c r="J24" i="7"/>
  <c r="J25" i="7"/>
  <c r="E43" i="7"/>
  <c r="E22" i="7"/>
  <c r="E32" i="7"/>
  <c r="E46" i="7"/>
  <c r="E47" i="7" s="1"/>
  <c r="E24" i="7"/>
  <c r="E25" i="7"/>
  <c r="B41" i="5"/>
  <c r="E41" i="5" s="1"/>
  <c r="C30" i="5"/>
  <c r="E30" i="5" s="1"/>
  <c r="C29" i="5"/>
  <c r="E29" i="5" s="1"/>
  <c r="C28" i="5"/>
  <c r="E28" i="5" s="1"/>
  <c r="C27" i="5"/>
  <c r="E27" i="5" s="1"/>
  <c r="C26" i="5"/>
  <c r="E26" i="5" s="1"/>
  <c r="C25" i="5"/>
  <c r="E25" i="5" s="1"/>
  <c r="B20" i="5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B41" i="4"/>
  <c r="E41" i="4" s="1"/>
  <c r="C30" i="4"/>
  <c r="E30" i="4" s="1"/>
  <c r="C29" i="4"/>
  <c r="E29" i="4" s="1"/>
  <c r="C28" i="4"/>
  <c r="E28" i="4" s="1"/>
  <c r="C27" i="4"/>
  <c r="E27" i="4" s="1"/>
  <c r="C26" i="4"/>
  <c r="E26" i="4" s="1"/>
  <c r="C25" i="4"/>
  <c r="E25" i="4" s="1"/>
  <c r="B20" i="4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B41" i="1"/>
  <c r="C30" i="1"/>
  <c r="C29" i="1"/>
  <c r="C28" i="1"/>
  <c r="C27" i="1"/>
  <c r="C26" i="1"/>
  <c r="C25" i="1"/>
  <c r="E20" i="5" l="1"/>
  <c r="E33" i="5"/>
  <c r="E13" i="5"/>
  <c r="E12" i="5"/>
  <c r="E14" i="5" s="1"/>
  <c r="E34" i="5"/>
  <c r="E20" i="4"/>
  <c r="E13" i="4"/>
  <c r="E12" i="4"/>
  <c r="E14" i="4" s="1"/>
  <c r="E33" i="4"/>
  <c r="E34" i="4"/>
  <c r="O5" i="7"/>
  <c r="O11" i="7" s="1"/>
  <c r="O2" i="7"/>
  <c r="O12" i="7" s="1"/>
  <c r="O48" i="7"/>
  <c r="O49" i="7" s="1"/>
  <c r="N53" i="7" s="1"/>
  <c r="O26" i="7"/>
  <c r="O27" i="7" s="1"/>
  <c r="O28" i="7" s="1"/>
  <c r="N32" i="7" s="1"/>
  <c r="J48" i="7"/>
  <c r="J49" i="7" s="1"/>
  <c r="I53" i="7" s="1"/>
  <c r="J26" i="7"/>
  <c r="J27" i="7" s="1"/>
  <c r="J28" i="7" s="1"/>
  <c r="I32" i="7" s="1"/>
  <c r="E48" i="7"/>
  <c r="E26" i="7"/>
  <c r="E27" i="7" s="1"/>
  <c r="E10" i="5"/>
  <c r="E35" i="5"/>
  <c r="E31" i="5"/>
  <c r="E36" i="5" s="1"/>
  <c r="E37" i="5" s="1"/>
  <c r="D41" i="5" s="1"/>
  <c r="E10" i="4"/>
  <c r="E31" i="4"/>
  <c r="E41" i="1"/>
  <c r="E30" i="1"/>
  <c r="E29" i="1"/>
  <c r="E28" i="1"/>
  <c r="E27" i="1"/>
  <c r="E26" i="1"/>
  <c r="E25" i="1"/>
  <c r="E35" i="4" l="1"/>
  <c r="E36" i="4" s="1"/>
  <c r="E37" i="4" s="1"/>
  <c r="D41" i="4" s="1"/>
  <c r="E15" i="5"/>
  <c r="E16" i="5" s="1"/>
  <c r="D20" i="5" s="1"/>
  <c r="O3" i="7"/>
  <c r="O10" i="7"/>
  <c r="O6" i="7"/>
  <c r="O7" i="7" s="1"/>
  <c r="E28" i="7"/>
  <c r="D32" i="7" s="1"/>
  <c r="E49" i="7"/>
  <c r="D53" i="7" s="1"/>
  <c r="P53" i="7"/>
  <c r="P32" i="7"/>
  <c r="K53" i="7"/>
  <c r="K32" i="7"/>
  <c r="F32" i="7"/>
  <c r="F53" i="7"/>
  <c r="E15" i="4"/>
  <c r="E16" i="4" s="1"/>
  <c r="D20" i="4" s="1"/>
  <c r="F41" i="5"/>
  <c r="E31" i="1"/>
  <c r="B20" i="1"/>
  <c r="C9" i="1"/>
  <c r="E9" i="1" s="1"/>
  <c r="C8" i="1"/>
  <c r="E8" i="1" s="1"/>
  <c r="C7" i="1"/>
  <c r="E7" i="1" s="1"/>
  <c r="C6" i="1"/>
  <c r="E6" i="1" s="1"/>
  <c r="C5" i="1"/>
  <c r="E5" i="1" s="1"/>
  <c r="C4" i="1"/>
  <c r="F20" i="5" l="1"/>
  <c r="F20" i="4"/>
  <c r="F41" i="4"/>
  <c r="E34" i="1"/>
  <c r="E33" i="1"/>
  <c r="E20" i="1"/>
  <c r="E13" i="1"/>
  <c r="E12" i="1"/>
  <c r="E14" i="1" s="1"/>
  <c r="E4" i="1"/>
  <c r="E10" i="1" s="1"/>
  <c r="E35" i="1" l="1"/>
  <c r="E36" i="1" s="1"/>
  <c r="E37" i="1" s="1"/>
  <c r="D41" i="1" s="1"/>
  <c r="E15" i="1"/>
  <c r="E16" i="1" s="1"/>
  <c r="D20" i="1" s="1"/>
  <c r="F41" i="1" l="1"/>
  <c r="F20" i="1"/>
</calcChain>
</file>

<file path=xl/sharedStrings.xml><?xml version="1.0" encoding="utf-8"?>
<sst xmlns="http://schemas.openxmlformats.org/spreadsheetml/2006/main" count="375" uniqueCount="58">
  <si>
    <t>COSTI FISSI</t>
  </si>
  <si>
    <t>COSTI VARIABILI</t>
  </si>
  <si>
    <t>Q.TA'</t>
  </si>
  <si>
    <t>COSTO</t>
  </si>
  <si>
    <t>VINO</t>
  </si>
  <si>
    <t>B.ACQUA</t>
  </si>
  <si>
    <t>PRODOTTI CASEARI</t>
  </si>
  <si>
    <t>CALICI DI VINO</t>
  </si>
  <si>
    <t>TOTALE</t>
  </si>
  <si>
    <t>C. AMMORTIZZATO</t>
  </si>
  <si>
    <t>TRASPORTO DEL BOX</t>
  </si>
  <si>
    <t>SCATOLA IMBALLATA PER BOX</t>
  </si>
  <si>
    <t>SOMMELIER PER SINGOLO EVENTO</t>
  </si>
  <si>
    <t>MARKETING PER SINGLO EVENTO</t>
  </si>
  <si>
    <t xml:space="preserve">P. UNIT FISSA. </t>
  </si>
  <si>
    <t>P.UNIT VAR.</t>
  </si>
  <si>
    <t>COSTO TOTALE COMPLESSIVO</t>
  </si>
  <si>
    <t>BOX TASTING DA 8 PERSONE (SENZA SPONSOR)</t>
  </si>
  <si>
    <t>N. PACCHETTI DA VENDERE</t>
  </si>
  <si>
    <t>VARIABILI</t>
  </si>
  <si>
    <t>N° PARTECIPANTI</t>
  </si>
  <si>
    <t>G. PER PARTECIPANTE</t>
  </si>
  <si>
    <t>COSTO PER PARTECIPANTE</t>
  </si>
  <si>
    <t>P. PER PARTECIPANTE</t>
  </si>
  <si>
    <t>RICAVI TOTALI</t>
  </si>
  <si>
    <t>vino</t>
  </si>
  <si>
    <t>acqua</t>
  </si>
  <si>
    <t>prodotti caseari</t>
  </si>
  <si>
    <t>box</t>
  </si>
  <si>
    <t>trasporto</t>
  </si>
  <si>
    <t>calici di vino</t>
  </si>
  <si>
    <t>partecipanti</t>
  </si>
  <si>
    <t>BOX TASTING DA 8 PERSONE (CON SPONSOR)</t>
  </si>
  <si>
    <t>UTILE</t>
  </si>
  <si>
    <t>BOX TASTING DA 4 PERSONE (SENZA SPONSOR)</t>
  </si>
  <si>
    <t>PRODOTTI D'ACCOMPAGNAMENTO</t>
  </si>
  <si>
    <t>BOX TASTING DA 4 PERSONE (CON SPONSOR)</t>
  </si>
  <si>
    <t>BOX TASTING DA 2 PERSONE (SENZA SPONSOR)</t>
  </si>
  <si>
    <t>BOX TASTING DA 2 PERSONE (CON SPONSOR)</t>
  </si>
  <si>
    <t>N. PACCHETTI X8 DA VENDERE</t>
  </si>
  <si>
    <t>VARIABILI PER PACCHETTO X8</t>
  </si>
  <si>
    <t>N. PACCHETTI X4 DA VENDERE</t>
  </si>
  <si>
    <t>VARIABILI PER PACCHETTO X4</t>
  </si>
  <si>
    <t>N. PACCHETTI X2 DA VENDERE</t>
  </si>
  <si>
    <t>VARIABILI PER PACCHETTO X2</t>
  </si>
  <si>
    <t>COSTO COMPLESSIVO CON SPONSOR</t>
  </si>
  <si>
    <t xml:space="preserve">PARTECIPANTI TOTALI </t>
  </si>
  <si>
    <t xml:space="preserve">COSTO COMPLESSIVO SENZA SPONSOR </t>
  </si>
  <si>
    <t xml:space="preserve">UTILE COMPLESSIVO SENZA SPONSOR </t>
  </si>
  <si>
    <t xml:space="preserve">UTILE COMPLESSIVO CON SPONSOR </t>
  </si>
  <si>
    <t>AMMORTAMENTO TOTALE =</t>
  </si>
  <si>
    <t>COSTO PER PARTECIPANTE CON SPONSOR</t>
  </si>
  <si>
    <t xml:space="preserve">COSTO PER PARTECIPANTE SENZA SPOSOR </t>
  </si>
  <si>
    <t>MARGINE DI PROFITTO SENZA SPONSOR</t>
  </si>
  <si>
    <t>MARGINE DI PROFITTO CON SPONSOR</t>
  </si>
  <si>
    <t xml:space="preserve">NB </t>
  </si>
  <si>
    <t>PER USARE QUESTO CALCOLATORE INSERIRE IL NUMERO DI PACCHETTI DA VENDERE</t>
  </si>
  <si>
    <t>PUOI MODIFICARE LA COMPOSIZIONE DEI PRODOTTI CAMBIANDO IL NUMERO DELLE VARIABILI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</si>
</sst>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Docs-Libre Franklin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1" fillId="0" borderId="1" xfId="0" applyFont="1" applyBorder="1"/>
    <xf numFmtId="0" fontId="0" fillId="0" borderId="0" xfId="0" applyAlignme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1" fillId="5" borderId="0" xfId="0" applyFont="1" applyFill="1"/>
    <xf numFmtId="164" fontId="0" fillId="6" borderId="0" xfId="0" applyNumberFormat="1" applyFill="1"/>
    <xf numFmtId="0" fontId="3" fillId="5" borderId="0" xfId="0" applyFont="1" applyFill="1"/>
    <xf numFmtId="0" fontId="4" fillId="5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3" fillId="0" borderId="0" xfId="0" applyFont="1"/>
    <xf numFmtId="0" fontId="1" fillId="0" borderId="0" xfId="0" applyFont="1"/>
    <xf numFmtId="164" fontId="3" fillId="0" borderId="0" xfId="0" applyNumberFormat="1" applyFont="1"/>
    <xf numFmtId="164" fontId="1" fillId="0" borderId="0" xfId="0" applyNumberFormat="1" applyFont="1"/>
    <xf numFmtId="0" fontId="3" fillId="9" borderId="0" xfId="0" applyFont="1" applyFill="1"/>
    <xf numFmtId="0" fontId="0" fillId="9" borderId="0" xfId="0" applyFill="1"/>
    <xf numFmtId="164" fontId="3" fillId="9" borderId="0" xfId="0" applyNumberFormat="1" applyFont="1" applyFill="1"/>
    <xf numFmtId="0" fontId="1" fillId="9" borderId="0" xfId="0" applyFont="1" applyFill="1"/>
    <xf numFmtId="164" fontId="1" fillId="9" borderId="0" xfId="0" applyNumberFormat="1" applyFont="1" applyFill="1"/>
    <xf numFmtId="10" fontId="0" fillId="2" borderId="0" xfId="0" applyNumberFormat="1" applyFill="1"/>
    <xf numFmtId="0" fontId="0" fillId="0" borderId="0" xfId="0" applyAlignment="1">
      <alignment horizontal="left"/>
    </xf>
  </cellXfs>
  <cellStyles count="1">
    <cellStyle name="Normale" xfId="0" builtinId="0"/>
  </cellStyles>
  <dxfs count="60"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59999389629810485"/>
        </patternFill>
      </fill>
    </dxf>
    <dxf>
      <numFmt numFmtId="164" formatCode="#,##0.00\ &quot;€&quot;"/>
    </dxf>
    <dxf>
      <numFmt numFmtId="0" formatCode="General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E6BA0-99ED-4664-BB4C-C3ED194D76F6}" name="Tabella1" displayName="Tabella1" ref="B3:E11" totalsRowCount="1">
  <autoFilter ref="B3:E10" xr:uid="{52D704EB-32B9-4CA1-903C-839046F915BC}"/>
  <tableColumns count="4">
    <tableColumn id="1" xr3:uid="{4844DEE6-32B7-4F1D-B387-9C77C42127FB}" name="COSTI VARIABILI" totalsRowLabel="COSTI FISSI"/>
    <tableColumn id="3" xr3:uid="{4159E3E6-70DB-43B8-8107-85C2828698A7}" name="Q.TA'"/>
    <tableColumn id="4" xr3:uid="{54BB5415-F35A-41FE-85C3-BE8FD19D63F1}" name="P.UNIT VAR." totalsRowLabel="P. UNIT FISSA. "/>
    <tableColumn id="5" xr3:uid="{B914A69F-8AD9-4B84-AEA5-2AD67BD7DD5E}" name="COSTO" totalsRowLabel="C. AMMORTIZZATO" dataDxfId="59" totalsRowDxfId="58">
      <calculatedColumnFormula>C4*D4</calculatedColumnFormula>
    </tableColumn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285C924-7452-47AA-B600-2B70E90508FD}" name="Tabella32743" displayName="Tabella32743" ref="B19:F20" totalsRowShown="0">
  <autoFilter ref="B19:F20" xr:uid="{AD08CD6E-D36E-4345-A9B3-3F0393C97F3A}"/>
  <tableColumns count="5">
    <tableColumn id="2" xr3:uid="{07F1838B-1200-4B65-BB63-EBC375867F7F}" name="N° PARTECIPANTI" dataDxfId="37">
      <calculatedColumnFormula>J9*G3</calculatedColumnFormula>
    </tableColumn>
    <tableColumn id="3" xr3:uid="{D1C8DAFD-E964-47D1-A67C-9DA69537E8F4}" name="P. PER PARTECIPANTE"/>
    <tableColumn id="4" xr3:uid="{B9986208-1812-44E6-AD1E-67EDCD837FFA}" name="G. PER PARTECIPANTE" dataDxfId="36">
      <calculatedColumnFormula>C20-E16</calculatedColumnFormula>
    </tableColumn>
    <tableColumn id="5" xr3:uid="{F4C5161B-32BC-4BF3-B4AB-CBFE3991A65C}" name="RICAVI TOTALI">
      <calculatedColumnFormula>C20*B20</calculatedColumnFormula>
    </tableColumn>
    <tableColumn id="6" xr3:uid="{60498878-6A0E-49F0-A931-40C2A90A93EC}" name="UTILE" dataDxfId="35">
      <calculatedColumnFormula>E20-E15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DFD25EF-D29A-44A2-B813-176318E250FE}" name="Tabella162844" displayName="Tabella162844" ref="B24:E32" totalsRowCount="1">
  <autoFilter ref="B24:E31" xr:uid="{D6DFBC70-343B-46DB-80B0-C7FB4D60BA91}"/>
  <tableColumns count="4">
    <tableColumn id="1" xr3:uid="{0ACCAC15-911C-42D9-9BEF-B204F7C3F73D}" name="COSTI VARIABILI" totalsRowLabel="COSTI FISSI"/>
    <tableColumn id="3" xr3:uid="{F781389B-8364-4A93-AAD3-F1CA6EB383ED}" name="Q.TA'"/>
    <tableColumn id="4" xr3:uid="{745CCBE1-F976-477D-96CC-9C387C0CBE7D}" name="P.UNIT VAR." totalsRowLabel="P. UNIT FISSA. "/>
    <tableColumn id="5" xr3:uid="{A890A29E-D4C4-451B-9797-053EFE5ED1C8}" name="COSTO" totalsRowLabel="C. AMMORTIZZATO" dataDxfId="34" totalsRowDxfId="33">
      <calculatedColumnFormula>C25*D25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DE8D020-2FE1-472A-A791-DE8F15440684}" name="Tabella372945" displayName="Tabella372945" ref="B40:F41" totalsRowShown="0">
  <autoFilter ref="B40:F41" xr:uid="{2156E228-5309-4CCE-96BC-41EC5771C8B5}"/>
  <tableColumns count="5">
    <tableColumn id="2" xr3:uid="{68602247-09C6-498B-9AB8-A92B61604872}" name="N° PARTECIPANTI" dataDxfId="32">
      <calculatedColumnFormula>J9*G3</calculatedColumnFormula>
    </tableColumn>
    <tableColumn id="3" xr3:uid="{4B40C0E3-436D-4FA9-84C3-AE9F672FBBF3}" name="P. PER PARTECIPANTE"/>
    <tableColumn id="4" xr3:uid="{28AF51D1-2D20-4E63-BB1E-7EFD63997DEE}" name="G. PER PARTECIPANTE" dataDxfId="31">
      <calculatedColumnFormula>C41-E37</calculatedColumnFormula>
    </tableColumn>
    <tableColumn id="5" xr3:uid="{6D8D179E-47DD-45A2-83BF-411C1E584CC4}" name="RICAVI TOTALI">
      <calculatedColumnFormula>C41*B41</calculatedColumnFormula>
    </tableColumn>
    <tableColumn id="6" xr3:uid="{92C97F90-DDAB-4DA8-B47E-12F624EBD832}" name="UTILE" dataDxfId="30">
      <calculatedColumnFormula>E41-E36</calculatedColumnFormula>
    </tableColumn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3D61743E-FD4A-49AA-83C8-746E6435E76A}" name="Tabella150" displayName="Tabella150" ref="B15:E23" totalsRowCount="1">
  <autoFilter ref="B15:E22" xr:uid="{89CC861A-150A-41A3-ACAF-AADB0DD82A6B}"/>
  <tableColumns count="4">
    <tableColumn id="1" xr3:uid="{F2004C89-A54E-4749-A4A7-29BEF7997892}" name="COSTI VARIABILI" totalsRowLabel="COSTI FISSI"/>
    <tableColumn id="3" xr3:uid="{BAD75D44-4995-4161-8F4F-7BB643207877}" name="Q.TA'"/>
    <tableColumn id="4" xr3:uid="{5FC86E0F-4F89-45AC-9805-D01B7AED9BC7}" name="P.UNIT VAR." totalsRowLabel="P. UNIT FISSA. "/>
    <tableColumn id="5" xr3:uid="{3E85FC7A-EEC8-4BB3-8AAC-761303E87065}" name="COSTO" totalsRowLabel="C. AMMORTIZZATO" dataDxfId="29" totalsRowDxfId="28">
      <calculatedColumnFormula>C16*D16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D1C8133-4421-467C-874A-19C888B24A14}" name="Tabella351" displayName="Tabella351" ref="B31:F32" totalsRowShown="0">
  <autoFilter ref="B31:F32" xr:uid="{6E1E5A9A-0408-450F-B37E-D3B736539F28}"/>
  <tableColumns count="5">
    <tableColumn id="2" xr3:uid="{B9994BFE-6F10-44CA-AB50-B2BE030B86C4}" name="N° PARTECIPANTI" dataDxfId="27">
      <calculatedColumnFormula>B11*B3</calculatedColumnFormula>
    </tableColumn>
    <tableColumn id="3" xr3:uid="{5BA18E9A-A1C4-47DA-95AD-59A2BF428FEB}" name="P. PER PARTECIPANTE"/>
    <tableColumn id="4" xr3:uid="{51A08FD7-085D-4633-A5CD-3ACA8AA8DD64}" name="G. PER PARTECIPANTE" dataDxfId="26">
      <calculatedColumnFormula>C32-E28</calculatedColumnFormula>
    </tableColumn>
    <tableColumn id="5" xr3:uid="{79740B6D-E75A-4003-92FB-7F8BFB6267BE}" name="RICAVI TOTALI">
      <calculatedColumnFormula>C32*B32</calculatedColumnFormula>
    </tableColumn>
    <tableColumn id="6" xr3:uid="{6CC0715A-8B19-410D-8FA9-303DFE9CB391}" name="UTILE" dataDxfId="25">
      <calculatedColumnFormula>E32-E27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2C79D27-B6A4-470C-8C88-69F9735C3A18}" name="Tabella1652" displayName="Tabella1652" ref="B36:E44" totalsRowCount="1">
  <autoFilter ref="B36:E43" xr:uid="{DA9BB5C0-B4BA-428B-8CD7-6C79797CE805}"/>
  <tableColumns count="4">
    <tableColumn id="1" xr3:uid="{311B3A00-6271-4612-AC54-A49603056A08}" name="COSTI VARIABILI" totalsRowLabel="COSTI FISSI"/>
    <tableColumn id="3" xr3:uid="{635B94F4-2DD7-4A36-AE2D-CA3C283AD543}" name="Q.TA'"/>
    <tableColumn id="4" xr3:uid="{4DC80242-153C-4B57-80DC-B7E5F079645D}" name="P.UNIT VAR." totalsRowLabel="P. UNIT FISSA. "/>
    <tableColumn id="5" xr3:uid="{80720A18-7D26-4164-80AF-63C66DC54181}" name="COSTO" totalsRowLabel="C. AMMORTIZZATO" dataDxfId="24" totalsRowDxfId="23">
      <calculatedColumnFormula>C37*D37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2CFC4AC-6536-4396-AD1B-E6F05FE51860}" name="Tabella3753" displayName="Tabella3753" ref="B52:F53" totalsRowShown="0">
  <autoFilter ref="B52:F53" xr:uid="{1E8D08F8-687D-4812-8186-58308894FF19}"/>
  <tableColumns count="5">
    <tableColumn id="2" xr3:uid="{0502056C-6C74-459A-98A2-3F1690C51231}" name="N° PARTECIPANTI" dataDxfId="22">
      <calculatedColumnFormula>B11*B3</calculatedColumnFormula>
    </tableColumn>
    <tableColumn id="3" xr3:uid="{48C59F4B-2DE1-4552-B267-321461399FA2}" name="P. PER PARTECIPANTE"/>
    <tableColumn id="4" xr3:uid="{E5BA088F-087B-46CA-AA5C-84BFC9438858}" name="G. PER PARTECIPANTE" dataDxfId="21">
      <calculatedColumnFormula>C53-E49</calculatedColumnFormula>
    </tableColumn>
    <tableColumn id="5" xr3:uid="{6B2A7DD2-8893-4504-A8D3-8D2586E0DCB3}" name="RICAVI TOTALI">
      <calculatedColumnFormula>C53*B53</calculatedColumnFormula>
    </tableColumn>
    <tableColumn id="6" xr3:uid="{5656411E-E9D1-4230-BBFB-C688FB338EBA}" name="UTILE" dataDxfId="20">
      <calculatedColumnFormula>E53-E48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255577A0-6A59-461F-8948-2A6CD3205227}" name="Tabella12658" displayName="Tabella12658" ref="G15:J23" totalsRowCount="1">
  <autoFilter ref="G15:J22" xr:uid="{2F072C59-EEBD-4D1F-A24A-2B4E4FFEF8E2}"/>
  <tableColumns count="4">
    <tableColumn id="1" xr3:uid="{21E47654-54FF-486D-9A42-9086CA718367}" name="COSTI VARIABILI" totalsRowLabel="COSTI FISSI"/>
    <tableColumn id="3" xr3:uid="{603A3DE8-7D12-49A8-9451-352498AE8B71}" name="Q.TA'"/>
    <tableColumn id="4" xr3:uid="{D94A21EB-8D8A-4B16-81A0-1D356A1522B2}" name="P.UNIT VAR." totalsRowLabel="P. UNIT FISSA. "/>
    <tableColumn id="5" xr3:uid="{9B7BE6F7-3DE5-46F8-8967-88564CEE6E3B}" name="COSTO" totalsRowLabel="C. AMMORTIZZATO" dataDxfId="19" totalsRowDxfId="18">
      <calculatedColumnFormula>H16*I16</calculatedColumnFormula>
    </tableColumn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1740F385-4155-460C-8261-817E452849B0}" name="Tabella32759" displayName="Tabella32759" ref="G31:K32" totalsRowShown="0">
  <autoFilter ref="G31:K32" xr:uid="{694E061C-03A2-4C56-9CD5-7B1518D79B89}"/>
  <tableColumns count="5">
    <tableColumn id="2" xr3:uid="{A28534EB-CDBA-4E0D-B709-6F2ADAD39072}" name="N° PARTECIPANTI" dataDxfId="17">
      <calculatedColumnFormula>E11*E3</calculatedColumnFormula>
    </tableColumn>
    <tableColumn id="3" xr3:uid="{1CE43561-22BA-4FAF-A87C-38E2F585FE63}" name="P. PER PARTECIPANTE"/>
    <tableColumn id="4" xr3:uid="{6CD9F0E2-A39B-4D1B-AEF4-02D52B284B4B}" name="G. PER PARTECIPANTE" dataDxfId="16">
      <calculatedColumnFormula>H32-J28</calculatedColumnFormula>
    </tableColumn>
    <tableColumn id="5" xr3:uid="{B3CF093B-01D4-4866-BDD6-A41BB88413DD}" name="RICAVI TOTALI">
      <calculatedColumnFormula>H32*G32</calculatedColumnFormula>
    </tableColumn>
    <tableColumn id="6" xr3:uid="{EDC713D8-16BE-4569-8BB6-2520C7A7C7CC}" name="UTILE" dataDxfId="15">
      <calculatedColumnFormula>J32-J27</calculatedColumnFormula>
    </tableColumn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15F4E36-39AC-4A32-8AB1-62FFF040A9B0}" name="Tabella162860" displayName="Tabella162860" ref="G36:J44" totalsRowCount="1">
  <autoFilter ref="G36:J43" xr:uid="{B3CA04AB-CBE2-47F1-82DF-C36455068B39}"/>
  <tableColumns count="4">
    <tableColumn id="1" xr3:uid="{095CDD8C-ABCF-45C9-A244-E1619A7DF9E0}" name="COSTI VARIABILI" totalsRowLabel="COSTI FISSI"/>
    <tableColumn id="3" xr3:uid="{91ABF10E-7DCD-4CF8-ABF3-18A9DFC6979D}" name="Q.TA'"/>
    <tableColumn id="4" xr3:uid="{8F67DBAD-E921-4458-A2C5-92C37B0DCDB8}" name="P.UNIT VAR." totalsRowLabel="P. UNIT FISSA. "/>
    <tableColumn id="5" xr3:uid="{EAA544A9-9173-4505-BC93-5574F1B903F0}" name="COSTO" totalsRowLabel="C. AMMORTIZZATO" dataDxfId="14" totalsRowDxfId="13">
      <calculatedColumnFormula>H37*I37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31B902-D472-451F-8DC0-C1E9AA9E1096}" name="Tabella3" displayName="Tabella3" ref="B19:F20" totalsRowShown="0">
  <autoFilter ref="B19:F20" xr:uid="{EF2BF887-6924-4005-8C57-BC4726B75EAD}"/>
  <tableColumns count="5">
    <tableColumn id="2" xr3:uid="{21D8611C-B512-496A-80F3-4E5228E6719E}" name="N° PARTECIPANTI" dataDxfId="57">
      <calculatedColumnFormula>I9*G3</calculatedColumnFormula>
    </tableColumn>
    <tableColumn id="3" xr3:uid="{CA5192D9-7C12-4DF2-8FFE-58C1DC416A85}" name="P. PER PARTECIPANTE"/>
    <tableColumn id="4" xr3:uid="{9851F4E9-3EB2-4BAC-9820-B3E85F6A7FEC}" name="G. PER PARTECIPANTE" dataDxfId="56">
      <calculatedColumnFormula>C20-E16</calculatedColumnFormula>
    </tableColumn>
    <tableColumn id="5" xr3:uid="{EBF49BCE-5160-476F-B10D-62C35C27C41B}" name="RICAVI TOTALI">
      <calculatedColumnFormula>C20*B20</calculatedColumnFormula>
    </tableColumn>
    <tableColumn id="6" xr3:uid="{74400442-A838-41BF-9F4A-7ED8F1AB28BE}" name="UTILE" dataDxfId="55">
      <calculatedColumnFormula>E20-E15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E374416-3327-41F1-9D15-C53AE04CCD54}" name="Tabella372961" displayName="Tabella372961" ref="G52:K53" totalsRowShown="0">
  <autoFilter ref="G52:K53" xr:uid="{9A3F09A8-13BD-4A92-BABB-E5B42445CCA7}"/>
  <tableColumns count="5">
    <tableColumn id="2" xr3:uid="{CB158C58-182C-40F4-881B-C15E10BF92B2}" name="N° PARTECIPANTI" dataDxfId="12">
      <calculatedColumnFormula>E11*E3</calculatedColumnFormula>
    </tableColumn>
    <tableColumn id="3" xr3:uid="{97C23E7C-4B99-4867-96F1-2787B9184329}" name="P. PER PARTECIPANTE"/>
    <tableColumn id="4" xr3:uid="{03E369DE-FD47-4980-BB35-D36BAD9E0123}" name="G. PER PARTECIPANTE" dataDxfId="11">
      <calculatedColumnFormula>H53-J49</calculatedColumnFormula>
    </tableColumn>
    <tableColumn id="5" xr3:uid="{4F26D221-C2A5-49CD-A30E-0D3878C55CC8}" name="RICAVI TOTALI">
      <calculatedColumnFormula>H53*G53</calculatedColumnFormula>
    </tableColumn>
    <tableColumn id="6" xr3:uid="{A2F8C42A-51CF-4DF7-BE4D-94F01DEB219C}" name="UTILE" dataDxfId="10">
      <calculatedColumnFormula>J53-J48</calculatedColumnFormula>
    </tableColumn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C3B4B806-08A5-4C88-908D-7E5DC5BC25BC}" name="Tabella1264266" displayName="Tabella1264266" ref="L15:O23" totalsRowCount="1">
  <autoFilter ref="L15:O22" xr:uid="{27FBBE2E-2F7D-4540-8333-F56B5CC99858}"/>
  <tableColumns count="4">
    <tableColumn id="1" xr3:uid="{5E1D86F4-98E6-4D18-9E53-A4573FEE08E1}" name="COSTI VARIABILI" totalsRowLabel="COSTI FISSI"/>
    <tableColumn id="3" xr3:uid="{E919B9B9-ABAC-41D4-BA62-FCAFE54102ED}" name="Q.TA'"/>
    <tableColumn id="4" xr3:uid="{8BEBB043-9B93-4DE6-AC42-466BEAC33947}" name="P.UNIT VAR." totalsRowLabel="P. UNIT FISSA. "/>
    <tableColumn id="5" xr3:uid="{374E766C-7E06-4286-AAA6-308D51788CCE}" name="COSTO" totalsRowLabel="C. AMMORTIZZATO" dataDxfId="9" totalsRowDxfId="8">
      <calculatedColumnFormula>M16*N16</calculatedColumnFormula>
    </tableColumn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60624EC9-0E66-40B8-84FE-9A3EA0E83F24}" name="Tabella3274367" displayName="Tabella3274367" ref="L31:P32" totalsRowShown="0">
  <autoFilter ref="L31:P32" xr:uid="{9B997CFC-12E3-4FF3-A860-38B410C0DC56}"/>
  <tableColumns count="5">
    <tableColumn id="2" xr3:uid="{E0F181B1-B350-42E6-A89D-F845891BD3C2}" name="N° PARTECIPANTI" dataDxfId="7">
      <calculatedColumnFormula>V21*H3</calculatedColumnFormula>
    </tableColumn>
    <tableColumn id="3" xr3:uid="{A9B5AED7-9807-4022-A733-CE52FA1FD267}" name="P. PER PARTECIPANTE"/>
    <tableColumn id="4" xr3:uid="{E1490388-3063-4263-A35A-5DF60DFC98D5}" name="G. PER PARTECIPANTE" dataDxfId="6">
      <calculatedColumnFormula>M32-O28</calculatedColumnFormula>
    </tableColumn>
    <tableColumn id="5" xr3:uid="{9043CCCF-BDA1-4C5A-96CF-6B1E0E563B03}" name="RICAVI TOTALI">
      <calculatedColumnFormula>M32*L32</calculatedColumnFormula>
    </tableColumn>
    <tableColumn id="6" xr3:uid="{6C62870F-FFF8-495B-8D72-43D9E1923FA0}" name="UTILE" dataDxfId="5">
      <calculatedColumnFormula>O32-O27</calculatedColumnFormula>
    </tableColumn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D3A35003-6A97-4DCA-A3D8-EB1651D46F3C}" name="Tabella16284468" displayName="Tabella16284468" ref="L36:O44" totalsRowCount="1">
  <autoFilter ref="L36:O43" xr:uid="{F5D35AB3-8685-4225-AF9C-A0A8B3F38F08}"/>
  <tableColumns count="4">
    <tableColumn id="1" xr3:uid="{C13060A0-EE95-429B-8BD1-A6D816EAE57F}" name="COSTI VARIABILI" totalsRowLabel="COSTI FISSI"/>
    <tableColumn id="3" xr3:uid="{4DA96496-EE1B-4882-A868-F9AD824FFEE7}" name="Q.TA'"/>
    <tableColumn id="4" xr3:uid="{AA09A542-6FAF-4411-B5EF-6F8CA7990A1B}" name="P.UNIT VAR." totalsRowLabel="P. UNIT FISSA. "/>
    <tableColumn id="5" xr3:uid="{EFC3837D-17D9-4FD9-9043-892AE45D7D9D}" name="COSTO" totalsRowLabel="C. AMMORTIZZATO" dataDxfId="4" totalsRowDxfId="3">
      <calculatedColumnFormula>M37*N37</calculatedColumnFormula>
    </tableColumn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C2AA1B2-EB4D-47AF-9E6D-B80F4DED626F}" name="Tabella37294569" displayName="Tabella37294569" ref="L52:P53" totalsRowShown="0">
  <autoFilter ref="L52:P53" xr:uid="{A6DC94BB-5F1F-4561-B4F9-83919537DEEA}"/>
  <tableColumns count="5">
    <tableColumn id="2" xr3:uid="{FF6610B2-7FAC-430D-9241-CFE4752D9266}" name="N° PARTECIPANTI" dataDxfId="2">
      <calculatedColumnFormula>V21*H3</calculatedColumnFormula>
    </tableColumn>
    <tableColumn id="3" xr3:uid="{84D4483F-C089-42B6-AEEF-76F2F204A447}" name="P. PER PARTECIPANTE"/>
    <tableColumn id="4" xr3:uid="{92597A5F-BCAC-4ABE-88B8-EED3048D92E5}" name="G. PER PARTECIPANTE" dataDxfId="1">
      <calculatedColumnFormula>M53-O49</calculatedColumnFormula>
    </tableColumn>
    <tableColumn id="5" xr3:uid="{8FFEF96C-D6D5-45BC-B3DE-1A8449FFAD5A}" name="RICAVI TOTALI">
      <calculatedColumnFormula>M53*L53</calculatedColumnFormula>
    </tableColumn>
    <tableColumn id="6" xr3:uid="{4A4C503F-1A88-4645-8743-9F7CA6975795}" name="UTILE" dataDxfId="0">
      <calculatedColumnFormula>O53-O48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440E11-5863-482B-824E-79BC8501B534}" name="Tabella16" displayName="Tabella16" ref="B24:E32" totalsRowCount="1">
  <autoFilter ref="B24:E31" xr:uid="{2F2B5A7A-2123-4A2F-B334-C0E8EF7FB7E1}"/>
  <tableColumns count="4">
    <tableColumn id="1" xr3:uid="{8D3E40B5-7057-4782-90B0-C9C817066881}" name="COSTI VARIABILI" totalsRowLabel="COSTI FISSI"/>
    <tableColumn id="3" xr3:uid="{DD957ADC-5AC2-43DA-8AB9-AD2CF9658E8C}" name="Q.TA'"/>
    <tableColumn id="4" xr3:uid="{962402EE-76CA-4441-AD4D-B02D121EEF24}" name="P.UNIT VAR." totalsRowLabel="P. UNIT FISSA. "/>
    <tableColumn id="5" xr3:uid="{DA44D8D1-D28B-4A34-ADF9-B1366E86D2B8}" name="COSTO" totalsRowLabel="C. AMMORTIZZATO" dataDxfId="54" totalsRowDxfId="53">
      <calculatedColumnFormula>C25*D25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82FE05-6AA4-4884-8093-E6234D367C0E}" name="Tabella37" displayName="Tabella37" ref="B40:F41" totalsRowShown="0">
  <autoFilter ref="B40:F41" xr:uid="{E8FE9BA1-E0D9-424D-B9E8-1F837360AEFD}"/>
  <tableColumns count="5">
    <tableColumn id="2" xr3:uid="{1C996B24-3EFF-49DB-981A-6A600915E213}" name="N° PARTECIPANTI" dataDxfId="52">
      <calculatedColumnFormula>I9*G3</calculatedColumnFormula>
    </tableColumn>
    <tableColumn id="3" xr3:uid="{71A87525-ED25-41F1-AFA9-1B474A2F5658}" name="P. PER PARTECIPANTE"/>
    <tableColumn id="4" xr3:uid="{07DB69F1-E922-4BD5-B6CF-8E0B81606644}" name="G. PER PARTECIPANTE" dataDxfId="51">
      <calculatedColumnFormula>C41-E37</calculatedColumnFormula>
    </tableColumn>
    <tableColumn id="5" xr3:uid="{23DA0ED7-E445-4812-A6A6-639BBF7F4A0B}" name="RICAVI TOTALI">
      <calculatedColumnFormula>C41*B41</calculatedColumnFormula>
    </tableColumn>
    <tableColumn id="6" xr3:uid="{F13AD5B9-D246-4A05-AF05-C331C7B600C3}" name="UTILE" dataDxfId="50">
      <calculatedColumnFormula>E41-E36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FD4E2C4-7365-4F5B-968C-B3D7926DBC46}" name="Tabella126" displayName="Tabella126" ref="B3:E11" totalsRowCount="1">
  <autoFilter ref="B3:E10" xr:uid="{BDEA24A4-B77C-417F-AA19-EA385A746DB8}"/>
  <tableColumns count="4">
    <tableColumn id="1" xr3:uid="{45E2E102-C9DD-4DD2-A706-319C5C494EA1}" name="COSTI VARIABILI" totalsRowLabel="COSTI FISSI"/>
    <tableColumn id="3" xr3:uid="{19F0F4AD-36D6-41C2-9553-6850271F1277}" name="Q.TA'"/>
    <tableColumn id="4" xr3:uid="{E0CEDEAE-DCA1-4765-95E8-F0D47A19CA0A}" name="P.UNIT VAR." totalsRowLabel="P. UNIT FISSA. "/>
    <tableColumn id="5" xr3:uid="{F3EBB49F-4B62-466C-A60B-096947167E30}" name="COSTO" totalsRowLabel="C. AMMORTIZZATO" dataDxfId="49" totalsRowDxfId="48">
      <calculatedColumnFormula>C4*D4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FB6EE20-AD9C-4D42-9395-5C900D6B59EC}" name="Tabella327" displayName="Tabella327" ref="B19:F20" totalsRowShown="0">
  <autoFilter ref="B19:F20" xr:uid="{DF3D3FAE-E30E-4680-9D86-9F3DD76AD5F3}"/>
  <tableColumns count="5">
    <tableColumn id="2" xr3:uid="{2C02F725-6F56-4914-B327-CC351AD06740}" name="N° PARTECIPANTI" dataDxfId="47">
      <calculatedColumnFormula>J9*G3</calculatedColumnFormula>
    </tableColumn>
    <tableColumn id="3" xr3:uid="{83045221-5267-4139-93E5-3E842D904B9E}" name="P. PER PARTECIPANTE"/>
    <tableColumn id="4" xr3:uid="{7AF1817F-C131-4101-AC1E-55643A8D9B01}" name="G. PER PARTECIPANTE" dataDxfId="46">
      <calculatedColumnFormula>C20-E16</calculatedColumnFormula>
    </tableColumn>
    <tableColumn id="5" xr3:uid="{D8AEC0B9-FE8F-4F43-AE16-6961C10732F0}" name="RICAVI TOTALI">
      <calculatedColumnFormula>C20*B20</calculatedColumnFormula>
    </tableColumn>
    <tableColumn id="6" xr3:uid="{8E5F0182-AA0B-423E-BD53-FBEF4A5E3F85}" name="UTILE" dataDxfId="45">
      <calculatedColumnFormula>E20-E15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7465762-DB0C-41F3-8030-B9D922CAA1D5}" name="Tabella1628" displayName="Tabella1628" ref="B24:E32" totalsRowCount="1">
  <autoFilter ref="B24:E31" xr:uid="{B64BBD47-7754-4ACF-93A1-5BF513D5813B}"/>
  <tableColumns count="4">
    <tableColumn id="1" xr3:uid="{42D94F2C-DF19-4002-9691-6F14D19EB637}" name="COSTI VARIABILI" totalsRowLabel="COSTI FISSI"/>
    <tableColumn id="3" xr3:uid="{2BA35278-D946-448B-972C-F3025C0F93A6}" name="Q.TA'"/>
    <tableColumn id="4" xr3:uid="{B5879A99-7DA8-47A1-B372-BFF5854A270A}" name="P.UNIT VAR." totalsRowLabel="P. UNIT FISSA. "/>
    <tableColumn id="5" xr3:uid="{CCD7CD80-EA12-41CC-BF63-912FAC04E46F}" name="COSTO" totalsRowLabel="C. AMMORTIZZATO" dataDxfId="44" totalsRowDxfId="43">
      <calculatedColumnFormula>C25*D25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2A1B869-C664-4ED1-89AC-3035C436F4C6}" name="Tabella3729" displayName="Tabella3729" ref="B40:F41" totalsRowShown="0">
  <autoFilter ref="B40:F41" xr:uid="{427A7C95-38AE-48A5-BB76-77301755C4A6}"/>
  <tableColumns count="5">
    <tableColumn id="2" xr3:uid="{2375267F-015C-4040-A75F-D8CA70B046D6}" name="N° PARTECIPANTI" dataDxfId="42">
      <calculatedColumnFormula>J9*G3</calculatedColumnFormula>
    </tableColumn>
    <tableColumn id="3" xr3:uid="{1528F0A0-7323-46AA-A8CE-27D48B7D466D}" name="P. PER PARTECIPANTE"/>
    <tableColumn id="4" xr3:uid="{B901FC59-9744-462E-95CE-A88FEE74B76D}" name="G. PER PARTECIPANTE" dataDxfId="41">
      <calculatedColumnFormula>C41-E37</calculatedColumnFormula>
    </tableColumn>
    <tableColumn id="5" xr3:uid="{4DD19187-5D08-4084-97C8-E76727ED0D22}" name="RICAVI TOTALI">
      <calculatedColumnFormula>C41*B41</calculatedColumnFormula>
    </tableColumn>
    <tableColumn id="6" xr3:uid="{0987FD4D-5A98-42D8-9CA4-EAE090C447D3}" name="UTILE" dataDxfId="40">
      <calculatedColumnFormula>E41-E36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604F73D-1F70-42D7-B3E7-C5B8FCA9ECD9}" name="Tabella12642" displayName="Tabella12642" ref="B3:E11" totalsRowCount="1">
  <autoFilter ref="B3:E10" xr:uid="{520E4072-6125-4DFB-9F58-3D64D8B0A198}"/>
  <tableColumns count="4">
    <tableColumn id="1" xr3:uid="{BB0AF1AA-C133-414A-A8C1-BF3A3E9A07F9}" name="COSTI VARIABILI" totalsRowLabel="COSTI FISSI"/>
    <tableColumn id="3" xr3:uid="{0E975B41-0E90-4D53-A18B-7531C020BAC3}" name="Q.TA'"/>
    <tableColumn id="4" xr3:uid="{2A945BDB-543D-4B7A-8599-D691451BC1E4}" name="P.UNIT VAR." totalsRowLabel="P. UNIT FISSA. "/>
    <tableColumn id="5" xr3:uid="{BD82A015-301E-429A-945F-BCC952F0405A}" name="COSTO" totalsRowLabel="C. AMMORTIZZATO" dataDxfId="39" totalsRowDxfId="38">
      <calculatedColumnFormula>C4*D4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294B-183E-4026-A49E-F23D701304A1}">
  <dimension ref="B2:W41"/>
  <sheetViews>
    <sheetView tabSelected="1" topLeftCell="C2" workbookViewId="0">
      <selection activeCell="J19" sqref="J19"/>
    </sheetView>
  </sheetViews>
  <sheetFormatPr defaultRowHeight="14.5"/>
  <cols>
    <col min="1" max="1" width="7.7265625" customWidth="1"/>
    <col min="2" max="2" width="30.36328125" customWidth="1"/>
    <col min="3" max="3" width="23" customWidth="1"/>
    <col min="4" max="4" width="21" customWidth="1"/>
    <col min="5" max="5" width="21.08984375" customWidth="1"/>
    <col min="6" max="6" width="17.1796875" customWidth="1"/>
    <col min="7" max="7" width="11.26953125" customWidth="1"/>
    <col min="8" max="8" width="13.7265625" customWidth="1"/>
  </cols>
  <sheetData>
    <row r="2" spans="2:23">
      <c r="B2" s="5" t="s">
        <v>17</v>
      </c>
      <c r="C2" s="6"/>
      <c r="D2" s="6"/>
      <c r="E2" s="6"/>
      <c r="G2" s="8" t="s">
        <v>18</v>
      </c>
      <c r="H2" s="8"/>
      <c r="I2" s="12" t="s">
        <v>19</v>
      </c>
      <c r="J2" s="11"/>
      <c r="K2" s="11"/>
    </row>
    <row r="3" spans="2:23">
      <c r="B3" t="s">
        <v>1</v>
      </c>
      <c r="C3" t="s">
        <v>2</v>
      </c>
      <c r="D3" t="s">
        <v>15</v>
      </c>
      <c r="E3" t="s">
        <v>3</v>
      </c>
      <c r="G3" s="8">
        <v>0</v>
      </c>
      <c r="H3" s="8"/>
      <c r="I3" s="11">
        <v>5</v>
      </c>
      <c r="J3" s="11" t="s">
        <v>25</v>
      </c>
      <c r="K3" s="11"/>
    </row>
    <row r="4" spans="2:23">
      <c r="B4" t="s">
        <v>4</v>
      </c>
      <c r="C4">
        <f>G3*I3</f>
        <v>0</v>
      </c>
      <c r="D4" s="2">
        <v>15</v>
      </c>
      <c r="E4" s="1">
        <f t="shared" ref="E4:E9" si="0">C4*D4</f>
        <v>0</v>
      </c>
      <c r="I4" s="11">
        <v>8</v>
      </c>
      <c r="J4" s="11" t="s">
        <v>26</v>
      </c>
      <c r="K4" s="11"/>
    </row>
    <row r="5" spans="2:23">
      <c r="B5" t="s">
        <v>5</v>
      </c>
      <c r="C5">
        <f>G3*I4</f>
        <v>0</v>
      </c>
      <c r="D5" s="1">
        <v>0.52</v>
      </c>
      <c r="E5" s="1">
        <f>C5*D5</f>
        <v>0</v>
      </c>
      <c r="I5" s="11">
        <v>8</v>
      </c>
      <c r="J5" s="11" t="s">
        <v>27</v>
      </c>
      <c r="K5" s="11"/>
    </row>
    <row r="6" spans="2:23">
      <c r="B6" t="s">
        <v>35</v>
      </c>
      <c r="C6">
        <f>G3*I5</f>
        <v>0</v>
      </c>
      <c r="D6" s="1">
        <v>5</v>
      </c>
      <c r="E6" s="1">
        <f t="shared" si="0"/>
        <v>0</v>
      </c>
      <c r="I6" s="11">
        <v>1</v>
      </c>
      <c r="J6" s="11" t="s">
        <v>29</v>
      </c>
      <c r="K6" s="11"/>
    </row>
    <row r="7" spans="2:23">
      <c r="B7" t="s">
        <v>10</v>
      </c>
      <c r="C7">
        <f>G3*I6</f>
        <v>0</v>
      </c>
      <c r="D7" s="1">
        <v>9</v>
      </c>
      <c r="E7" s="1">
        <f t="shared" si="0"/>
        <v>0</v>
      </c>
      <c r="I7" s="11">
        <v>1</v>
      </c>
      <c r="J7" s="11" t="s">
        <v>28</v>
      </c>
      <c r="K7" s="11"/>
    </row>
    <row r="8" spans="2:23">
      <c r="B8" t="s">
        <v>11</v>
      </c>
      <c r="C8">
        <f>G3*I7</f>
        <v>0</v>
      </c>
      <c r="D8" s="1">
        <v>5.4</v>
      </c>
      <c r="E8" s="1">
        <f t="shared" si="0"/>
        <v>0</v>
      </c>
      <c r="I8" s="11">
        <v>40</v>
      </c>
      <c r="J8" s="11" t="s">
        <v>30</v>
      </c>
      <c r="K8" s="11"/>
    </row>
    <row r="9" spans="2:23">
      <c r="B9" t="s">
        <v>7</v>
      </c>
      <c r="C9">
        <f>G3*I8</f>
        <v>0</v>
      </c>
      <c r="D9" s="1">
        <v>2</v>
      </c>
      <c r="E9" s="1">
        <f t="shared" si="0"/>
        <v>0</v>
      </c>
      <c r="I9" s="11">
        <v>8</v>
      </c>
      <c r="J9" s="11" t="s">
        <v>31</v>
      </c>
      <c r="K9" s="11"/>
    </row>
    <row r="10" spans="2:23">
      <c r="B10" t="s">
        <v>8</v>
      </c>
      <c r="E10" s="1">
        <f>SUBTOTAL(109,E4:E9)</f>
        <v>0</v>
      </c>
    </row>
    <row r="11" spans="2:23">
      <c r="B11" t="s">
        <v>0</v>
      </c>
      <c r="D11" t="s">
        <v>14</v>
      </c>
      <c r="E11" s="1" t="s">
        <v>9</v>
      </c>
    </row>
    <row r="12" spans="2:23">
      <c r="B12" s="4" t="s">
        <v>12</v>
      </c>
      <c r="D12">
        <v>100</v>
      </c>
      <c r="E12" t="e">
        <f>D12/B20</f>
        <v>#DIV/0!</v>
      </c>
      <c r="G12" t="s">
        <v>55</v>
      </c>
    </row>
    <row r="13" spans="2:23" ht="15" thickBot="1">
      <c r="B13" t="s">
        <v>13</v>
      </c>
      <c r="D13">
        <v>150</v>
      </c>
      <c r="E13" t="e">
        <f>D13/B20</f>
        <v>#DIV/0!</v>
      </c>
      <c r="G13" s="30" t="s">
        <v>56</v>
      </c>
      <c r="H13" s="30"/>
      <c r="I13" s="30"/>
      <c r="J13" s="30"/>
      <c r="K13" s="30"/>
      <c r="L13" s="30"/>
      <c r="M13" s="30"/>
      <c r="N13" s="30"/>
      <c r="O13" s="30"/>
      <c r="R13" s="30"/>
      <c r="S13" s="30"/>
      <c r="T13" s="30"/>
      <c r="U13" s="30"/>
      <c r="V13" s="30"/>
      <c r="W13" s="30"/>
    </row>
    <row r="14" spans="2:23" ht="15" thickTop="1">
      <c r="B14" t="s">
        <v>8</v>
      </c>
      <c r="C14" s="3"/>
      <c r="E14" t="e">
        <f>SUM(E12:E13)</f>
        <v>#DIV/0!</v>
      </c>
      <c r="G14" s="30" t="s">
        <v>57</v>
      </c>
      <c r="H14" s="30"/>
      <c r="I14" s="30"/>
      <c r="J14" s="30"/>
      <c r="K14" s="30"/>
      <c r="L14" s="30"/>
      <c r="M14" s="30"/>
      <c r="N14" s="30"/>
      <c r="O14" s="30"/>
      <c r="R14" s="30"/>
      <c r="S14" s="30"/>
      <c r="T14" s="30"/>
      <c r="U14" s="30"/>
      <c r="V14" s="30"/>
      <c r="W14" s="30"/>
    </row>
    <row r="15" spans="2:23">
      <c r="B15" s="9" t="s">
        <v>16</v>
      </c>
      <c r="C15" s="9"/>
      <c r="D15" s="9"/>
      <c r="E15" s="10" t="e">
        <f>SUM(E10,E14)</f>
        <v>#DIV/0!</v>
      </c>
    </row>
    <row r="16" spans="2:23">
      <c r="B16" t="s">
        <v>22</v>
      </c>
      <c r="E16" s="1" t="e">
        <f>E15/B20</f>
        <v>#DIV/0!</v>
      </c>
    </row>
    <row r="19" spans="2:6">
      <c r="B19" t="s">
        <v>20</v>
      </c>
      <c r="C19" t="s">
        <v>23</v>
      </c>
      <c r="D19" t="s">
        <v>21</v>
      </c>
      <c r="E19" t="s">
        <v>24</v>
      </c>
      <c r="F19" t="s">
        <v>33</v>
      </c>
    </row>
    <row r="20" spans="2:6">
      <c r="B20">
        <f>I9*G3</f>
        <v>0</v>
      </c>
      <c r="C20" s="1">
        <v>50</v>
      </c>
      <c r="D20" s="1" t="e">
        <f>C20-E16</f>
        <v>#DIV/0!</v>
      </c>
      <c r="E20" s="1">
        <f>C20*B20</f>
        <v>0</v>
      </c>
      <c r="F20" s="13" t="e">
        <f>E20-E15</f>
        <v>#DIV/0!</v>
      </c>
    </row>
    <row r="23" spans="2:6">
      <c r="B23" s="5" t="s">
        <v>32</v>
      </c>
      <c r="C23" s="6"/>
      <c r="D23" s="6"/>
      <c r="E23" s="6"/>
    </row>
    <row r="24" spans="2:6">
      <c r="B24" t="s">
        <v>1</v>
      </c>
      <c r="C24" t="s">
        <v>2</v>
      </c>
      <c r="D24" t="s">
        <v>15</v>
      </c>
      <c r="E24" t="s">
        <v>3</v>
      </c>
    </row>
    <row r="25" spans="2:6">
      <c r="B25" t="s">
        <v>4</v>
      </c>
      <c r="C25">
        <f>G3*I3</f>
        <v>0</v>
      </c>
      <c r="D25" s="2">
        <v>0</v>
      </c>
      <c r="E25" s="1">
        <f t="shared" ref="E25" si="1">C25*D25</f>
        <v>0</v>
      </c>
    </row>
    <row r="26" spans="2:6">
      <c r="B26" t="s">
        <v>5</v>
      </c>
      <c r="C26">
        <f>G3*I4</f>
        <v>0</v>
      </c>
      <c r="D26" s="1">
        <v>0.52</v>
      </c>
      <c r="E26" s="1">
        <f>C26*D26</f>
        <v>0</v>
      </c>
    </row>
    <row r="27" spans="2:6">
      <c r="B27" t="s">
        <v>6</v>
      </c>
      <c r="C27">
        <f>G3*I5</f>
        <v>0</v>
      </c>
      <c r="D27" s="1">
        <v>5</v>
      </c>
      <c r="E27" s="1">
        <f t="shared" ref="E27:E30" si="2">C27*D27</f>
        <v>0</v>
      </c>
    </row>
    <row r="28" spans="2:6">
      <c r="B28" t="s">
        <v>10</v>
      </c>
      <c r="C28">
        <f>G3*I6</f>
        <v>0</v>
      </c>
      <c r="D28" s="1">
        <v>9</v>
      </c>
      <c r="E28" s="1">
        <f t="shared" si="2"/>
        <v>0</v>
      </c>
    </row>
    <row r="29" spans="2:6">
      <c r="B29" t="s">
        <v>11</v>
      </c>
      <c r="C29">
        <f>G3*I7</f>
        <v>0</v>
      </c>
      <c r="D29" s="1">
        <v>5.4</v>
      </c>
      <c r="E29" s="1">
        <f t="shared" si="2"/>
        <v>0</v>
      </c>
    </row>
    <row r="30" spans="2:6">
      <c r="B30" t="s">
        <v>7</v>
      </c>
      <c r="C30">
        <f>G3*I8</f>
        <v>0</v>
      </c>
      <c r="D30" s="1">
        <v>2</v>
      </c>
      <c r="E30" s="1">
        <f t="shared" si="2"/>
        <v>0</v>
      </c>
    </row>
    <row r="31" spans="2:6">
      <c r="B31" t="s">
        <v>8</v>
      </c>
      <c r="E31" s="1">
        <f>SUBTOTAL(109,E25:E30)</f>
        <v>0</v>
      </c>
    </row>
    <row r="32" spans="2:6">
      <c r="B32" t="s">
        <v>0</v>
      </c>
      <c r="D32" t="s">
        <v>14</v>
      </c>
      <c r="E32" s="1" t="s">
        <v>9</v>
      </c>
    </row>
    <row r="33" spans="2:6">
      <c r="B33" s="4" t="s">
        <v>12</v>
      </c>
      <c r="D33">
        <v>100</v>
      </c>
      <c r="E33" t="e">
        <f>D33/B20</f>
        <v>#DIV/0!</v>
      </c>
    </row>
    <row r="34" spans="2:6" ht="15" thickBot="1">
      <c r="B34" t="s">
        <v>13</v>
      </c>
      <c r="D34">
        <v>150</v>
      </c>
      <c r="E34" t="e">
        <f>D34/B20</f>
        <v>#DIV/0!</v>
      </c>
    </row>
    <row r="35" spans="2:6" ht="15" thickTop="1">
      <c r="B35" t="s">
        <v>8</v>
      </c>
      <c r="C35" s="3"/>
      <c r="E35" t="e">
        <f>SUM(E33:E34)</f>
        <v>#DIV/0!</v>
      </c>
    </row>
    <row r="36" spans="2:6">
      <c r="B36" s="9" t="s">
        <v>16</v>
      </c>
      <c r="C36" s="9"/>
      <c r="D36" s="9"/>
      <c r="E36" s="10" t="e">
        <f>SUM(E31,E35)</f>
        <v>#DIV/0!</v>
      </c>
    </row>
    <row r="37" spans="2:6">
      <c r="B37" t="s">
        <v>22</v>
      </c>
      <c r="E37" s="1" t="e">
        <f>E36/B41</f>
        <v>#DIV/0!</v>
      </c>
    </row>
    <row r="40" spans="2:6">
      <c r="B40" t="s">
        <v>20</v>
      </c>
      <c r="C40" t="s">
        <v>23</v>
      </c>
      <c r="D40" t="s">
        <v>21</v>
      </c>
      <c r="E40" t="s">
        <v>24</v>
      </c>
      <c r="F40" t="s">
        <v>33</v>
      </c>
    </row>
    <row r="41" spans="2:6">
      <c r="B41">
        <f>I9*G3</f>
        <v>0</v>
      </c>
      <c r="C41" s="1">
        <v>35</v>
      </c>
      <c r="D41" s="1" t="e">
        <f>C41-E37</f>
        <v>#DIV/0!</v>
      </c>
      <c r="E41" s="1">
        <f>C41*B41</f>
        <v>0</v>
      </c>
      <c r="F41" s="13" t="e">
        <f>E41-E36</f>
        <v>#DIV/0!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C935-1000-4B0B-B547-2AB8DFD675B7}">
  <dimension ref="B2:L41"/>
  <sheetViews>
    <sheetView workbookViewId="0">
      <selection activeCell="I18" sqref="I18"/>
    </sheetView>
  </sheetViews>
  <sheetFormatPr defaultRowHeight="14.5"/>
  <cols>
    <col min="2" max="2" width="17.6328125" customWidth="1"/>
    <col min="3" max="3" width="21.26953125" customWidth="1"/>
    <col min="4" max="4" width="22.54296875" customWidth="1"/>
    <col min="5" max="5" width="16.1796875" customWidth="1"/>
    <col min="6" max="6" width="13.26953125" customWidth="1"/>
  </cols>
  <sheetData>
    <row r="2" spans="2:12">
      <c r="B2" s="5" t="s">
        <v>34</v>
      </c>
      <c r="C2" s="6"/>
      <c r="D2" s="6"/>
      <c r="E2" s="6"/>
      <c r="G2" s="8" t="s">
        <v>18</v>
      </c>
      <c r="H2" s="8"/>
      <c r="I2" s="7"/>
      <c r="J2" s="12" t="s">
        <v>19</v>
      </c>
      <c r="K2" s="11"/>
      <c r="L2" s="11"/>
    </row>
    <row r="3" spans="2:12">
      <c r="B3" t="s">
        <v>1</v>
      </c>
      <c r="C3" t="s">
        <v>2</v>
      </c>
      <c r="D3" t="s">
        <v>15</v>
      </c>
      <c r="E3" t="s">
        <v>3</v>
      </c>
      <c r="G3" s="8">
        <v>0</v>
      </c>
      <c r="H3" s="8"/>
      <c r="I3" s="7"/>
      <c r="J3" s="11">
        <v>5</v>
      </c>
      <c r="K3" s="11" t="s">
        <v>25</v>
      </c>
      <c r="L3" s="11"/>
    </row>
    <row r="4" spans="2:12">
      <c r="B4" t="s">
        <v>4</v>
      </c>
      <c r="C4">
        <f>G3*J3</f>
        <v>0</v>
      </c>
      <c r="D4" s="2">
        <v>15</v>
      </c>
      <c r="E4" s="1">
        <f t="shared" ref="E4:E9" si="0">C4*D4</f>
        <v>0</v>
      </c>
      <c r="J4" s="11">
        <v>4</v>
      </c>
      <c r="K4" s="11" t="s">
        <v>26</v>
      </c>
      <c r="L4" s="11"/>
    </row>
    <row r="5" spans="2:12">
      <c r="B5" t="s">
        <v>5</v>
      </c>
      <c r="C5">
        <f>G3*J4</f>
        <v>0</v>
      </c>
      <c r="D5" s="1">
        <v>0.52</v>
      </c>
      <c r="E5" s="1">
        <f>C5*D5</f>
        <v>0</v>
      </c>
      <c r="J5" s="11">
        <v>4</v>
      </c>
      <c r="K5" s="11" t="s">
        <v>27</v>
      </c>
      <c r="L5" s="11"/>
    </row>
    <row r="6" spans="2:12">
      <c r="B6" t="s">
        <v>35</v>
      </c>
      <c r="C6">
        <f>G3*J5</f>
        <v>0</v>
      </c>
      <c r="D6" s="1">
        <v>5</v>
      </c>
      <c r="E6" s="1">
        <f t="shared" si="0"/>
        <v>0</v>
      </c>
      <c r="J6" s="11">
        <v>1</v>
      </c>
      <c r="K6" s="11" t="s">
        <v>29</v>
      </c>
      <c r="L6" s="11"/>
    </row>
    <row r="7" spans="2:12">
      <c r="B7" t="s">
        <v>10</v>
      </c>
      <c r="C7">
        <f>G3*J6</f>
        <v>0</v>
      </c>
      <c r="D7" s="1">
        <v>9</v>
      </c>
      <c r="E7" s="1">
        <f t="shared" si="0"/>
        <v>0</v>
      </c>
      <c r="J7" s="11">
        <v>1</v>
      </c>
      <c r="K7" s="11" t="s">
        <v>28</v>
      </c>
      <c r="L7" s="11"/>
    </row>
    <row r="8" spans="2:12">
      <c r="B8" t="s">
        <v>11</v>
      </c>
      <c r="C8">
        <f>G3*J7</f>
        <v>0</v>
      </c>
      <c r="D8" s="1">
        <v>5.4</v>
      </c>
      <c r="E8" s="1">
        <f t="shared" si="0"/>
        <v>0</v>
      </c>
      <c r="J8" s="11">
        <v>20</v>
      </c>
      <c r="K8" s="11" t="s">
        <v>30</v>
      </c>
      <c r="L8" s="11"/>
    </row>
    <row r="9" spans="2:12">
      <c r="B9" t="s">
        <v>7</v>
      </c>
      <c r="C9">
        <f>G3*J8</f>
        <v>0</v>
      </c>
      <c r="D9" s="1">
        <v>2</v>
      </c>
      <c r="E9" s="1">
        <f t="shared" si="0"/>
        <v>0</v>
      </c>
      <c r="J9" s="11">
        <v>4</v>
      </c>
      <c r="K9" s="11" t="s">
        <v>31</v>
      </c>
      <c r="L9" s="11"/>
    </row>
    <row r="10" spans="2:12">
      <c r="B10" t="s">
        <v>8</v>
      </c>
      <c r="E10" s="1">
        <f>SUBTOTAL(109,E4:E9)</f>
        <v>0</v>
      </c>
    </row>
    <row r="11" spans="2:12">
      <c r="B11" t="s">
        <v>0</v>
      </c>
      <c r="D11" t="s">
        <v>14</v>
      </c>
      <c r="E11" s="1" t="s">
        <v>9</v>
      </c>
    </row>
    <row r="12" spans="2:12">
      <c r="B12" s="4" t="s">
        <v>12</v>
      </c>
      <c r="D12">
        <v>100</v>
      </c>
      <c r="E12" t="e">
        <f>D12/B20</f>
        <v>#DIV/0!</v>
      </c>
    </row>
    <row r="13" spans="2:12" ht="15" thickBot="1">
      <c r="B13" t="s">
        <v>13</v>
      </c>
      <c r="D13">
        <v>150</v>
      </c>
      <c r="E13" t="e">
        <f>D13/B20</f>
        <v>#DIV/0!</v>
      </c>
    </row>
    <row r="14" spans="2:12" ht="15" thickTop="1">
      <c r="B14" t="s">
        <v>8</v>
      </c>
      <c r="C14" s="3"/>
      <c r="E14" t="e">
        <f>SUM(E12:E13)</f>
        <v>#DIV/0!</v>
      </c>
    </row>
    <row r="15" spans="2:12">
      <c r="B15" s="9" t="s">
        <v>16</v>
      </c>
      <c r="C15" s="9"/>
      <c r="D15" s="9"/>
      <c r="E15" s="10" t="e">
        <f>SUM(E10,E14)</f>
        <v>#DIV/0!</v>
      </c>
    </row>
    <row r="16" spans="2:12">
      <c r="B16" t="s">
        <v>22</v>
      </c>
      <c r="E16" s="1" t="e">
        <f>E15/B20</f>
        <v>#DIV/0!</v>
      </c>
    </row>
    <row r="19" spans="2:6">
      <c r="B19" t="s">
        <v>20</v>
      </c>
      <c r="C19" t="s">
        <v>23</v>
      </c>
      <c r="D19" t="s">
        <v>21</v>
      </c>
      <c r="E19" t="s">
        <v>24</v>
      </c>
      <c r="F19" t="s">
        <v>33</v>
      </c>
    </row>
    <row r="20" spans="2:6">
      <c r="B20">
        <f>J9*G3</f>
        <v>0</v>
      </c>
      <c r="C20" s="1">
        <v>70</v>
      </c>
      <c r="D20" s="1" t="e">
        <f>C20-E16</f>
        <v>#DIV/0!</v>
      </c>
      <c r="E20" s="1">
        <f>C20*B20</f>
        <v>0</v>
      </c>
      <c r="F20" s="13" t="e">
        <f>E20-E15</f>
        <v>#DIV/0!</v>
      </c>
    </row>
    <row r="23" spans="2:6">
      <c r="B23" s="5" t="s">
        <v>36</v>
      </c>
      <c r="C23" s="6"/>
      <c r="D23" s="6"/>
      <c r="E23" s="6"/>
    </row>
    <row r="24" spans="2:6">
      <c r="B24" t="s">
        <v>1</v>
      </c>
      <c r="C24" t="s">
        <v>2</v>
      </c>
      <c r="D24" t="s">
        <v>15</v>
      </c>
      <c r="E24" t="s">
        <v>3</v>
      </c>
    </row>
    <row r="25" spans="2:6">
      <c r="B25" t="s">
        <v>4</v>
      </c>
      <c r="C25">
        <f>G3*J3</f>
        <v>0</v>
      </c>
      <c r="D25" s="2">
        <v>0</v>
      </c>
      <c r="E25" s="1">
        <f t="shared" ref="E25" si="1">C25*D25</f>
        <v>0</v>
      </c>
    </row>
    <row r="26" spans="2:6">
      <c r="B26" t="s">
        <v>5</v>
      </c>
      <c r="C26">
        <f>G3*J4</f>
        <v>0</v>
      </c>
      <c r="D26" s="1">
        <v>0.52</v>
      </c>
      <c r="E26" s="1">
        <f>C26*D26</f>
        <v>0</v>
      </c>
    </row>
    <row r="27" spans="2:6">
      <c r="B27" t="s">
        <v>6</v>
      </c>
      <c r="C27">
        <f>G3*J5</f>
        <v>0</v>
      </c>
      <c r="D27" s="1">
        <v>5</v>
      </c>
      <c r="E27" s="1">
        <f t="shared" ref="E27:E30" si="2">C27*D27</f>
        <v>0</v>
      </c>
    </row>
    <row r="28" spans="2:6">
      <c r="B28" t="s">
        <v>10</v>
      </c>
      <c r="C28">
        <f>G3*J6</f>
        <v>0</v>
      </c>
      <c r="D28" s="1">
        <v>9</v>
      </c>
      <c r="E28" s="1">
        <f t="shared" si="2"/>
        <v>0</v>
      </c>
    </row>
    <row r="29" spans="2:6">
      <c r="B29" t="s">
        <v>11</v>
      </c>
      <c r="C29">
        <f>G3*J7</f>
        <v>0</v>
      </c>
      <c r="D29" s="1">
        <v>5.4</v>
      </c>
      <c r="E29" s="1">
        <f t="shared" si="2"/>
        <v>0</v>
      </c>
    </row>
    <row r="30" spans="2:6">
      <c r="B30" t="s">
        <v>7</v>
      </c>
      <c r="C30">
        <f>G3*J8</f>
        <v>0</v>
      </c>
      <c r="D30" s="1">
        <v>2</v>
      </c>
      <c r="E30" s="1">
        <f t="shared" si="2"/>
        <v>0</v>
      </c>
    </row>
    <row r="31" spans="2:6">
      <c r="B31" t="s">
        <v>8</v>
      </c>
      <c r="E31" s="1">
        <f>SUBTOTAL(109,E25:E30)</f>
        <v>0</v>
      </c>
    </row>
    <row r="32" spans="2:6">
      <c r="B32" t="s">
        <v>0</v>
      </c>
      <c r="D32" t="s">
        <v>14</v>
      </c>
      <c r="E32" s="1" t="s">
        <v>9</v>
      </c>
    </row>
    <row r="33" spans="2:6">
      <c r="B33" s="4" t="s">
        <v>12</v>
      </c>
      <c r="D33">
        <v>100</v>
      </c>
      <c r="E33" t="e">
        <f>D33/B20</f>
        <v>#DIV/0!</v>
      </c>
    </row>
    <row r="34" spans="2:6" ht="15" thickBot="1">
      <c r="B34" t="s">
        <v>13</v>
      </c>
      <c r="D34">
        <v>150</v>
      </c>
      <c r="E34" t="e">
        <f>D34/B20</f>
        <v>#DIV/0!</v>
      </c>
    </row>
    <row r="35" spans="2:6" ht="15" thickTop="1">
      <c r="B35" t="s">
        <v>8</v>
      </c>
      <c r="C35" s="3"/>
      <c r="E35" t="e">
        <f>SUM(E33:E34)</f>
        <v>#DIV/0!</v>
      </c>
    </row>
    <row r="36" spans="2:6">
      <c r="B36" s="9" t="s">
        <v>16</v>
      </c>
      <c r="C36" s="9"/>
      <c r="D36" s="9"/>
      <c r="E36" s="10" t="e">
        <f>SUM(E31,E35)</f>
        <v>#DIV/0!</v>
      </c>
    </row>
    <row r="37" spans="2:6">
      <c r="B37" t="s">
        <v>22</v>
      </c>
      <c r="E37" s="1" t="e">
        <f>E36/B41</f>
        <v>#DIV/0!</v>
      </c>
    </row>
    <row r="40" spans="2:6">
      <c r="B40" t="s">
        <v>20</v>
      </c>
      <c r="C40" t="s">
        <v>23</v>
      </c>
      <c r="D40" t="s">
        <v>21</v>
      </c>
      <c r="E40" t="s">
        <v>24</v>
      </c>
      <c r="F40" t="s">
        <v>33</v>
      </c>
    </row>
    <row r="41" spans="2:6">
      <c r="B41">
        <f>J9*G3</f>
        <v>0</v>
      </c>
      <c r="C41" s="1">
        <v>50</v>
      </c>
      <c r="D41" s="1" t="e">
        <f>C41-E37</f>
        <v>#DIV/0!</v>
      </c>
      <c r="E41" s="1">
        <f>C41*B41</f>
        <v>0</v>
      </c>
      <c r="F41" s="13" t="e">
        <f>E41-E36</f>
        <v>#DIV/0!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D188-EF75-4DBF-89AE-D383CA92347C}">
  <dimension ref="B2:L41"/>
  <sheetViews>
    <sheetView topLeftCell="A55" workbookViewId="0">
      <selection activeCell="G5" sqref="G5"/>
    </sheetView>
  </sheetViews>
  <sheetFormatPr defaultRowHeight="14.5"/>
  <cols>
    <col min="2" max="2" width="18.1796875" customWidth="1"/>
    <col min="3" max="3" width="21.1796875" customWidth="1"/>
    <col min="4" max="4" width="21.7265625" customWidth="1"/>
    <col min="5" max="5" width="16.7265625" customWidth="1"/>
    <col min="6" max="6" width="12.26953125" customWidth="1"/>
  </cols>
  <sheetData>
    <row r="2" spans="2:12">
      <c r="B2" s="5" t="s">
        <v>37</v>
      </c>
      <c r="C2" s="6"/>
      <c r="D2" s="6"/>
      <c r="E2" s="6"/>
      <c r="G2" s="8" t="s">
        <v>18</v>
      </c>
      <c r="H2" s="8"/>
      <c r="I2" s="7"/>
      <c r="J2" s="14" t="s">
        <v>19</v>
      </c>
      <c r="K2" s="15"/>
      <c r="L2" s="15"/>
    </row>
    <row r="3" spans="2:12">
      <c r="B3" t="s">
        <v>1</v>
      </c>
      <c r="C3" t="s">
        <v>2</v>
      </c>
      <c r="D3" t="s">
        <v>15</v>
      </c>
      <c r="E3" t="s">
        <v>3</v>
      </c>
      <c r="G3" s="8">
        <v>0</v>
      </c>
      <c r="H3" s="8"/>
      <c r="I3" s="7"/>
      <c r="J3" s="15">
        <v>5</v>
      </c>
      <c r="K3" s="15" t="s">
        <v>25</v>
      </c>
      <c r="L3" s="15"/>
    </row>
    <row r="4" spans="2:12">
      <c r="B4" t="s">
        <v>4</v>
      </c>
      <c r="C4">
        <f>G3*J3</f>
        <v>0</v>
      </c>
      <c r="D4" s="2">
        <v>15</v>
      </c>
      <c r="E4" s="1">
        <f t="shared" ref="E4:E9" si="0">C4*D4</f>
        <v>0</v>
      </c>
      <c r="J4" s="15">
        <v>2</v>
      </c>
      <c r="K4" s="15" t="s">
        <v>26</v>
      </c>
      <c r="L4" s="15"/>
    </row>
    <row r="5" spans="2:12">
      <c r="B5" t="s">
        <v>5</v>
      </c>
      <c r="C5">
        <f>G3*J4</f>
        <v>0</v>
      </c>
      <c r="D5" s="1">
        <v>0.52</v>
      </c>
      <c r="E5" s="1">
        <f>C5*D5</f>
        <v>0</v>
      </c>
      <c r="J5" s="15">
        <v>2</v>
      </c>
      <c r="K5" s="15" t="s">
        <v>27</v>
      </c>
      <c r="L5" s="15"/>
    </row>
    <row r="6" spans="2:12">
      <c r="B6" t="s">
        <v>35</v>
      </c>
      <c r="C6">
        <f>G3*J5</f>
        <v>0</v>
      </c>
      <c r="D6" s="1">
        <v>5</v>
      </c>
      <c r="E6" s="1">
        <f t="shared" si="0"/>
        <v>0</v>
      </c>
      <c r="J6" s="15">
        <v>1</v>
      </c>
      <c r="K6" s="15" t="s">
        <v>29</v>
      </c>
      <c r="L6" s="15"/>
    </row>
    <row r="7" spans="2:12">
      <c r="B7" t="s">
        <v>10</v>
      </c>
      <c r="C7">
        <f>G3*J6</f>
        <v>0</v>
      </c>
      <c r="D7" s="1">
        <v>9</v>
      </c>
      <c r="E7" s="1">
        <f t="shared" si="0"/>
        <v>0</v>
      </c>
      <c r="J7" s="15">
        <v>1</v>
      </c>
      <c r="K7" s="15" t="s">
        <v>28</v>
      </c>
      <c r="L7" s="15"/>
    </row>
    <row r="8" spans="2:12">
      <c r="B8" t="s">
        <v>11</v>
      </c>
      <c r="C8">
        <f>G3*J7</f>
        <v>0</v>
      </c>
      <c r="D8" s="1">
        <v>5.4</v>
      </c>
      <c r="E8" s="1">
        <f t="shared" si="0"/>
        <v>0</v>
      </c>
      <c r="J8" s="15">
        <v>10</v>
      </c>
      <c r="K8" s="15" t="s">
        <v>30</v>
      </c>
      <c r="L8" s="15"/>
    </row>
    <row r="9" spans="2:12">
      <c r="B9" t="s">
        <v>7</v>
      </c>
      <c r="C9">
        <f>G3*J8</f>
        <v>0</v>
      </c>
      <c r="D9" s="1">
        <v>2</v>
      </c>
      <c r="E9" s="1">
        <f t="shared" si="0"/>
        <v>0</v>
      </c>
      <c r="J9" s="15">
        <v>2</v>
      </c>
      <c r="K9" s="15" t="s">
        <v>31</v>
      </c>
      <c r="L9" s="15"/>
    </row>
    <row r="10" spans="2:12">
      <c r="B10" t="s">
        <v>8</v>
      </c>
      <c r="E10" s="1">
        <f>SUBTOTAL(109,E4:E9)</f>
        <v>0</v>
      </c>
    </row>
    <row r="11" spans="2:12">
      <c r="B11" t="s">
        <v>0</v>
      </c>
      <c r="D11" t="s">
        <v>14</v>
      </c>
      <c r="E11" s="1" t="s">
        <v>9</v>
      </c>
    </row>
    <row r="12" spans="2:12">
      <c r="B12" s="4" t="s">
        <v>12</v>
      </c>
      <c r="D12">
        <v>100</v>
      </c>
      <c r="E12" t="e">
        <f>D12/B20</f>
        <v>#DIV/0!</v>
      </c>
    </row>
    <row r="13" spans="2:12" ht="15" thickBot="1">
      <c r="B13" t="s">
        <v>13</v>
      </c>
      <c r="D13">
        <v>150</v>
      </c>
      <c r="E13" t="e">
        <f>D13/B20</f>
        <v>#DIV/0!</v>
      </c>
    </row>
    <row r="14" spans="2:12" ht="15" thickTop="1">
      <c r="B14" t="s">
        <v>8</v>
      </c>
      <c r="C14" s="3"/>
      <c r="E14" t="e">
        <f>SUM(E12:E13)</f>
        <v>#DIV/0!</v>
      </c>
    </row>
    <row r="15" spans="2:12">
      <c r="B15" s="9" t="s">
        <v>16</v>
      </c>
      <c r="C15" s="9"/>
      <c r="D15" s="9"/>
      <c r="E15" s="10" t="e">
        <f>SUM(E10,E14)</f>
        <v>#DIV/0!</v>
      </c>
    </row>
    <row r="16" spans="2:12">
      <c r="B16" t="s">
        <v>22</v>
      </c>
      <c r="E16" s="1" t="e">
        <f>E15/B20</f>
        <v>#DIV/0!</v>
      </c>
    </row>
    <row r="19" spans="2:6">
      <c r="B19" t="s">
        <v>20</v>
      </c>
      <c r="C19" t="s">
        <v>23</v>
      </c>
      <c r="D19" t="s">
        <v>21</v>
      </c>
      <c r="E19" t="s">
        <v>24</v>
      </c>
      <c r="F19" t="s">
        <v>33</v>
      </c>
    </row>
    <row r="20" spans="2:6">
      <c r="B20">
        <f>J9*G3</f>
        <v>0</v>
      </c>
      <c r="C20" s="1">
        <v>90</v>
      </c>
      <c r="D20" s="1" t="e">
        <f>C20-E16</f>
        <v>#DIV/0!</v>
      </c>
      <c r="E20" s="1">
        <f>C20*B20</f>
        <v>0</v>
      </c>
      <c r="F20" s="13" t="e">
        <f>E20-E15</f>
        <v>#DIV/0!</v>
      </c>
    </row>
    <row r="23" spans="2:6">
      <c r="B23" s="5" t="s">
        <v>38</v>
      </c>
      <c r="C23" s="6"/>
      <c r="D23" s="6"/>
      <c r="E23" s="6"/>
    </row>
    <row r="24" spans="2:6">
      <c r="B24" t="s">
        <v>1</v>
      </c>
      <c r="C24" t="s">
        <v>2</v>
      </c>
      <c r="D24" t="s">
        <v>15</v>
      </c>
      <c r="E24" t="s">
        <v>3</v>
      </c>
    </row>
    <row r="25" spans="2:6">
      <c r="B25" t="s">
        <v>4</v>
      </c>
      <c r="C25">
        <f>G3*J3</f>
        <v>0</v>
      </c>
      <c r="D25" s="2">
        <v>0</v>
      </c>
      <c r="E25" s="1">
        <f t="shared" ref="E25" si="1">C25*D25</f>
        <v>0</v>
      </c>
    </row>
    <row r="26" spans="2:6">
      <c r="B26" t="s">
        <v>5</v>
      </c>
      <c r="C26">
        <f>G3*J4</f>
        <v>0</v>
      </c>
      <c r="D26" s="1">
        <v>0.52</v>
      </c>
      <c r="E26" s="1">
        <f>C26*D26</f>
        <v>0</v>
      </c>
    </row>
    <row r="27" spans="2:6">
      <c r="B27" t="s">
        <v>6</v>
      </c>
      <c r="C27">
        <f>G3*J5</f>
        <v>0</v>
      </c>
      <c r="D27" s="1">
        <v>5</v>
      </c>
      <c r="E27" s="1">
        <f t="shared" ref="E27:E30" si="2">C27*D27</f>
        <v>0</v>
      </c>
    </row>
    <row r="28" spans="2:6">
      <c r="B28" t="s">
        <v>10</v>
      </c>
      <c r="C28">
        <f>G3*J6</f>
        <v>0</v>
      </c>
      <c r="D28" s="1">
        <v>9</v>
      </c>
      <c r="E28" s="1">
        <f t="shared" si="2"/>
        <v>0</v>
      </c>
    </row>
    <row r="29" spans="2:6">
      <c r="B29" t="s">
        <v>11</v>
      </c>
      <c r="C29">
        <f>G3*J7</f>
        <v>0</v>
      </c>
      <c r="D29" s="1">
        <v>5.4</v>
      </c>
      <c r="E29" s="1">
        <f t="shared" si="2"/>
        <v>0</v>
      </c>
    </row>
    <row r="30" spans="2:6">
      <c r="B30" t="s">
        <v>7</v>
      </c>
      <c r="C30">
        <f>G3*J8</f>
        <v>0</v>
      </c>
      <c r="D30" s="1">
        <v>2</v>
      </c>
      <c r="E30" s="1">
        <f t="shared" si="2"/>
        <v>0</v>
      </c>
    </row>
    <row r="31" spans="2:6">
      <c r="B31" t="s">
        <v>8</v>
      </c>
      <c r="E31" s="1">
        <f>SUBTOTAL(109,E25:E30)</f>
        <v>0</v>
      </c>
    </row>
    <row r="32" spans="2:6">
      <c r="B32" t="s">
        <v>0</v>
      </c>
      <c r="D32" t="s">
        <v>14</v>
      </c>
      <c r="E32" s="1" t="s">
        <v>9</v>
      </c>
    </row>
    <row r="33" spans="2:6">
      <c r="B33" s="4" t="s">
        <v>12</v>
      </c>
      <c r="D33">
        <v>100</v>
      </c>
      <c r="E33" t="e">
        <f>D33/B20</f>
        <v>#DIV/0!</v>
      </c>
    </row>
    <row r="34" spans="2:6" ht="15" thickBot="1">
      <c r="B34" t="s">
        <v>13</v>
      </c>
      <c r="D34">
        <v>150</v>
      </c>
      <c r="E34" t="e">
        <f>D34/B20</f>
        <v>#DIV/0!</v>
      </c>
    </row>
    <row r="35" spans="2:6" ht="15" thickTop="1">
      <c r="B35" t="s">
        <v>8</v>
      </c>
      <c r="C35" s="3"/>
      <c r="E35" t="e">
        <f>SUM(E33:E34)</f>
        <v>#DIV/0!</v>
      </c>
    </row>
    <row r="36" spans="2:6">
      <c r="B36" s="9" t="s">
        <v>16</v>
      </c>
      <c r="C36" s="9"/>
      <c r="D36" s="9"/>
      <c r="E36" s="10" t="e">
        <f>SUM(E31,E35)</f>
        <v>#DIV/0!</v>
      </c>
    </row>
    <row r="37" spans="2:6">
      <c r="B37" t="s">
        <v>22</v>
      </c>
      <c r="E37" s="1" t="e">
        <f>E36/B41</f>
        <v>#DIV/0!</v>
      </c>
    </row>
    <row r="40" spans="2:6">
      <c r="B40" t="s">
        <v>20</v>
      </c>
      <c r="C40" t="s">
        <v>23</v>
      </c>
      <c r="D40" t="s">
        <v>21</v>
      </c>
      <c r="E40" t="s">
        <v>24</v>
      </c>
      <c r="F40" t="s">
        <v>33</v>
      </c>
    </row>
    <row r="41" spans="2:6">
      <c r="B41">
        <f>J9*G3</f>
        <v>0</v>
      </c>
      <c r="C41" s="1">
        <v>70</v>
      </c>
      <c r="D41" s="1" t="e">
        <f>C41-E37</f>
        <v>#DIV/0!</v>
      </c>
      <c r="E41" s="1">
        <f>C41*B41</f>
        <v>0</v>
      </c>
      <c r="F41" s="13" t="e">
        <f>E41-E36</f>
        <v>#DIV/0!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472A-C691-4BBC-8E95-43971D4A3DA4}">
  <dimension ref="B2:X55"/>
  <sheetViews>
    <sheetView topLeftCell="B1" workbookViewId="0">
      <selection activeCell="N4" sqref="N4"/>
    </sheetView>
  </sheetViews>
  <sheetFormatPr defaultRowHeight="14.5"/>
  <cols>
    <col min="1" max="1" width="6.81640625" customWidth="1"/>
    <col min="2" max="2" width="14.90625" customWidth="1"/>
    <col min="3" max="3" width="13.08984375" customWidth="1"/>
    <col min="4" max="4" width="12.36328125" customWidth="1"/>
    <col min="5" max="5" width="10.26953125" customWidth="1"/>
    <col min="6" max="6" width="12.36328125" customWidth="1"/>
    <col min="7" max="7" width="14.90625" customWidth="1"/>
    <col min="8" max="8" width="11.26953125" customWidth="1"/>
    <col min="9" max="9" width="12.54296875" customWidth="1"/>
    <col min="10" max="10" width="9.36328125" customWidth="1"/>
    <col min="11" max="11" width="11" customWidth="1"/>
    <col min="12" max="12" width="10.08984375" customWidth="1"/>
    <col min="13" max="13" width="9.1796875" customWidth="1"/>
    <col min="14" max="14" width="11.81640625" customWidth="1"/>
    <col min="15" max="15" width="12.1796875" customWidth="1"/>
    <col min="16" max="16" width="13.453125" customWidth="1"/>
    <col min="17" max="17" width="9.36328125" customWidth="1"/>
  </cols>
  <sheetData>
    <row r="2" spans="2:24">
      <c r="B2" s="16" t="s">
        <v>39</v>
      </c>
      <c r="C2" s="16"/>
      <c r="D2" s="17"/>
      <c r="E2" s="18" t="s">
        <v>41</v>
      </c>
      <c r="F2" s="18"/>
      <c r="G2" s="19"/>
      <c r="H2" s="5" t="s">
        <v>43</v>
      </c>
      <c r="I2" s="5"/>
      <c r="J2" s="6"/>
      <c r="K2" s="20" t="s">
        <v>45</v>
      </c>
      <c r="L2" s="20"/>
      <c r="M2" s="20"/>
      <c r="O2" s="22" t="e">
        <f>E43+J43+O43+E55</f>
        <v>#DIV/0!</v>
      </c>
    </row>
    <row r="3" spans="2:24">
      <c r="B3" s="16">
        <v>0</v>
      </c>
      <c r="C3" s="16"/>
      <c r="D3" s="17"/>
      <c r="E3" s="18">
        <v>0</v>
      </c>
      <c r="F3" s="18"/>
      <c r="G3" s="19"/>
      <c r="H3" s="5">
        <v>0</v>
      </c>
      <c r="I3" s="5"/>
      <c r="J3" s="6"/>
      <c r="K3" s="24" t="s">
        <v>49</v>
      </c>
      <c r="L3" s="24"/>
      <c r="M3" s="24"/>
      <c r="N3" s="25"/>
      <c r="O3" s="26" t="e">
        <f>-O2+E53+J53+O53</f>
        <v>#DIV/0!</v>
      </c>
    </row>
    <row r="4" spans="2:24">
      <c r="B4" s="12" t="s">
        <v>40</v>
      </c>
      <c r="C4" s="11"/>
      <c r="D4" s="11"/>
      <c r="E4" s="12" t="s">
        <v>42</v>
      </c>
      <c r="F4" s="11"/>
      <c r="G4" s="11"/>
      <c r="H4" s="14" t="s">
        <v>44</v>
      </c>
      <c r="I4" s="15"/>
      <c r="J4" s="15"/>
    </row>
    <row r="5" spans="2:24">
      <c r="B5" s="11">
        <v>5</v>
      </c>
      <c r="C5" s="11" t="s">
        <v>25</v>
      </c>
      <c r="D5" s="11"/>
      <c r="E5" s="11">
        <v>5</v>
      </c>
      <c r="F5" s="11" t="s">
        <v>25</v>
      </c>
      <c r="G5" s="11"/>
      <c r="H5" s="15">
        <v>5</v>
      </c>
      <c r="I5" s="15" t="s">
        <v>25</v>
      </c>
      <c r="J5" s="15"/>
      <c r="K5" s="21" t="s">
        <v>47</v>
      </c>
      <c r="L5" s="21"/>
      <c r="M5" s="21"/>
      <c r="O5" s="23" t="e">
        <f>E22+J22+O22+E55</f>
        <v>#DIV/0!</v>
      </c>
    </row>
    <row r="6" spans="2:24">
      <c r="B6" s="11">
        <v>8</v>
      </c>
      <c r="C6" s="11" t="s">
        <v>26</v>
      </c>
      <c r="D6" s="11"/>
      <c r="E6" s="11">
        <v>4</v>
      </c>
      <c r="F6" s="11" t="s">
        <v>26</v>
      </c>
      <c r="G6" s="11"/>
      <c r="H6" s="15">
        <v>2</v>
      </c>
      <c r="I6" s="15" t="s">
        <v>26</v>
      </c>
      <c r="J6" s="15"/>
      <c r="K6" s="27" t="s">
        <v>48</v>
      </c>
      <c r="L6" s="27"/>
      <c r="M6" s="27"/>
      <c r="N6" s="25"/>
      <c r="O6" s="28" t="e">
        <f>-O5+E32+J32+O32</f>
        <v>#DIV/0!</v>
      </c>
    </row>
    <row r="7" spans="2:24">
      <c r="B7" s="11">
        <v>8</v>
      </c>
      <c r="C7" s="11" t="s">
        <v>27</v>
      </c>
      <c r="D7" s="11"/>
      <c r="E7" s="11">
        <v>4</v>
      </c>
      <c r="F7" s="11" t="s">
        <v>27</v>
      </c>
      <c r="G7" s="11"/>
      <c r="H7" s="15">
        <v>2</v>
      </c>
      <c r="I7" s="15" t="s">
        <v>27</v>
      </c>
      <c r="J7" s="15"/>
      <c r="K7" t="s">
        <v>53</v>
      </c>
      <c r="O7" s="29" t="e">
        <f>O6/(E32+J32+O32)</f>
        <v>#DIV/0!</v>
      </c>
    </row>
    <row r="8" spans="2:24">
      <c r="B8" s="11">
        <v>1</v>
      </c>
      <c r="C8" s="11" t="s">
        <v>29</v>
      </c>
      <c r="D8" s="11"/>
      <c r="E8" s="11">
        <v>1</v>
      </c>
      <c r="F8" s="11" t="s">
        <v>29</v>
      </c>
      <c r="G8" s="11"/>
      <c r="H8" s="15">
        <v>1</v>
      </c>
      <c r="I8" s="15" t="s">
        <v>29</v>
      </c>
      <c r="J8" s="15"/>
    </row>
    <row r="9" spans="2:24">
      <c r="B9" s="11">
        <v>1</v>
      </c>
      <c r="C9" s="11" t="s">
        <v>28</v>
      </c>
      <c r="D9" s="11"/>
      <c r="E9" s="11">
        <v>1</v>
      </c>
      <c r="F9" s="11" t="s">
        <v>28</v>
      </c>
      <c r="G9" s="11"/>
      <c r="H9" s="15">
        <v>1</v>
      </c>
      <c r="I9" s="15" t="s">
        <v>28</v>
      </c>
      <c r="J9" s="15"/>
      <c r="K9" s="27" t="s">
        <v>46</v>
      </c>
      <c r="L9" s="27"/>
      <c r="M9" s="25"/>
      <c r="N9" s="25"/>
      <c r="O9" s="27">
        <f>B32+G32+L32</f>
        <v>0</v>
      </c>
    </row>
    <row r="10" spans="2:24">
      <c r="B10" s="11">
        <v>40</v>
      </c>
      <c r="C10" s="11" t="s">
        <v>30</v>
      </c>
      <c r="D10" s="11"/>
      <c r="E10" s="11">
        <v>20</v>
      </c>
      <c r="F10" s="11" t="s">
        <v>30</v>
      </c>
      <c r="G10" s="11"/>
      <c r="H10" s="15">
        <v>10</v>
      </c>
      <c r="I10" s="15" t="s">
        <v>30</v>
      </c>
      <c r="J10" s="15"/>
      <c r="K10" s="21" t="s">
        <v>51</v>
      </c>
      <c r="O10" s="23" t="e">
        <f>O2/O9</f>
        <v>#DIV/0!</v>
      </c>
    </row>
    <row r="11" spans="2:24">
      <c r="B11" s="11">
        <v>8</v>
      </c>
      <c r="C11" s="11" t="s">
        <v>31</v>
      </c>
      <c r="D11" s="11"/>
      <c r="E11" s="11">
        <v>4</v>
      </c>
      <c r="F11" s="11" t="s">
        <v>31</v>
      </c>
      <c r="G11" s="11"/>
      <c r="H11" s="15">
        <v>2</v>
      </c>
      <c r="I11" s="15" t="s">
        <v>31</v>
      </c>
      <c r="J11" s="15"/>
      <c r="K11" s="21" t="s">
        <v>52</v>
      </c>
      <c r="O11" s="23" t="e">
        <f>O5/O9</f>
        <v>#DIV/0!</v>
      </c>
    </row>
    <row r="12" spans="2:24">
      <c r="K12" t="s">
        <v>54</v>
      </c>
      <c r="O12" s="29" t="e">
        <f>O2/(E53+J53+O53)</f>
        <v>#DIV/0!</v>
      </c>
    </row>
    <row r="14" spans="2:24">
      <c r="B14" s="5" t="s">
        <v>17</v>
      </c>
      <c r="C14" s="6"/>
      <c r="D14" s="6"/>
      <c r="E14" s="6"/>
      <c r="G14" s="5" t="s">
        <v>34</v>
      </c>
      <c r="H14" s="6"/>
      <c r="I14" s="6"/>
      <c r="J14" s="6"/>
      <c r="L14" s="5" t="s">
        <v>37</v>
      </c>
      <c r="M14" s="6"/>
      <c r="N14" s="6"/>
      <c r="O14" s="6"/>
      <c r="V14" s="14" t="s">
        <v>19</v>
      </c>
      <c r="W14" s="15"/>
      <c r="X14" s="15"/>
    </row>
    <row r="15" spans="2:24">
      <c r="B15" t="s">
        <v>1</v>
      </c>
      <c r="C15" t="s">
        <v>2</v>
      </c>
      <c r="D15" t="s">
        <v>15</v>
      </c>
      <c r="E15" t="s">
        <v>3</v>
      </c>
      <c r="G15" t="s">
        <v>1</v>
      </c>
      <c r="H15" t="s">
        <v>2</v>
      </c>
      <c r="I15" t="s">
        <v>15</v>
      </c>
      <c r="J15" t="s">
        <v>3</v>
      </c>
      <c r="L15" t="s">
        <v>1</v>
      </c>
      <c r="M15" t="s">
        <v>2</v>
      </c>
      <c r="N15" t="s">
        <v>15</v>
      </c>
      <c r="O15" t="s">
        <v>3</v>
      </c>
      <c r="V15" s="15">
        <v>5</v>
      </c>
      <c r="W15" s="15" t="s">
        <v>25</v>
      </c>
      <c r="X15" s="15"/>
    </row>
    <row r="16" spans="2:24">
      <c r="B16" t="s">
        <v>4</v>
      </c>
      <c r="C16">
        <f>B3*B5</f>
        <v>0</v>
      </c>
      <c r="D16" s="2">
        <v>15</v>
      </c>
      <c r="E16" s="1">
        <f t="shared" ref="E16:E21" si="0">C16*D16</f>
        <v>0</v>
      </c>
      <c r="G16" t="s">
        <v>4</v>
      </c>
      <c r="H16">
        <f>E3*E5</f>
        <v>0</v>
      </c>
      <c r="I16" s="2">
        <v>15</v>
      </c>
      <c r="J16" s="1">
        <f t="shared" ref="J16:J21" si="1">H16*I16</f>
        <v>0</v>
      </c>
      <c r="L16" t="s">
        <v>4</v>
      </c>
      <c r="M16">
        <f>H3*V15</f>
        <v>0</v>
      </c>
      <c r="N16" s="2">
        <v>15</v>
      </c>
      <c r="O16" s="1">
        <f t="shared" ref="O16:O21" si="2">M16*N16</f>
        <v>0</v>
      </c>
      <c r="V16" s="15">
        <v>2</v>
      </c>
      <c r="W16" s="15" t="s">
        <v>26</v>
      </c>
      <c r="X16" s="15"/>
    </row>
    <row r="17" spans="2:24">
      <c r="B17" t="s">
        <v>5</v>
      </c>
      <c r="C17">
        <f>B3*B6</f>
        <v>0</v>
      </c>
      <c r="D17" s="1">
        <v>0.52</v>
      </c>
      <c r="E17" s="1">
        <f>C17*D17</f>
        <v>0</v>
      </c>
      <c r="G17" t="s">
        <v>5</v>
      </c>
      <c r="H17">
        <f>E3*E6</f>
        <v>0</v>
      </c>
      <c r="I17" s="1">
        <v>0.52</v>
      </c>
      <c r="J17" s="1">
        <f>H17*I17</f>
        <v>0</v>
      </c>
      <c r="L17" t="s">
        <v>5</v>
      </c>
      <c r="M17">
        <f>H3*V16</f>
        <v>0</v>
      </c>
      <c r="N17" s="1">
        <v>0.52</v>
      </c>
      <c r="O17" s="1">
        <f>M17*N17</f>
        <v>0</v>
      </c>
      <c r="V17" s="15">
        <v>2</v>
      </c>
      <c r="W17" s="15" t="s">
        <v>27</v>
      </c>
      <c r="X17" s="15"/>
    </row>
    <row r="18" spans="2:24">
      <c r="B18" t="s">
        <v>35</v>
      </c>
      <c r="C18">
        <f>B3*B7</f>
        <v>0</v>
      </c>
      <c r="D18" s="1">
        <v>5</v>
      </c>
      <c r="E18" s="1">
        <f t="shared" si="0"/>
        <v>0</v>
      </c>
      <c r="G18" t="s">
        <v>35</v>
      </c>
      <c r="H18">
        <f>E3*E7</f>
        <v>0</v>
      </c>
      <c r="I18" s="1">
        <v>5</v>
      </c>
      <c r="J18" s="1">
        <f t="shared" si="1"/>
        <v>0</v>
      </c>
      <c r="L18" t="s">
        <v>35</v>
      </c>
      <c r="M18">
        <f>H3*V17</f>
        <v>0</v>
      </c>
      <c r="N18" s="1">
        <v>5</v>
      </c>
      <c r="O18" s="1">
        <f t="shared" si="2"/>
        <v>0</v>
      </c>
      <c r="V18" s="15">
        <v>1</v>
      </c>
      <c r="W18" s="15" t="s">
        <v>29</v>
      </c>
      <c r="X18" s="15"/>
    </row>
    <row r="19" spans="2:24">
      <c r="B19" t="s">
        <v>10</v>
      </c>
      <c r="C19">
        <f>B3*B8</f>
        <v>0</v>
      </c>
      <c r="D19" s="1">
        <v>9</v>
      </c>
      <c r="E19" s="1">
        <f t="shared" si="0"/>
        <v>0</v>
      </c>
      <c r="G19" t="s">
        <v>10</v>
      </c>
      <c r="H19">
        <f>E3*E8</f>
        <v>0</v>
      </c>
      <c r="I19" s="1">
        <v>9</v>
      </c>
      <c r="J19" s="1">
        <f t="shared" si="1"/>
        <v>0</v>
      </c>
      <c r="L19" t="s">
        <v>10</v>
      </c>
      <c r="M19">
        <f>H3*V18</f>
        <v>0</v>
      </c>
      <c r="N19" s="1">
        <v>9</v>
      </c>
      <c r="O19" s="1">
        <f t="shared" si="2"/>
        <v>0</v>
      </c>
      <c r="V19" s="15">
        <v>1</v>
      </c>
      <c r="W19" s="15" t="s">
        <v>28</v>
      </c>
      <c r="X19" s="15"/>
    </row>
    <row r="20" spans="2:24">
      <c r="B20" t="s">
        <v>11</v>
      </c>
      <c r="C20">
        <f>B3*B9</f>
        <v>0</v>
      </c>
      <c r="D20" s="1">
        <v>5.4</v>
      </c>
      <c r="E20" s="1">
        <f t="shared" si="0"/>
        <v>0</v>
      </c>
      <c r="G20" t="s">
        <v>11</v>
      </c>
      <c r="H20">
        <f>E3*E9</f>
        <v>0</v>
      </c>
      <c r="I20" s="1">
        <v>5.4</v>
      </c>
      <c r="J20" s="1">
        <f t="shared" si="1"/>
        <v>0</v>
      </c>
      <c r="L20" t="s">
        <v>11</v>
      </c>
      <c r="M20">
        <f>H3*V19</f>
        <v>0</v>
      </c>
      <c r="N20" s="1">
        <v>5.4</v>
      </c>
      <c r="O20" s="1">
        <f t="shared" si="2"/>
        <v>0</v>
      </c>
      <c r="V20" s="15">
        <v>10</v>
      </c>
      <c r="W20" s="15" t="s">
        <v>30</v>
      </c>
      <c r="X20" s="15"/>
    </row>
    <row r="21" spans="2:24">
      <c r="B21" t="s">
        <v>7</v>
      </c>
      <c r="C21">
        <f>B3*B10</f>
        <v>0</v>
      </c>
      <c r="D21" s="1">
        <v>2</v>
      </c>
      <c r="E21" s="1">
        <f t="shared" si="0"/>
        <v>0</v>
      </c>
      <c r="G21" t="s">
        <v>7</v>
      </c>
      <c r="H21">
        <f>E3*E10</f>
        <v>0</v>
      </c>
      <c r="I21" s="1">
        <v>2</v>
      </c>
      <c r="J21" s="1">
        <f t="shared" si="1"/>
        <v>0</v>
      </c>
      <c r="L21" t="s">
        <v>7</v>
      </c>
      <c r="M21">
        <f>H3*V20</f>
        <v>0</v>
      </c>
      <c r="N21" s="1">
        <v>2</v>
      </c>
      <c r="O21" s="1">
        <f t="shared" si="2"/>
        <v>0</v>
      </c>
      <c r="V21" s="15">
        <v>2</v>
      </c>
      <c r="W21" s="15" t="s">
        <v>31</v>
      </c>
      <c r="X21" s="15"/>
    </row>
    <row r="22" spans="2:24">
      <c r="B22" t="s">
        <v>8</v>
      </c>
      <c r="E22" s="1">
        <f>SUBTOTAL(109,E16:E21)</f>
        <v>0</v>
      </c>
      <c r="G22" t="s">
        <v>8</v>
      </c>
      <c r="J22" s="1">
        <f>SUBTOTAL(109,J16:J21)</f>
        <v>0</v>
      </c>
      <c r="L22" t="s">
        <v>8</v>
      </c>
      <c r="O22" s="1">
        <f>SUBTOTAL(109,O16:O21)</f>
        <v>0</v>
      </c>
    </row>
    <row r="23" spans="2:24">
      <c r="B23" t="s">
        <v>0</v>
      </c>
      <c r="D23" t="s">
        <v>14</v>
      </c>
      <c r="E23" s="1" t="s">
        <v>9</v>
      </c>
      <c r="G23" t="s">
        <v>0</v>
      </c>
      <c r="I23" t="s">
        <v>14</v>
      </c>
      <c r="J23" s="1" t="s">
        <v>9</v>
      </c>
      <c r="L23" t="s">
        <v>0</v>
      </c>
      <c r="N23" t="s">
        <v>14</v>
      </c>
      <c r="O23" s="1" t="s">
        <v>9</v>
      </c>
    </row>
    <row r="24" spans="2:24">
      <c r="B24" s="4" t="s">
        <v>12</v>
      </c>
      <c r="D24">
        <v>100</v>
      </c>
      <c r="E24" t="e">
        <f>D24/B32</f>
        <v>#DIV/0!</v>
      </c>
      <c r="G24" s="4" t="s">
        <v>12</v>
      </c>
      <c r="I24">
        <v>100</v>
      </c>
      <c r="J24" t="e">
        <f>I24/G32</f>
        <v>#DIV/0!</v>
      </c>
      <c r="L24" s="4" t="s">
        <v>12</v>
      </c>
      <c r="N24">
        <v>100</v>
      </c>
      <c r="O24" t="e">
        <f>N24/L32</f>
        <v>#DIV/0!</v>
      </c>
    </row>
    <row r="25" spans="2:24" ht="15" thickBot="1">
      <c r="B25" t="s">
        <v>13</v>
      </c>
      <c r="D25">
        <v>150</v>
      </c>
      <c r="E25" t="e">
        <f>D25/B32</f>
        <v>#DIV/0!</v>
      </c>
      <c r="G25" t="s">
        <v>13</v>
      </c>
      <c r="I25">
        <v>150</v>
      </c>
      <c r="J25" t="e">
        <f>I25/G32</f>
        <v>#DIV/0!</v>
      </c>
      <c r="L25" t="s">
        <v>13</v>
      </c>
      <c r="N25">
        <v>150</v>
      </c>
      <c r="O25" t="e">
        <f>N25/L32</f>
        <v>#DIV/0!</v>
      </c>
    </row>
    <row r="26" spans="2:24" ht="15" thickTop="1">
      <c r="B26" t="s">
        <v>8</v>
      </c>
      <c r="C26" s="3"/>
      <c r="E26" t="e">
        <f>SUM(E24:E25)</f>
        <v>#DIV/0!</v>
      </c>
      <c r="G26" t="s">
        <v>8</v>
      </c>
      <c r="H26" s="3"/>
      <c r="J26" t="e">
        <f>SUM(J24:J25)</f>
        <v>#DIV/0!</v>
      </c>
      <c r="L26" t="s">
        <v>8</v>
      </c>
      <c r="M26" s="3"/>
      <c r="O26" t="e">
        <f>SUM(O24:O25)</f>
        <v>#DIV/0!</v>
      </c>
    </row>
    <row r="27" spans="2:24">
      <c r="B27" s="9" t="s">
        <v>16</v>
      </c>
      <c r="C27" s="9"/>
      <c r="D27" s="9"/>
      <c r="E27" s="10" t="e">
        <f>SUM(E22,E26)</f>
        <v>#DIV/0!</v>
      </c>
      <c r="G27" s="9" t="s">
        <v>16</v>
      </c>
      <c r="H27" s="9"/>
      <c r="I27" s="9"/>
      <c r="J27" s="10" t="e">
        <f>SUM(J22,J26)</f>
        <v>#DIV/0!</v>
      </c>
      <c r="L27" s="9" t="s">
        <v>16</v>
      </c>
      <c r="M27" s="9"/>
      <c r="N27" s="9"/>
      <c r="O27" s="10" t="e">
        <f>SUM(O22,O26)</f>
        <v>#DIV/0!</v>
      </c>
    </row>
    <row r="28" spans="2:24">
      <c r="B28" t="s">
        <v>22</v>
      </c>
      <c r="E28" s="1" t="e">
        <f>E27/B32</f>
        <v>#DIV/0!</v>
      </c>
      <c r="G28" t="s">
        <v>22</v>
      </c>
      <c r="J28" s="1" t="e">
        <f>J27/G32</f>
        <v>#DIV/0!</v>
      </c>
      <c r="L28" t="s">
        <v>22</v>
      </c>
      <c r="O28" s="1" t="e">
        <f>O27/L32</f>
        <v>#DIV/0!</v>
      </c>
    </row>
    <row r="31" spans="2:24">
      <c r="B31" t="s">
        <v>20</v>
      </c>
      <c r="C31" t="s">
        <v>23</v>
      </c>
      <c r="D31" t="s">
        <v>21</v>
      </c>
      <c r="E31" t="s">
        <v>24</v>
      </c>
      <c r="F31" t="s">
        <v>33</v>
      </c>
      <c r="G31" t="s">
        <v>20</v>
      </c>
      <c r="H31" t="s">
        <v>23</v>
      </c>
      <c r="I31" t="s">
        <v>21</v>
      </c>
      <c r="J31" t="s">
        <v>24</v>
      </c>
      <c r="K31" t="s">
        <v>33</v>
      </c>
      <c r="L31" t="s">
        <v>20</v>
      </c>
      <c r="M31" t="s">
        <v>23</v>
      </c>
      <c r="N31" t="s">
        <v>21</v>
      </c>
      <c r="O31" t="s">
        <v>24</v>
      </c>
      <c r="P31" t="s">
        <v>33</v>
      </c>
    </row>
    <row r="32" spans="2:24">
      <c r="B32">
        <f>B11*B3</f>
        <v>0</v>
      </c>
      <c r="C32" s="1">
        <v>50</v>
      </c>
      <c r="D32" s="1" t="e">
        <f>C32-E28</f>
        <v>#DIV/0!</v>
      </c>
      <c r="E32" s="1">
        <f>C32*B32</f>
        <v>0</v>
      </c>
      <c r="F32" s="13" t="e">
        <f>E32-E27</f>
        <v>#DIV/0!</v>
      </c>
      <c r="G32">
        <f>E11*E3</f>
        <v>0</v>
      </c>
      <c r="H32" s="1">
        <v>70</v>
      </c>
      <c r="I32" s="1" t="e">
        <f>H32-J28</f>
        <v>#DIV/0!</v>
      </c>
      <c r="J32" s="1">
        <f>H32*G32</f>
        <v>0</v>
      </c>
      <c r="K32" s="13" t="e">
        <f>J32-J27</f>
        <v>#DIV/0!</v>
      </c>
      <c r="L32">
        <f>V21*H3</f>
        <v>0</v>
      </c>
      <c r="M32" s="1">
        <v>90</v>
      </c>
      <c r="N32" s="1" t="e">
        <f>M32-O28</f>
        <v>#DIV/0!</v>
      </c>
      <c r="O32" s="1">
        <f>M32*L32</f>
        <v>0</v>
      </c>
      <c r="P32" s="13" t="e">
        <f>O32-O27</f>
        <v>#DIV/0!</v>
      </c>
    </row>
    <row r="35" spans="2:15">
      <c r="B35" s="5" t="s">
        <v>32</v>
      </c>
      <c r="C35" s="6"/>
      <c r="D35" s="6"/>
      <c r="E35" s="6"/>
      <c r="G35" s="5" t="s">
        <v>36</v>
      </c>
      <c r="H35" s="6"/>
      <c r="I35" s="6"/>
      <c r="J35" s="6"/>
      <c r="L35" s="5" t="s">
        <v>38</v>
      </c>
      <c r="M35" s="6"/>
      <c r="N35" s="6"/>
      <c r="O35" s="6"/>
    </row>
    <row r="36" spans="2:15">
      <c r="B36" t="s">
        <v>1</v>
      </c>
      <c r="C36" t="s">
        <v>2</v>
      </c>
      <c r="D36" t="s">
        <v>15</v>
      </c>
      <c r="E36" t="s">
        <v>3</v>
      </c>
      <c r="G36" t="s">
        <v>1</v>
      </c>
      <c r="H36" t="s">
        <v>2</v>
      </c>
      <c r="I36" t="s">
        <v>15</v>
      </c>
      <c r="J36" t="s">
        <v>3</v>
      </c>
      <c r="L36" t="s">
        <v>1</v>
      </c>
      <c r="M36" t="s">
        <v>2</v>
      </c>
      <c r="N36" t="s">
        <v>15</v>
      </c>
      <c r="O36" t="s">
        <v>3</v>
      </c>
    </row>
    <row r="37" spans="2:15">
      <c r="B37" t="s">
        <v>4</v>
      </c>
      <c r="C37">
        <f>B3*B5</f>
        <v>0</v>
      </c>
      <c r="D37" s="2">
        <v>0</v>
      </c>
      <c r="E37" s="1">
        <f t="shared" ref="E37" si="3">C37*D37</f>
        <v>0</v>
      </c>
      <c r="G37" t="s">
        <v>4</v>
      </c>
      <c r="H37">
        <f>E3*E5</f>
        <v>0</v>
      </c>
      <c r="I37" s="2">
        <v>0</v>
      </c>
      <c r="J37" s="1">
        <f t="shared" ref="J37" si="4">H37*I37</f>
        <v>0</v>
      </c>
      <c r="L37" t="s">
        <v>4</v>
      </c>
      <c r="M37">
        <f>H3*V15</f>
        <v>0</v>
      </c>
      <c r="N37" s="2">
        <v>0</v>
      </c>
      <c r="O37" s="1">
        <f t="shared" ref="O37" si="5">M37*N37</f>
        <v>0</v>
      </c>
    </row>
    <row r="38" spans="2:15">
      <c r="B38" t="s">
        <v>5</v>
      </c>
      <c r="C38">
        <f>B3*B6</f>
        <v>0</v>
      </c>
      <c r="D38" s="1">
        <v>0.52</v>
      </c>
      <c r="E38" s="1">
        <f>C38*D38</f>
        <v>0</v>
      </c>
      <c r="G38" t="s">
        <v>5</v>
      </c>
      <c r="H38">
        <f>E3*E6</f>
        <v>0</v>
      </c>
      <c r="I38" s="1">
        <v>0.52</v>
      </c>
      <c r="J38" s="1">
        <f>H38*I38</f>
        <v>0</v>
      </c>
      <c r="L38" t="s">
        <v>5</v>
      </c>
      <c r="M38">
        <f>H3*V16</f>
        <v>0</v>
      </c>
      <c r="N38" s="1">
        <v>0.52</v>
      </c>
      <c r="O38" s="1">
        <f>M38*N38</f>
        <v>0</v>
      </c>
    </row>
    <row r="39" spans="2:15">
      <c r="B39" t="s">
        <v>6</v>
      </c>
      <c r="C39">
        <f>B3*B7</f>
        <v>0</v>
      </c>
      <c r="D39" s="1">
        <v>5</v>
      </c>
      <c r="E39" s="1">
        <f t="shared" ref="E39:E42" si="6">C39*D39</f>
        <v>0</v>
      </c>
      <c r="G39" t="s">
        <v>6</v>
      </c>
      <c r="H39">
        <f>E3*E7</f>
        <v>0</v>
      </c>
      <c r="I39" s="1">
        <v>5</v>
      </c>
      <c r="J39" s="1">
        <f t="shared" ref="J39:J42" si="7">H39*I39</f>
        <v>0</v>
      </c>
      <c r="L39" t="s">
        <v>6</v>
      </c>
      <c r="M39">
        <f>H3*V17</f>
        <v>0</v>
      </c>
      <c r="N39" s="1">
        <v>5</v>
      </c>
      <c r="O39" s="1">
        <f t="shared" ref="O39:O42" si="8">M39*N39</f>
        <v>0</v>
      </c>
    </row>
    <row r="40" spans="2:15">
      <c r="B40" t="s">
        <v>10</v>
      </c>
      <c r="C40">
        <f>B3*B8</f>
        <v>0</v>
      </c>
      <c r="D40" s="1">
        <v>9</v>
      </c>
      <c r="E40" s="1">
        <f t="shared" si="6"/>
        <v>0</v>
      </c>
      <c r="G40" t="s">
        <v>10</v>
      </c>
      <c r="H40">
        <f>E3*E8</f>
        <v>0</v>
      </c>
      <c r="I40" s="1">
        <v>9</v>
      </c>
      <c r="J40" s="1">
        <f t="shared" si="7"/>
        <v>0</v>
      </c>
      <c r="L40" t="s">
        <v>10</v>
      </c>
      <c r="M40">
        <f>H3*V18</f>
        <v>0</v>
      </c>
      <c r="N40" s="1">
        <v>9</v>
      </c>
      <c r="O40" s="1">
        <f t="shared" si="8"/>
        <v>0</v>
      </c>
    </row>
    <row r="41" spans="2:15">
      <c r="B41" t="s">
        <v>11</v>
      </c>
      <c r="C41">
        <f>B3*B9</f>
        <v>0</v>
      </c>
      <c r="D41" s="1">
        <v>5.4</v>
      </c>
      <c r="E41" s="1">
        <f t="shared" si="6"/>
        <v>0</v>
      </c>
      <c r="G41" t="s">
        <v>11</v>
      </c>
      <c r="H41">
        <f>E3*E9</f>
        <v>0</v>
      </c>
      <c r="I41" s="1">
        <v>5.4</v>
      </c>
      <c r="J41" s="1">
        <f t="shared" si="7"/>
        <v>0</v>
      </c>
      <c r="L41" t="s">
        <v>11</v>
      </c>
      <c r="M41">
        <f>H3*V19</f>
        <v>0</v>
      </c>
      <c r="N41" s="1">
        <v>5.4</v>
      </c>
      <c r="O41" s="1">
        <f t="shared" si="8"/>
        <v>0</v>
      </c>
    </row>
    <row r="42" spans="2:15">
      <c r="B42" t="s">
        <v>7</v>
      </c>
      <c r="C42">
        <f>B3*B10</f>
        <v>0</v>
      </c>
      <c r="D42" s="1">
        <v>2</v>
      </c>
      <c r="E42" s="1">
        <f t="shared" si="6"/>
        <v>0</v>
      </c>
      <c r="G42" t="s">
        <v>7</v>
      </c>
      <c r="H42">
        <f>E3*E10</f>
        <v>0</v>
      </c>
      <c r="I42" s="1">
        <v>2</v>
      </c>
      <c r="J42" s="1">
        <f t="shared" si="7"/>
        <v>0</v>
      </c>
      <c r="L42" t="s">
        <v>7</v>
      </c>
      <c r="M42">
        <f>H3*V20</f>
        <v>0</v>
      </c>
      <c r="N42" s="1">
        <v>2</v>
      </c>
      <c r="O42" s="1">
        <f t="shared" si="8"/>
        <v>0</v>
      </c>
    </row>
    <row r="43" spans="2:15">
      <c r="B43" t="s">
        <v>8</v>
      </c>
      <c r="E43" s="1">
        <f>SUBTOTAL(109,E37:E42)</f>
        <v>0</v>
      </c>
      <c r="G43" t="s">
        <v>8</v>
      </c>
      <c r="J43" s="1">
        <f>SUBTOTAL(109,J37:J42)</f>
        <v>0</v>
      </c>
      <c r="L43" t="s">
        <v>8</v>
      </c>
      <c r="O43" s="1">
        <f>SUBTOTAL(109,O37:O42)</f>
        <v>0</v>
      </c>
    </row>
    <row r="44" spans="2:15">
      <c r="B44" t="s">
        <v>0</v>
      </c>
      <c r="D44" t="s">
        <v>14</v>
      </c>
      <c r="E44" s="1" t="s">
        <v>9</v>
      </c>
      <c r="G44" t="s">
        <v>0</v>
      </c>
      <c r="I44" t="s">
        <v>14</v>
      </c>
      <c r="J44" s="1" t="s">
        <v>9</v>
      </c>
      <c r="L44" t="s">
        <v>0</v>
      </c>
      <c r="N44" t="s">
        <v>14</v>
      </c>
      <c r="O44" s="1" t="s">
        <v>9</v>
      </c>
    </row>
    <row r="45" spans="2:15">
      <c r="B45" s="4" t="s">
        <v>12</v>
      </c>
      <c r="D45">
        <v>100</v>
      </c>
      <c r="E45" t="e">
        <f>D45/B32</f>
        <v>#DIV/0!</v>
      </c>
      <c r="G45" s="4" t="s">
        <v>12</v>
      </c>
      <c r="I45">
        <v>100</v>
      </c>
      <c r="J45" t="e">
        <f>I45/G32</f>
        <v>#DIV/0!</v>
      </c>
      <c r="L45" s="4" t="s">
        <v>12</v>
      </c>
      <c r="N45">
        <v>100</v>
      </c>
      <c r="O45" t="e">
        <f>N45/L32</f>
        <v>#DIV/0!</v>
      </c>
    </row>
    <row r="46" spans="2:15" ht="15" thickBot="1">
      <c r="B46" t="s">
        <v>13</v>
      </c>
      <c r="D46">
        <v>150</v>
      </c>
      <c r="E46" t="e">
        <f>D46/B32</f>
        <v>#DIV/0!</v>
      </c>
      <c r="G46" t="s">
        <v>13</v>
      </c>
      <c r="I46">
        <v>150</v>
      </c>
      <c r="J46" t="e">
        <f>I46/G32</f>
        <v>#DIV/0!</v>
      </c>
      <c r="L46" t="s">
        <v>13</v>
      </c>
      <c r="N46">
        <v>150</v>
      </c>
      <c r="O46" t="e">
        <f>N46/L32</f>
        <v>#DIV/0!</v>
      </c>
    </row>
    <row r="47" spans="2:15" ht="15" thickTop="1">
      <c r="B47" t="s">
        <v>8</v>
      </c>
      <c r="C47" s="3"/>
      <c r="E47" t="e">
        <f>SUM(E45:E46)</f>
        <v>#DIV/0!</v>
      </c>
      <c r="G47" t="s">
        <v>8</v>
      </c>
      <c r="H47" s="3"/>
      <c r="J47" t="e">
        <f>SUM(J45:J46)</f>
        <v>#DIV/0!</v>
      </c>
      <c r="L47" t="s">
        <v>8</v>
      </c>
      <c r="M47" s="3"/>
      <c r="O47" t="e">
        <f>SUM(O45:O46)</f>
        <v>#DIV/0!</v>
      </c>
    </row>
    <row r="48" spans="2:15">
      <c r="B48" s="9" t="s">
        <v>16</v>
      </c>
      <c r="C48" s="9"/>
      <c r="D48" s="9"/>
      <c r="E48" s="10" t="e">
        <f>SUM(E43,E47)</f>
        <v>#DIV/0!</v>
      </c>
      <c r="G48" s="9" t="s">
        <v>16</v>
      </c>
      <c r="H48" s="9"/>
      <c r="I48" s="9"/>
      <c r="J48" s="10" t="e">
        <f>SUM(J43,J47)</f>
        <v>#DIV/0!</v>
      </c>
      <c r="L48" s="9" t="s">
        <v>16</v>
      </c>
      <c r="M48" s="9"/>
      <c r="N48" s="9"/>
      <c r="O48" s="10" t="e">
        <f>SUM(O43,O47)</f>
        <v>#DIV/0!</v>
      </c>
    </row>
    <row r="49" spans="2:16">
      <c r="B49" t="s">
        <v>22</v>
      </c>
      <c r="E49" s="1" t="e">
        <f>E48/B53</f>
        <v>#DIV/0!</v>
      </c>
      <c r="G49" t="s">
        <v>22</v>
      </c>
      <c r="J49" s="1" t="e">
        <f>J48/G53</f>
        <v>#DIV/0!</v>
      </c>
      <c r="L49" t="s">
        <v>22</v>
      </c>
      <c r="O49" s="1" t="e">
        <f>O48/L53</f>
        <v>#DIV/0!</v>
      </c>
    </row>
    <row r="52" spans="2:16">
      <c r="B52" t="s">
        <v>20</v>
      </c>
      <c r="C52" t="s">
        <v>23</v>
      </c>
      <c r="D52" t="s">
        <v>21</v>
      </c>
      <c r="E52" t="s">
        <v>24</v>
      </c>
      <c r="F52" t="s">
        <v>33</v>
      </c>
      <c r="G52" t="s">
        <v>20</v>
      </c>
      <c r="H52" t="s">
        <v>23</v>
      </c>
      <c r="I52" t="s">
        <v>21</v>
      </c>
      <c r="J52" t="s">
        <v>24</v>
      </c>
      <c r="K52" t="s">
        <v>33</v>
      </c>
      <c r="L52" t="s">
        <v>20</v>
      </c>
      <c r="M52" t="s">
        <v>23</v>
      </c>
      <c r="N52" t="s">
        <v>21</v>
      </c>
      <c r="O52" t="s">
        <v>24</v>
      </c>
      <c r="P52" t="s">
        <v>33</v>
      </c>
    </row>
    <row r="53" spans="2:16">
      <c r="B53">
        <f>B11*B3</f>
        <v>0</v>
      </c>
      <c r="C53" s="1">
        <v>35</v>
      </c>
      <c r="D53" s="1" t="e">
        <f>C53-E49</f>
        <v>#DIV/0!</v>
      </c>
      <c r="E53" s="1">
        <f>C53*B53</f>
        <v>0</v>
      </c>
      <c r="F53" s="13" t="e">
        <f>E53-E48</f>
        <v>#DIV/0!</v>
      </c>
      <c r="G53">
        <f>E11*E3</f>
        <v>0</v>
      </c>
      <c r="H53" s="1">
        <v>50</v>
      </c>
      <c r="I53" s="1" t="e">
        <f>H53-J49</f>
        <v>#DIV/0!</v>
      </c>
      <c r="J53" s="1">
        <f>H53*G53</f>
        <v>0</v>
      </c>
      <c r="K53" s="13" t="e">
        <f>J53-J48</f>
        <v>#DIV/0!</v>
      </c>
      <c r="L53">
        <f>V21*H3</f>
        <v>0</v>
      </c>
      <c r="M53" s="1">
        <v>70</v>
      </c>
      <c r="N53" s="1" t="e">
        <f>M53-O49</f>
        <v>#DIV/0!</v>
      </c>
      <c r="O53" s="1">
        <f>M53*L53</f>
        <v>0</v>
      </c>
      <c r="P53" s="13" t="e">
        <f>O53-O48</f>
        <v>#DIV/0!</v>
      </c>
    </row>
    <row r="55" spans="2:16">
      <c r="B55" t="s">
        <v>50</v>
      </c>
      <c r="E55" t="e">
        <f>250/O9</f>
        <v>#DIV/0!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PACCHETTO DA 8 PERSONE</vt:lpstr>
      <vt:lpstr>PACCHETTO DA 4 PERSONE</vt:lpstr>
      <vt:lpstr>PACCHETTO DA 2 PERSONE</vt:lpstr>
      <vt:lpstr>SIMULATORE EVENTO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Arezzo</dc:creator>
  <cp:lastModifiedBy>Gaetano Arezzo</cp:lastModifiedBy>
  <dcterms:created xsi:type="dcterms:W3CDTF">2020-10-09T07:40:17Z</dcterms:created>
  <dcterms:modified xsi:type="dcterms:W3CDTF">2021-10-23T10:24:33Z</dcterms:modified>
</cp:coreProperties>
</file>