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2\Zeiterfassungen\"/>
    </mc:Choice>
  </mc:AlternateContent>
  <bookViews>
    <workbookView xWindow="0" yWindow="0" windowWidth="25200" windowHeight="12345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P11" i="1" l="1"/>
  <c r="R11" i="1"/>
  <c r="T11" i="1" l="1"/>
  <c r="N11" i="1"/>
  <c r="E11" i="1"/>
  <c r="D11" i="1"/>
  <c r="K11" i="1"/>
  <c r="F11" i="1"/>
  <c r="C13" i="1"/>
  <c r="C12" i="1"/>
  <c r="C72" i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6" i="1"/>
  <c r="C37" i="1"/>
  <c r="C38" i="1"/>
  <c r="C39" i="1"/>
  <c r="C40" i="1"/>
  <c r="C41" i="1"/>
  <c r="C42" i="1"/>
  <c r="C33" i="1"/>
  <c r="C30" i="1"/>
  <c r="C25" i="1"/>
  <c r="C26" i="1"/>
  <c r="C27" i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C70" i="1"/>
  <c r="C66" i="2"/>
  <c r="B70" i="1"/>
  <c r="B65" i="2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CT65" i="1"/>
  <c r="CS65" i="1"/>
  <c r="CR65" i="1"/>
  <c r="CQ65" i="1"/>
  <c r="CP65" i="1"/>
  <c r="CN65" i="1"/>
  <c r="CM65" i="1"/>
  <c r="CL65" i="1"/>
  <c r="CK65" i="1"/>
  <c r="CJ65" i="1"/>
  <c r="CI65" i="1"/>
  <c r="CH65" i="1"/>
  <c r="CG65" i="1"/>
  <c r="CE65" i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/>
  <c r="C49" i="2"/>
  <c r="B48" i="2"/>
  <c r="C46" i="2"/>
  <c r="B45" i="2"/>
  <c r="C43" i="2"/>
  <c r="B42" i="2"/>
  <c r="C40" i="2"/>
  <c r="B39" i="2"/>
  <c r="C37" i="2"/>
  <c r="B36" i="2"/>
  <c r="C34" i="2"/>
  <c r="B33" i="2"/>
  <c r="C31" i="2"/>
  <c r="B30" i="2"/>
  <c r="C28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EF32" i="1"/>
  <c r="EE32" i="1"/>
  <c r="ED32" i="1"/>
  <c r="EC32" i="1"/>
  <c r="EB32" i="1"/>
  <c r="EA32" i="1"/>
  <c r="DZ32" i="1"/>
  <c r="DX32" i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I32" i="1"/>
  <c r="CH32" i="1"/>
  <c r="CG32" i="1"/>
  <c r="CE32" i="1"/>
  <c r="CD32" i="1"/>
  <c r="CC32" i="1"/>
  <c r="CB32" i="1"/>
  <c r="CA32" i="1"/>
  <c r="BZ32" i="1"/>
  <c r="BY32" i="1"/>
  <c r="BX32" i="1"/>
  <c r="BV32" i="1"/>
  <c r="BU32" i="1"/>
  <c r="BT32" i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C23" i="1"/>
  <c r="C19" i="2" s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P11" i="1"/>
  <c r="CN11" i="1"/>
  <c r="CM11" i="1"/>
  <c r="CL11" i="1"/>
  <c r="CK11" i="1"/>
  <c r="CJ11" i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W25" i="2"/>
  <c r="AK25" i="2"/>
  <c r="E25" i="2"/>
  <c r="G25" i="2"/>
  <c r="Q25" i="2"/>
  <c r="S25" i="2"/>
  <c r="O19" i="2"/>
  <c r="M15" i="2"/>
  <c r="U15" i="2"/>
  <c r="AC15" i="2"/>
  <c r="G16" i="2"/>
  <c r="S16" i="2"/>
  <c r="AI16" i="2"/>
  <c r="E12" i="2"/>
  <c r="AA59" i="2"/>
  <c r="AI59" i="2"/>
  <c r="AC59" i="2"/>
  <c r="AE59" i="2"/>
  <c r="AE66" i="2"/>
  <c r="AC25" i="2"/>
  <c r="AE25" i="2"/>
  <c r="AG25" i="2"/>
  <c r="AI25" i="2"/>
  <c r="Y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T74" i="1"/>
  <c r="BY74" i="1"/>
  <c r="CC74" i="1"/>
  <c r="CL74" i="1"/>
  <c r="CU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Y63" i="2"/>
  <c r="AA63" i="2"/>
  <c r="AC63" i="2"/>
  <c r="S63" i="2"/>
  <c r="U63" i="2"/>
  <c r="W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CE74" i="1"/>
  <c r="U13" i="2"/>
  <c r="CN74" i="1"/>
  <c r="CW74" i="1"/>
  <c r="DF74" i="1"/>
  <c r="DK74" i="1"/>
  <c r="DT74" i="1"/>
  <c r="EC74" i="1"/>
  <c r="EL74" i="1"/>
  <c r="EU74" i="1"/>
  <c r="FD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J74" i="1"/>
  <c r="CS74" i="1"/>
  <c r="DB74" i="1"/>
  <c r="DO74" i="1"/>
  <c r="DX74" i="1"/>
  <c r="EG74" i="1"/>
  <c r="EP74" i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M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W13" i="2"/>
  <c r="CH74" i="1"/>
  <c r="Y13" i="2"/>
  <c r="CQ74" i="1"/>
  <c r="AA13" i="2"/>
  <c r="CZ74" i="1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I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Q13" i="2"/>
  <c r="G15" i="2"/>
  <c r="I15" i="2"/>
  <c r="O15" i="2"/>
  <c r="S15" i="2"/>
  <c r="DS74" i="1"/>
  <c r="DW74" i="1"/>
  <c r="EB74" i="1"/>
  <c r="EF74" i="1"/>
  <c r="EK74" i="1"/>
  <c r="EO74" i="1"/>
  <c r="ET74" i="1"/>
  <c r="EX74" i="1"/>
  <c r="FC74" i="1"/>
  <c r="FG74" i="1"/>
  <c r="E16" i="2"/>
  <c r="I16" i="2"/>
  <c r="K16" i="2"/>
  <c r="M16" i="2"/>
  <c r="U16" i="2"/>
  <c r="W16" i="2"/>
  <c r="Y16" i="2"/>
  <c r="AA16" i="2"/>
  <c r="AC16" i="2"/>
  <c r="AE16" i="2"/>
  <c r="AG16" i="2"/>
  <c r="AK16" i="2"/>
  <c r="AM16" i="2"/>
  <c r="E19" i="2"/>
  <c r="G19" i="2"/>
  <c r="I19" i="2"/>
  <c r="K19" i="2"/>
  <c r="M19" i="2"/>
  <c r="Q19" i="2"/>
  <c r="S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CE75" i="1"/>
  <c r="N86" i="1"/>
  <c r="L85" i="1"/>
  <c r="H84" i="1"/>
  <c r="N87" i="1"/>
  <c r="N85" i="1"/>
  <c r="P82" i="1"/>
  <c r="DN75" i="1"/>
  <c r="DE75" i="1"/>
  <c r="FH75" i="1"/>
  <c r="N84" i="1"/>
  <c r="CM75" i="1"/>
  <c r="P84" i="1"/>
  <c r="EP75" i="1"/>
  <c r="DF75" i="1"/>
  <c r="DO75" i="1"/>
  <c r="CN75" i="1"/>
  <c r="F84" i="1"/>
  <c r="EY75" i="1"/>
  <c r="BV75" i="1"/>
  <c r="J84" i="1"/>
  <c r="P83" i="1"/>
  <c r="L82" i="1"/>
  <c r="H81" i="1"/>
  <c r="P81" i="1"/>
  <c r="U94" i="1"/>
  <c r="U92" i="1"/>
  <c r="P86" i="1"/>
  <c r="H86" i="1"/>
  <c r="BC75" i="1"/>
  <c r="AT75" i="1"/>
  <c r="H82" i="1"/>
  <c r="U95" i="1"/>
  <c r="D84" i="1"/>
  <c r="CD75" i="1"/>
  <c r="P87" i="1"/>
  <c r="D83" i="1"/>
  <c r="AK75" i="1"/>
  <c r="F87" i="1"/>
  <c r="EG75" i="1"/>
  <c r="L87" i="1"/>
  <c r="L86" i="1"/>
  <c r="L81" i="1"/>
  <c r="J80" i="1"/>
  <c r="H80" i="1"/>
  <c r="R84" i="1"/>
  <c r="R80" i="1"/>
  <c r="Z80" i="1"/>
  <c r="AJ80" i="1"/>
  <c r="H87" i="1"/>
  <c r="D85" i="1"/>
  <c r="CV75" i="1"/>
  <c r="D82" i="1"/>
  <c r="AB75" i="1"/>
  <c r="EX75" i="1"/>
  <c r="D87" i="1"/>
  <c r="EF75" i="1"/>
  <c r="L80" i="1"/>
  <c r="X80" i="1"/>
  <c r="AH80" i="1"/>
  <c r="R87" i="1"/>
  <c r="J85" i="1"/>
  <c r="J87" i="1"/>
  <c r="R85" i="1"/>
  <c r="D86" i="1"/>
  <c r="DW75" i="1"/>
  <c r="D80" i="1"/>
  <c r="J75" i="1"/>
  <c r="EO75" i="1"/>
  <c r="F81" i="1"/>
  <c r="D81" i="1"/>
  <c r="S75" i="1"/>
  <c r="F86" i="1"/>
  <c r="DX75" i="1"/>
  <c r="F85" i="1"/>
  <c r="CW75" i="1"/>
  <c r="FG75" i="1"/>
  <c r="P85" i="1"/>
  <c r="L83" i="1"/>
  <c r="R86" i="1"/>
  <c r="H85" i="1"/>
  <c r="J86" i="1"/>
  <c r="X84" i="1"/>
  <c r="X86" i="1"/>
  <c r="X85" i="1"/>
  <c r="X87" i="1"/>
  <c r="V84" i="1"/>
  <c r="T84" i="1"/>
  <c r="B86" i="1"/>
  <c r="Z84" i="1"/>
  <c r="C87" i="1"/>
  <c r="Z87" i="1"/>
  <c r="Z86" i="1"/>
  <c r="P88" i="1"/>
  <c r="C86" i="1"/>
  <c r="C85" i="1"/>
  <c r="V86" i="1"/>
  <c r="T85" i="1"/>
  <c r="V87" i="1"/>
  <c r="D88" i="1"/>
  <c r="T81" i="1"/>
  <c r="V85" i="1"/>
  <c r="B85" i="1"/>
  <c r="V80" i="1"/>
  <c r="B84" i="1"/>
  <c r="B82" i="1"/>
  <c r="B81" i="1"/>
  <c r="Z85" i="1"/>
  <c r="T86" i="1"/>
  <c r="C84" i="1"/>
  <c r="L88" i="1"/>
  <c r="B87" i="1"/>
  <c r="T80" i="1"/>
  <c r="AD80" i="1"/>
  <c r="T87" i="1"/>
  <c r="AD81" i="1"/>
  <c r="AB84" i="1"/>
  <c r="AB86" i="1"/>
  <c r="AB87" i="1"/>
  <c r="AB85" i="1"/>
  <c r="AB80" i="1"/>
  <c r="AL80" i="1"/>
  <c r="AF80" i="1"/>
  <c r="S27" i="2"/>
  <c r="B27" i="2"/>
  <c r="BQ32" i="1"/>
  <c r="S24" i="2"/>
  <c r="BQ74" i="1"/>
  <c r="BU75" i="1"/>
  <c r="B32" i="1"/>
  <c r="D92" i="1"/>
  <c r="B24" i="2"/>
  <c r="B74" i="2"/>
  <c r="B75" i="1"/>
  <c r="Q16" i="2" l="1"/>
  <c r="U93" i="1"/>
  <c r="BL75" i="1"/>
  <c r="B83" i="1" s="1"/>
  <c r="B88" i="1" s="1"/>
  <c r="J83" i="1"/>
  <c r="V83" i="1" s="1"/>
  <c r="C16" i="1"/>
  <c r="C16" i="2" s="1"/>
  <c r="M25" i="2"/>
  <c r="V81" i="1"/>
  <c r="AF81" i="1" s="1"/>
  <c r="AF82" i="1" s="1"/>
  <c r="J88" i="1"/>
  <c r="V88" i="1" s="1"/>
  <c r="T75" i="1"/>
  <c r="W93" i="1"/>
  <c r="C57" i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C60" i="2"/>
  <c r="N83" i="1"/>
  <c r="X83" i="1" s="1"/>
  <c r="M60" i="2"/>
  <c r="W94" i="1"/>
  <c r="T82" i="1"/>
  <c r="AD82" i="1" s="1"/>
  <c r="F83" i="1"/>
  <c r="T83" i="1" s="1"/>
  <c r="W92" i="1"/>
  <c r="AH82" i="1"/>
  <c r="AF83" i="1" l="1"/>
  <c r="AF84" i="1" s="1"/>
  <c r="AF85" i="1" s="1"/>
  <c r="AF86" i="1" s="1"/>
  <c r="AF87" i="1" s="1"/>
  <c r="AF88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C83" i="1" s="1"/>
  <c r="W95" i="1"/>
  <c r="AB81" i="1"/>
  <c r="AL81" i="1" s="1"/>
  <c r="AJ81" i="1"/>
  <c r="AJ82" i="1" s="1"/>
  <c r="C82" i="1"/>
  <c r="AB82" i="1"/>
  <c r="AH83" i="1"/>
  <c r="AH84" i="1" s="1"/>
  <c r="AH85" i="1" s="1"/>
  <c r="AH86" i="1" s="1"/>
  <c r="AH87" i="1" s="1"/>
  <c r="N88" i="1"/>
  <c r="X88" i="1" s="1"/>
  <c r="F88" i="1"/>
  <c r="T88" i="1" s="1"/>
  <c r="AD88" i="1" s="1"/>
  <c r="AL82" i="1" l="1"/>
  <c r="AL83" i="1" s="1"/>
  <c r="AL84" i="1" s="1"/>
  <c r="AL85" i="1" s="1"/>
  <c r="AL86" i="1" s="1"/>
  <c r="AL87" i="1" s="1"/>
  <c r="C88" i="1"/>
  <c r="R88" i="1"/>
  <c r="Z88" i="1" s="1"/>
  <c r="AB88" i="1" s="1"/>
  <c r="AJ83" i="1"/>
  <c r="AJ84" i="1" s="1"/>
  <c r="AJ85" i="1" s="1"/>
  <c r="AJ86" i="1" s="1"/>
  <c r="AJ87" i="1" s="1"/>
  <c r="AH88" i="1"/>
  <c r="AJ88" i="1" l="1"/>
  <c r="AL88" i="1"/>
</calcChain>
</file>

<file path=xl/sharedStrings.xml><?xml version="1.0" encoding="utf-8"?>
<sst xmlns="http://schemas.openxmlformats.org/spreadsheetml/2006/main" count="302" uniqueCount="122">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</sst>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1" fillId="16" borderId="13" xfId="0" applyNumberFormat="1" applyFont="1" applyFill="1" applyBorder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2" fontId="1" fillId="1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2578125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1" t="s">
        <v>0</v>
      </c>
      <c r="B3" s="131"/>
      <c r="C3" s="131"/>
      <c r="D3" s="131"/>
      <c r="E3" s="31"/>
      <c r="F3" s="31"/>
    </row>
    <row r="4" spans="1:6" ht="12.75" customHeight="1" x14ac:dyDescent="0.4">
      <c r="A4" s="117"/>
      <c r="B4" s="117"/>
      <c r="C4" s="117"/>
      <c r="D4" s="117"/>
      <c r="E4" s="117"/>
      <c r="F4" s="117"/>
    </row>
    <row r="5" spans="1:6" ht="67.5" customHeight="1" x14ac:dyDescent="0.5">
      <c r="A5" s="130"/>
      <c r="B5" s="130"/>
      <c r="C5" s="130"/>
      <c r="D5" s="130"/>
      <c r="E5" s="30"/>
      <c r="F5" s="30"/>
    </row>
    <row r="8" spans="1:6" ht="20.25" x14ac:dyDescent="0.3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">
      <c r="A9" s="128"/>
      <c r="B9" s="128"/>
      <c r="C9" s="128"/>
      <c r="D9" s="118"/>
      <c r="E9" s="128"/>
      <c r="F9" s="128"/>
    </row>
    <row r="10" spans="1:6" ht="20.25" x14ac:dyDescent="0.3">
      <c r="A10" s="128"/>
      <c r="B10" s="65"/>
      <c r="C10" s="65" t="s">
        <v>3</v>
      </c>
      <c r="D10" s="128"/>
      <c r="E10" s="128"/>
      <c r="F10" s="128"/>
    </row>
    <row r="11" spans="1:6" ht="20.25" x14ac:dyDescent="0.3">
      <c r="A11" s="128"/>
      <c r="B11" s="65"/>
      <c r="C11" s="65" t="s">
        <v>4</v>
      </c>
      <c r="D11" s="128"/>
      <c r="E11" s="128"/>
      <c r="F11" s="128"/>
    </row>
    <row r="12" spans="1:6" s="69" customFormat="1" ht="20.25" x14ac:dyDescent="0.3">
      <c r="A12" s="128"/>
      <c r="B12" s="65"/>
      <c r="C12" s="65" t="s">
        <v>5</v>
      </c>
      <c r="D12" s="128"/>
      <c r="E12" s="128"/>
      <c r="F12" s="128"/>
    </row>
    <row r="13" spans="1:6" ht="20.25" x14ac:dyDescent="0.3">
      <c r="A13" s="128"/>
      <c r="B13" s="65"/>
      <c r="C13" s="65" t="s">
        <v>6</v>
      </c>
      <c r="D13" s="128"/>
      <c r="E13" s="128"/>
      <c r="F13" s="128"/>
    </row>
    <row r="15" spans="1:6" ht="20.25" x14ac:dyDescent="0.3">
      <c r="A15" s="128"/>
      <c r="B15" s="132" t="s">
        <v>7</v>
      </c>
      <c r="C15" s="132"/>
      <c r="D15" s="128"/>
      <c r="E15" s="128"/>
      <c r="F15" s="128"/>
    </row>
    <row r="16" spans="1:6" ht="20.25" x14ac:dyDescent="0.3">
      <c r="A16" s="128"/>
      <c r="B16" s="133">
        <v>42809</v>
      </c>
      <c r="C16" s="133"/>
      <c r="D16" s="128"/>
      <c r="E16" s="128"/>
      <c r="F16" s="128"/>
    </row>
    <row r="24" spans="2:3" s="66" customFormat="1" ht="38.25" x14ac:dyDescent="0.2">
      <c r="B24" s="66" t="s">
        <v>8</v>
      </c>
      <c r="C24" s="66" t="s">
        <v>9</v>
      </c>
    </row>
    <row r="25" spans="2:3" s="66" customFormat="1" ht="63.75" x14ac:dyDescent="0.2">
      <c r="C25" s="66" t="s">
        <v>10</v>
      </c>
    </row>
    <row r="26" spans="2:3" s="66" customFormat="1" x14ac:dyDescent="0.2"/>
    <row r="27" spans="2:3" s="66" customFormat="1" x14ac:dyDescent="0.2"/>
    <row r="28" spans="2:3" s="66" customFormat="1" x14ac:dyDescent="0.2"/>
    <row r="29" spans="2:3" s="66" customFormat="1" x14ac:dyDescent="0.2"/>
    <row r="30" spans="2:3" s="66" customFormat="1" x14ac:dyDescent="0.2"/>
    <row r="31" spans="2:3" s="66" customFormat="1" x14ac:dyDescent="0.2"/>
    <row r="32" spans="2:3" s="66" customFormat="1" x14ac:dyDescent="0.2"/>
    <row r="33" s="66" customFormat="1" x14ac:dyDescent="0.2"/>
    <row r="34" s="66" customFormat="1" x14ac:dyDescent="0.2"/>
    <row r="35" s="66" customFormat="1" x14ac:dyDescent="0.2"/>
    <row r="36" s="66" customFormat="1" x14ac:dyDescent="0.2"/>
    <row r="37" s="66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U50" activePane="bottomRight" state="frozenSplit"/>
      <selection pane="topRight" activeCell="B1" sqref="B1"/>
      <selection pane="bottomLeft" activeCell="A9" sqref="A9"/>
      <selection pane="bottomRight" activeCell="BI82" sqref="BI82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0" customWidth="1"/>
    <col min="8" max="8" width="4.5703125" customWidth="1"/>
    <col min="9" max="9" width="4.5703125" style="73" customWidth="1"/>
    <col min="10" max="10" width="5.7109375" style="73" bestFit="1" customWidth="1"/>
    <col min="11" max="11" width="4.5703125" customWidth="1"/>
    <col min="12" max="12" width="3.85546875" customWidth="1"/>
    <col min="13" max="14" width="4.5703125" customWidth="1"/>
    <col min="15" max="16" width="4.5703125" style="70" customWidth="1"/>
    <col min="17" max="17" width="4.5703125" customWidth="1"/>
    <col min="18" max="18" width="4.5703125" style="73" customWidth="1"/>
    <col min="19" max="19" width="5.7109375" style="73" bestFit="1" customWidth="1"/>
    <col min="20" max="20" width="4.5703125" customWidth="1"/>
    <col min="21" max="21" width="3.85546875" customWidth="1"/>
    <col min="22" max="23" width="4.5703125" customWidth="1"/>
    <col min="24" max="25" width="4.5703125" style="70" customWidth="1"/>
    <col min="26" max="27" width="4.5703125" style="73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0" customWidth="1"/>
    <col min="35" max="36" width="4.5703125" style="73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8" x14ac:dyDescent="0.2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25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5" x14ac:dyDescent="0.25">
      <c r="A5" s="1" t="s">
        <v>13</v>
      </c>
      <c r="B5" s="128"/>
      <c r="C5" s="128"/>
      <c r="D5" s="155" t="s">
        <v>14</v>
      </c>
      <c r="E5" s="155"/>
      <c r="F5" s="155"/>
      <c r="G5" s="155"/>
      <c r="H5" s="155"/>
      <c r="I5" s="155"/>
      <c r="J5" s="155"/>
      <c r="K5" s="155"/>
      <c r="L5" s="118"/>
      <c r="M5" s="163" t="s">
        <v>15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 t="s">
        <v>16</v>
      </c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5" t="s">
        <v>17</v>
      </c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6" t="s">
        <v>18</v>
      </c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7" t="s">
        <v>19</v>
      </c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8" t="s">
        <v>20</v>
      </c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2" t="s">
        <v>21</v>
      </c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1" t="s">
        <v>22</v>
      </c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</row>
    <row r="6" spans="1:164" s="39" customFormat="1" ht="13.5" thickBot="1" x14ac:dyDescent="0.2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x14ac:dyDescent="0.2">
      <c r="A7" s="128"/>
      <c r="B7" s="128"/>
      <c r="C7" s="118"/>
      <c r="D7" s="156" t="s">
        <v>24</v>
      </c>
      <c r="E7" s="157"/>
      <c r="F7" s="157"/>
      <c r="G7" s="157"/>
      <c r="H7" s="157"/>
      <c r="I7" s="157"/>
      <c r="J7" s="157"/>
      <c r="K7" s="158"/>
      <c r="L7" s="122"/>
      <c r="M7" s="156" t="s">
        <v>25</v>
      </c>
      <c r="N7" s="157"/>
      <c r="O7" s="157"/>
      <c r="P7" s="157"/>
      <c r="Q7" s="157"/>
      <c r="R7" s="157"/>
      <c r="S7" s="157"/>
      <c r="T7" s="158"/>
      <c r="U7" s="122"/>
      <c r="V7" s="156" t="s">
        <v>26</v>
      </c>
      <c r="W7" s="157"/>
      <c r="X7" s="157"/>
      <c r="Y7" s="157"/>
      <c r="Z7" s="157"/>
      <c r="AA7" s="157"/>
      <c r="AB7" s="157"/>
      <c r="AC7" s="158"/>
      <c r="AD7" s="122"/>
      <c r="AE7" s="156" t="s">
        <v>27</v>
      </c>
      <c r="AF7" s="157"/>
      <c r="AG7" s="157"/>
      <c r="AH7" s="157"/>
      <c r="AI7" s="157"/>
      <c r="AJ7" s="157"/>
      <c r="AK7" s="157"/>
      <c r="AL7" s="158"/>
      <c r="AN7" s="156" t="s">
        <v>28</v>
      </c>
      <c r="AO7" s="157"/>
      <c r="AP7" s="157"/>
      <c r="AQ7" s="157"/>
      <c r="AR7" s="157"/>
      <c r="AS7" s="157"/>
      <c r="AT7" s="157"/>
      <c r="AU7" s="158"/>
      <c r="AW7" s="156" t="s">
        <v>29</v>
      </c>
      <c r="AX7" s="157"/>
      <c r="AY7" s="157"/>
      <c r="AZ7" s="157"/>
      <c r="BA7" s="157"/>
      <c r="BB7" s="157"/>
      <c r="BC7" s="157"/>
      <c r="BD7" s="158"/>
      <c r="BF7" s="156" t="s">
        <v>30</v>
      </c>
      <c r="BG7" s="157"/>
      <c r="BH7" s="157"/>
      <c r="BI7" s="157"/>
      <c r="BJ7" s="157"/>
      <c r="BK7" s="157"/>
      <c r="BL7" s="157"/>
      <c r="BM7" s="158"/>
      <c r="BO7" s="156" t="s">
        <v>31</v>
      </c>
      <c r="BP7" s="157"/>
      <c r="BQ7" s="157"/>
      <c r="BR7" s="157"/>
      <c r="BS7" s="157"/>
      <c r="BT7" s="157"/>
      <c r="BU7" s="157"/>
      <c r="BV7" s="158"/>
      <c r="BX7" s="156" t="s">
        <v>32</v>
      </c>
      <c r="BY7" s="157"/>
      <c r="BZ7" s="157"/>
      <c r="CA7" s="157"/>
      <c r="CB7" s="157"/>
      <c r="CC7" s="157"/>
      <c r="CD7" s="157"/>
      <c r="CE7" s="158"/>
      <c r="CG7" s="156" t="s">
        <v>33</v>
      </c>
      <c r="CH7" s="157"/>
      <c r="CI7" s="157"/>
      <c r="CJ7" s="157"/>
      <c r="CK7" s="157"/>
      <c r="CL7" s="157"/>
      <c r="CM7" s="157"/>
      <c r="CN7" s="158"/>
      <c r="CP7" s="156" t="s">
        <v>34</v>
      </c>
      <c r="CQ7" s="157"/>
      <c r="CR7" s="157"/>
      <c r="CS7" s="157"/>
      <c r="CT7" s="157"/>
      <c r="CU7" s="157"/>
      <c r="CV7" s="157"/>
      <c r="CW7" s="158"/>
      <c r="CY7" s="156" t="s">
        <v>35</v>
      </c>
      <c r="CZ7" s="157"/>
      <c r="DA7" s="157"/>
      <c r="DB7" s="157"/>
      <c r="DC7" s="157"/>
      <c r="DD7" s="157"/>
      <c r="DE7" s="157"/>
      <c r="DF7" s="158"/>
      <c r="DH7" s="156" t="s">
        <v>36</v>
      </c>
      <c r="DI7" s="157"/>
      <c r="DJ7" s="157"/>
      <c r="DK7" s="157"/>
      <c r="DL7" s="157"/>
      <c r="DM7" s="157"/>
      <c r="DN7" s="157"/>
      <c r="DO7" s="158"/>
      <c r="DQ7" s="156" t="s">
        <v>37</v>
      </c>
      <c r="DR7" s="157"/>
      <c r="DS7" s="157"/>
      <c r="DT7" s="157"/>
      <c r="DU7" s="157"/>
      <c r="DV7" s="157"/>
      <c r="DW7" s="157"/>
      <c r="DX7" s="158"/>
      <c r="DZ7" s="156" t="s">
        <v>38</v>
      </c>
      <c r="EA7" s="157"/>
      <c r="EB7" s="157"/>
      <c r="EC7" s="157"/>
      <c r="ED7" s="157"/>
      <c r="EE7" s="157"/>
      <c r="EF7" s="157"/>
      <c r="EG7" s="158"/>
      <c r="EI7" s="156" t="s">
        <v>39</v>
      </c>
      <c r="EJ7" s="157"/>
      <c r="EK7" s="157"/>
      <c r="EL7" s="157"/>
      <c r="EM7" s="157"/>
      <c r="EN7" s="157"/>
      <c r="EO7" s="157"/>
      <c r="EP7" s="158"/>
      <c r="ER7" s="156" t="s">
        <v>40</v>
      </c>
      <c r="ES7" s="157"/>
      <c r="ET7" s="157"/>
      <c r="EU7" s="157"/>
      <c r="EV7" s="157"/>
      <c r="EW7" s="157"/>
      <c r="EX7" s="157"/>
      <c r="EY7" s="158"/>
      <c r="FA7" s="156" t="s">
        <v>41</v>
      </c>
      <c r="FB7" s="157"/>
      <c r="FC7" s="157"/>
      <c r="FD7" s="157"/>
      <c r="FE7" s="157"/>
      <c r="FF7" s="157"/>
      <c r="FG7" s="157"/>
      <c r="FH7" s="158"/>
    </row>
    <row r="8" spans="1:164" s="38" customFormat="1" x14ac:dyDescent="0.2">
      <c r="A8" s="35" t="s">
        <v>42</v>
      </c>
      <c r="B8" s="36"/>
      <c r="C8" s="37"/>
      <c r="D8" s="159" t="s">
        <v>43</v>
      </c>
      <c r="E8" s="160"/>
      <c r="F8" s="151" t="s">
        <v>43</v>
      </c>
      <c r="G8" s="152"/>
      <c r="H8" s="151" t="s">
        <v>43</v>
      </c>
      <c r="I8" s="151"/>
      <c r="J8" s="151"/>
      <c r="K8" s="153"/>
      <c r="L8" s="127"/>
      <c r="M8" s="148">
        <f>(Details!B16)</f>
        <v>42809</v>
      </c>
      <c r="N8" s="160"/>
      <c r="O8" s="128"/>
      <c r="P8" s="128"/>
      <c r="S8" s="149">
        <f>SUM(M8+6)</f>
        <v>42815</v>
      </c>
      <c r="T8" s="150"/>
      <c r="U8" s="127"/>
      <c r="V8" s="148">
        <f>SUM(S8+1)</f>
        <v>42816</v>
      </c>
      <c r="W8" s="149"/>
      <c r="X8" s="127"/>
      <c r="Y8" s="127"/>
      <c r="Z8" s="127"/>
      <c r="AA8" s="127"/>
      <c r="AB8" s="149">
        <f>SUM(V8+6)</f>
        <v>42822</v>
      </c>
      <c r="AC8" s="150"/>
      <c r="AD8" s="127"/>
      <c r="AE8" s="148">
        <f>SUM(AB8+1)</f>
        <v>42823</v>
      </c>
      <c r="AF8" s="149"/>
      <c r="AG8" s="127"/>
      <c r="AH8" s="127"/>
      <c r="AI8" s="127"/>
      <c r="AJ8" s="127"/>
      <c r="AK8" s="149">
        <f>SUM(AE8+6)</f>
        <v>42829</v>
      </c>
      <c r="AL8" s="150"/>
      <c r="AN8" s="148">
        <f>SUM(AK8+1)</f>
        <v>42830</v>
      </c>
      <c r="AO8" s="149"/>
      <c r="AP8" s="127"/>
      <c r="AQ8" s="127"/>
      <c r="AR8" s="127"/>
      <c r="AS8" s="127"/>
      <c r="AT8" s="149">
        <f>SUM(AN8+6)</f>
        <v>42836</v>
      </c>
      <c r="AU8" s="150"/>
      <c r="AW8" s="148">
        <f>SUM(AT8+1)</f>
        <v>42837</v>
      </c>
      <c r="AX8" s="149"/>
      <c r="AY8" s="149"/>
      <c r="AZ8" s="149"/>
      <c r="BA8" s="127"/>
      <c r="BB8" s="127"/>
      <c r="BC8" s="149">
        <f>SUM(AW8+6)</f>
        <v>42843</v>
      </c>
      <c r="BD8" s="150"/>
      <c r="BF8" s="148">
        <f>SUM(BC8+1)</f>
        <v>42844</v>
      </c>
      <c r="BG8" s="149"/>
      <c r="BH8" s="127"/>
      <c r="BI8" s="127"/>
      <c r="BJ8" s="127"/>
      <c r="BK8" s="127"/>
      <c r="BL8" s="149">
        <f>SUM(BF8+6)</f>
        <v>42850</v>
      </c>
      <c r="BM8" s="150"/>
      <c r="BO8" s="148">
        <f>SUM(BL8+1)</f>
        <v>42851</v>
      </c>
      <c r="BP8" s="149"/>
      <c r="BQ8" s="127"/>
      <c r="BR8" s="127"/>
      <c r="BS8" s="127"/>
      <c r="BT8" s="127"/>
      <c r="BU8" s="149">
        <f>SUM(BO8+6)</f>
        <v>42857</v>
      </c>
      <c r="BV8" s="150"/>
      <c r="BX8" s="148">
        <f>SUM(BU8+1)</f>
        <v>42858</v>
      </c>
      <c r="BY8" s="149"/>
      <c r="BZ8" s="127"/>
      <c r="CA8" s="127"/>
      <c r="CB8" s="127"/>
      <c r="CC8" s="127"/>
      <c r="CD8" s="149">
        <f>SUM(BX8+6)</f>
        <v>42864</v>
      </c>
      <c r="CE8" s="150"/>
      <c r="CG8" s="148">
        <f>SUM(CD8+1)</f>
        <v>42865</v>
      </c>
      <c r="CH8" s="149"/>
      <c r="CI8" s="127"/>
      <c r="CJ8" s="127"/>
      <c r="CK8" s="127"/>
      <c r="CL8" s="127"/>
      <c r="CM8" s="149">
        <f>SUM(CG8+6)</f>
        <v>42871</v>
      </c>
      <c r="CN8" s="150"/>
      <c r="CP8" s="148">
        <f>SUM(CM8+1)</f>
        <v>42872</v>
      </c>
      <c r="CQ8" s="149"/>
      <c r="CR8" s="127"/>
      <c r="CS8" s="127"/>
      <c r="CT8" s="127"/>
      <c r="CU8" s="127"/>
      <c r="CV8" s="149">
        <f>SUM(CP8+6)</f>
        <v>42878</v>
      </c>
      <c r="CW8" s="150"/>
      <c r="CY8" s="148">
        <f>SUM(CV8+1)</f>
        <v>42879</v>
      </c>
      <c r="CZ8" s="149"/>
      <c r="DA8" s="127"/>
      <c r="DB8" s="127"/>
      <c r="DC8" s="127"/>
      <c r="DD8" s="127"/>
      <c r="DE8" s="149">
        <f>SUM(CY8+6)</f>
        <v>42885</v>
      </c>
      <c r="DF8" s="150"/>
      <c r="DH8" s="148">
        <f>SUM(DE8+1)</f>
        <v>42886</v>
      </c>
      <c r="DI8" s="149"/>
      <c r="DJ8" s="127"/>
      <c r="DK8" s="127"/>
      <c r="DL8" s="127"/>
      <c r="DM8" s="127"/>
      <c r="DN8" s="149">
        <f>SUM(DH8+6)</f>
        <v>42892</v>
      </c>
      <c r="DO8" s="150"/>
      <c r="DQ8" s="148">
        <f>SUM(DN8+1)</f>
        <v>42893</v>
      </c>
      <c r="DR8" s="149"/>
      <c r="DS8" s="127"/>
      <c r="DT8" s="127"/>
      <c r="DU8" s="127"/>
      <c r="DV8" s="127"/>
      <c r="DW8" s="149">
        <f>SUM(DQ8+6)</f>
        <v>42899</v>
      </c>
      <c r="DX8" s="150"/>
      <c r="DZ8" s="148">
        <f>SUM(DW8+1)</f>
        <v>42900</v>
      </c>
      <c r="EA8" s="149"/>
      <c r="EB8" s="127"/>
      <c r="EC8" s="127"/>
      <c r="ED8" s="127"/>
      <c r="EE8" s="127"/>
      <c r="EF8" s="149">
        <f>SUM(DZ8+6)</f>
        <v>42906</v>
      </c>
      <c r="EG8" s="150"/>
      <c r="EI8" s="148">
        <f>SUM(EF8+1)</f>
        <v>42907</v>
      </c>
      <c r="EJ8" s="149"/>
      <c r="EK8" s="127"/>
      <c r="EL8" s="127"/>
      <c r="EM8" s="127"/>
      <c r="EN8" s="127"/>
      <c r="EO8" s="149">
        <f>SUM(EI8+6)</f>
        <v>42913</v>
      </c>
      <c r="EP8" s="150"/>
      <c r="ER8" s="148">
        <f>SUM(EO8+1)</f>
        <v>42914</v>
      </c>
      <c r="ES8" s="149"/>
      <c r="ET8" s="127"/>
      <c r="EU8" s="127"/>
      <c r="EV8" s="127"/>
      <c r="EW8" s="127"/>
      <c r="EX8" s="149">
        <f>SUM(ER8+6)</f>
        <v>42920</v>
      </c>
      <c r="EY8" s="150"/>
      <c r="FA8" s="148">
        <f>SUM(EX8+1)</f>
        <v>42921</v>
      </c>
      <c r="FB8" s="149"/>
      <c r="FC8" s="127"/>
      <c r="FD8" s="127"/>
      <c r="FE8" s="127"/>
      <c r="FF8" s="127"/>
      <c r="FG8" s="149">
        <f>SUM(FA8+6)</f>
        <v>42927</v>
      </c>
      <c r="FH8" s="150"/>
    </row>
    <row r="9" spans="1:164" s="11" customFormat="1" x14ac:dyDescent="0.2">
      <c r="A9" s="1"/>
      <c r="B9" s="143" t="s">
        <v>44</v>
      </c>
      <c r="C9" s="139"/>
      <c r="D9" s="145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6"/>
      <c r="L9" s="122"/>
      <c r="M9" s="145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6"/>
      <c r="U9" s="122"/>
      <c r="V9" s="145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6"/>
      <c r="AD9" s="122"/>
      <c r="AE9" s="145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6"/>
      <c r="AN9" s="145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6"/>
      <c r="AW9" s="145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6"/>
      <c r="BF9" s="145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6"/>
      <c r="BO9" s="145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6"/>
      <c r="BX9" s="145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6"/>
      <c r="CG9" s="145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6"/>
      <c r="CP9" s="145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6"/>
      <c r="CY9" s="145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6"/>
      <c r="DH9" s="145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6"/>
      <c r="DQ9" s="145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6"/>
      <c r="DZ9" s="145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6"/>
      <c r="EI9" s="145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6"/>
      <c r="ER9" s="145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6"/>
      <c r="FA9" s="145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6"/>
    </row>
    <row r="10" spans="1:164" s="11" customFormat="1" x14ac:dyDescent="0.2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x14ac:dyDescent="0.2">
      <c r="A11" s="5" t="s">
        <v>50</v>
      </c>
      <c r="B11" s="74">
        <f t="shared" ref="B11:K11" si="0">SUM(B12:B15)</f>
        <v>104</v>
      </c>
      <c r="C11" s="75">
        <f t="shared" si="0"/>
        <v>46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0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0</v>
      </c>
      <c r="CI11" s="88">
        <f t="shared" si="8"/>
        <v>0</v>
      </c>
      <c r="CJ11" s="77">
        <f t="shared" si="8"/>
        <v>0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0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0</v>
      </c>
      <c r="DA11" s="88">
        <f t="shared" si="10"/>
        <v>0</v>
      </c>
      <c r="DB11" s="77">
        <f t="shared" si="10"/>
        <v>0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0</v>
      </c>
      <c r="EV11" s="88">
        <f t="shared" si="15"/>
        <v>0</v>
      </c>
      <c r="EW11" s="77">
        <f t="shared" si="15"/>
        <v>0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0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6.5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/>
      <c r="FC12" s="93"/>
      <c r="FD12" s="92"/>
      <c r="FE12" s="93"/>
      <c r="FF12" s="92"/>
      <c r="FG12" s="93"/>
      <c r="FH12" s="94"/>
    </row>
    <row r="13" spans="1:164" outlineLevel="1" x14ac:dyDescent="0.2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32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/>
      <c r="BZ13" s="93"/>
      <c r="CA13" s="92"/>
      <c r="CB13" s="93"/>
      <c r="CC13" s="92"/>
      <c r="CD13" s="93"/>
      <c r="CE13" s="94"/>
      <c r="CF13" s="95"/>
      <c r="CG13" s="91"/>
      <c r="CH13" s="92"/>
      <c r="CI13" s="93"/>
      <c r="CJ13" s="92"/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/>
      <c r="DA13" s="93"/>
      <c r="DB13" s="92"/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/>
      <c r="EV13" s="93"/>
      <c r="EW13" s="92"/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7.5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/>
      <c r="CI14" s="93"/>
      <c r="CJ14" s="92"/>
      <c r="CK14" s="93"/>
      <c r="CL14" s="92"/>
      <c r="CM14" s="93"/>
      <c r="CN14" s="94"/>
      <c r="CO14" s="95"/>
      <c r="CP14" s="91"/>
      <c r="CQ14" s="92"/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/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/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x14ac:dyDescent="0.2">
      <c r="A16" s="5" t="s">
        <v>54</v>
      </c>
      <c r="B16" s="74">
        <f t="shared" ref="B16:K16" si="18">SUM(B17:B22)</f>
        <v>46</v>
      </c>
      <c r="C16" s="75">
        <f t="shared" si="18"/>
        <v>31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3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0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0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0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">
      <c r="A19" s="13" t="s">
        <v>57</v>
      </c>
      <c r="B19" s="76">
        <v>10</v>
      </c>
      <c r="C19" s="77">
        <f t="shared" si="36"/>
        <v>16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3</v>
      </c>
      <c r="BN19" s="95"/>
      <c r="BO19" s="91"/>
      <c r="BP19" s="92"/>
      <c r="BQ19" s="93"/>
      <c r="BR19" s="92"/>
      <c r="BS19" s="93"/>
      <c r="BT19" s="92"/>
      <c r="BU19" s="93"/>
      <c r="BV19" s="94"/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/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/>
      <c r="EQ19" s="95"/>
      <c r="ER19" s="91"/>
      <c r="ES19" s="92"/>
      <c r="ET19" s="93"/>
      <c r="EU19" s="92"/>
      <c r="EV19" s="93"/>
      <c r="EW19" s="92"/>
      <c r="EX19" s="93"/>
      <c r="EY19" s="94"/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x14ac:dyDescent="0.2">
      <c r="A23" s="5" t="s">
        <v>60</v>
      </c>
      <c r="B23" s="74">
        <f t="shared" ref="B23:K23" si="37">SUM(B24:B28)</f>
        <v>21</v>
      </c>
      <c r="C23" s="75">
        <f t="shared" si="37"/>
        <v>4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0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0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0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4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/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">
      <c r="A27" s="13" t="s">
        <v>64</v>
      </c>
      <c r="B27" s="76">
        <v>5</v>
      </c>
      <c r="C27" s="77">
        <f t="shared" si="55"/>
        <v>0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/>
      <c r="CF27" s="95"/>
      <c r="CG27" s="91"/>
      <c r="CH27" s="92"/>
      <c r="CI27" s="93"/>
      <c r="CJ27" s="92"/>
      <c r="CK27" s="93"/>
      <c r="CL27" s="92"/>
      <c r="CM27" s="93"/>
      <c r="CN27" s="94"/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x14ac:dyDescent="0.2">
      <c r="A29" s="5" t="s">
        <v>65</v>
      </c>
      <c r="B29" s="74">
        <f t="shared" ref="B29:K29" si="56">SUM(B30:B31)</f>
        <v>20</v>
      </c>
      <c r="C29" s="75">
        <f>SUM(C30:C31)</f>
        <v>6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0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6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/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x14ac:dyDescent="0.2">
      <c r="A32" s="5" t="s">
        <v>67</v>
      </c>
      <c r="B32" s="74">
        <f t="shared" ref="B32:K32" si="74">SUM(B33:B43)</f>
        <v>172</v>
      </c>
      <c r="C32" s="75">
        <f t="shared" si="74"/>
        <v>55.5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0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0</v>
      </c>
      <c r="BZ32" s="88">
        <f t="shared" si="82"/>
        <v>0</v>
      </c>
      <c r="CA32" s="77">
        <f t="shared" si="82"/>
        <v>0</v>
      </c>
      <c r="CB32" s="88">
        <f t="shared" si="82"/>
        <v>0</v>
      </c>
      <c r="CC32" s="77">
        <f t="shared" si="82"/>
        <v>0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0</v>
      </c>
      <c r="CI32" s="88">
        <f t="shared" si="83"/>
        <v>0</v>
      </c>
      <c r="CJ32" s="77">
        <f t="shared" si="83"/>
        <v>0</v>
      </c>
      <c r="CK32" s="88">
        <f t="shared" si="83"/>
        <v>0</v>
      </c>
      <c r="CL32" s="77">
        <f t="shared" si="83"/>
        <v>0</v>
      </c>
      <c r="CM32" s="88">
        <f t="shared" si="83"/>
        <v>0</v>
      </c>
      <c r="CN32" s="89">
        <f t="shared" si="83"/>
        <v>0</v>
      </c>
      <c r="CO32" s="88"/>
      <c r="CP32" s="87">
        <f t="shared" ref="CP32:CW32" si="84">SUM(CP33:CP43)</f>
        <v>0</v>
      </c>
      <c r="CQ32" s="77">
        <f t="shared" si="84"/>
        <v>0</v>
      </c>
      <c r="CR32" s="88">
        <f t="shared" si="84"/>
        <v>0</v>
      </c>
      <c r="CS32" s="77">
        <f t="shared" si="84"/>
        <v>0</v>
      </c>
      <c r="CT32" s="88">
        <f t="shared" si="84"/>
        <v>0</v>
      </c>
      <c r="CU32" s="77">
        <f t="shared" si="84"/>
        <v>0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0</v>
      </c>
      <c r="DA32" s="88">
        <f t="shared" si="85"/>
        <v>0</v>
      </c>
      <c r="DB32" s="77">
        <f t="shared" si="85"/>
        <v>0</v>
      </c>
      <c r="DC32" s="88">
        <f t="shared" si="85"/>
        <v>0</v>
      </c>
      <c r="DD32" s="77">
        <f t="shared" si="85"/>
        <v>0</v>
      </c>
      <c r="DE32" s="88">
        <f t="shared" si="85"/>
        <v>0</v>
      </c>
      <c r="DF32" s="89">
        <f t="shared" si="85"/>
        <v>0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0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0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0</v>
      </c>
      <c r="DU32" s="88">
        <f t="shared" si="87"/>
        <v>0</v>
      </c>
      <c r="DV32" s="77">
        <f t="shared" si="87"/>
        <v>0</v>
      </c>
      <c r="DW32" s="88">
        <f t="shared" si="87"/>
        <v>0</v>
      </c>
      <c r="DX32" s="89">
        <f t="shared" si="87"/>
        <v>0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0</v>
      </c>
      <c r="ED32" s="88">
        <f t="shared" si="88"/>
        <v>0</v>
      </c>
      <c r="EE32" s="77">
        <f t="shared" si="88"/>
        <v>0</v>
      </c>
      <c r="EF32" s="88">
        <f t="shared" si="88"/>
        <v>0</v>
      </c>
      <c r="EG32" s="89">
        <f t="shared" si="88"/>
        <v>0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0</v>
      </c>
      <c r="EO32" s="88">
        <f t="shared" si="89"/>
        <v>0</v>
      </c>
      <c r="EP32" s="89">
        <f t="shared" si="89"/>
        <v>0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 t="shared" si="90"/>
        <v>0</v>
      </c>
      <c r="EX32" s="88">
        <f t="shared" si="90"/>
        <v>0</v>
      </c>
      <c r="EY32" s="89">
        <f t="shared" si="90"/>
        <v>0</v>
      </c>
      <c r="EZ32" s="90"/>
      <c r="FA32" s="87">
        <f t="shared" ref="FA32:FH32" si="91">SUM(FA33:FA43)</f>
        <v>0</v>
      </c>
      <c r="FB32" s="77">
        <f t="shared" si="91"/>
        <v>0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0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/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/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16.5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/>
      <c r="BU34" s="93"/>
      <c r="BV34" s="94"/>
      <c r="BW34" s="95"/>
      <c r="BX34" s="91"/>
      <c r="BY34" s="92"/>
      <c r="BZ34" s="93"/>
      <c r="CA34" s="92"/>
      <c r="CB34" s="93"/>
      <c r="CC34" s="92"/>
      <c r="CD34" s="93"/>
      <c r="CE34" s="94"/>
      <c r="CF34" s="95"/>
      <c r="CG34" s="91"/>
      <c r="CH34" s="92"/>
      <c r="CI34" s="93"/>
      <c r="CJ34" s="92"/>
      <c r="CK34" s="93"/>
      <c r="CL34" s="92"/>
      <c r="CM34" s="93"/>
      <c r="CN34" s="94"/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/>
      <c r="DW34" s="93"/>
      <c r="DX34" s="94"/>
      <c r="DY34" s="95"/>
      <c r="DZ34" s="91"/>
      <c r="EA34" s="92"/>
      <c r="EB34" s="93"/>
      <c r="EC34" s="92"/>
      <c r="ED34" s="93"/>
      <c r="EE34" s="92"/>
      <c r="EF34" s="93"/>
      <c r="EG34" s="94"/>
      <c r="EH34" s="95"/>
      <c r="EI34" s="91"/>
      <c r="EJ34" s="92"/>
      <c r="EK34" s="93"/>
      <c r="EL34" s="92"/>
      <c r="EM34" s="93"/>
      <c r="EN34" s="92"/>
      <c r="EO34" s="93"/>
      <c r="EP34" s="94"/>
      <c r="EQ34" s="95"/>
      <c r="ER34" s="91"/>
      <c r="ES34" s="92"/>
      <c r="ET34" s="93"/>
      <c r="EU34" s="92"/>
      <c r="EV34" s="93"/>
      <c r="EW34" s="92"/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11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/>
      <c r="BU35" s="93"/>
      <c r="BV35" s="94"/>
      <c r="BW35" s="95"/>
      <c r="BX35" s="91"/>
      <c r="BY35" s="92"/>
      <c r="BZ35" s="93"/>
      <c r="CA35" s="92"/>
      <c r="CB35" s="93"/>
      <c r="CC35" s="92"/>
      <c r="CD35" s="93"/>
      <c r="CE35" s="94"/>
      <c r="CF35" s="95"/>
      <c r="CG35" s="91"/>
      <c r="CH35" s="92"/>
      <c r="CI35" s="93"/>
      <c r="CJ35" s="92"/>
      <c r="CK35" s="93"/>
      <c r="CL35" s="92"/>
      <c r="CM35" s="93"/>
      <c r="CN35" s="94"/>
      <c r="CO35" s="95"/>
      <c r="CP35" s="91"/>
      <c r="CQ35" s="92"/>
      <c r="CR35" s="93"/>
      <c r="CS35" s="92"/>
      <c r="CT35" s="93"/>
      <c r="CU35" s="92"/>
      <c r="CV35" s="93"/>
      <c r="CW35" s="94"/>
      <c r="CX35" s="95"/>
      <c r="CY35" s="91"/>
      <c r="CZ35" s="92"/>
      <c r="DA35" s="93"/>
      <c r="DB35" s="92"/>
      <c r="DC35" s="93"/>
      <c r="DD35" s="92"/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">
      <c r="A36" s="13" t="s">
        <v>71</v>
      </c>
      <c r="B36" s="76">
        <v>10</v>
      </c>
      <c r="C36" s="77">
        <f t="shared" si="92"/>
        <v>8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/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">
      <c r="A37" s="13" t="s">
        <v>72</v>
      </c>
      <c r="B37" s="76">
        <v>10</v>
      </c>
      <c r="C37" s="77">
        <f t="shared" si="92"/>
        <v>0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/>
      <c r="DU37" s="93"/>
      <c r="DV37" s="92"/>
      <c r="DW37" s="93"/>
      <c r="DX37" s="94"/>
      <c r="DY37" s="95"/>
      <c r="DZ37" s="91"/>
      <c r="EA37" s="92"/>
      <c r="EB37" s="93"/>
      <c r="EC37" s="92"/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">
      <c r="A38" s="13" t="s">
        <v>73</v>
      </c>
      <c r="B38" s="76">
        <v>25</v>
      </c>
      <c r="C38" s="77">
        <f t="shared" si="92"/>
        <v>17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/>
      <c r="BZ38" s="93"/>
      <c r="CA38" s="92"/>
      <c r="CB38" s="93"/>
      <c r="CC38" s="92"/>
      <c r="CD38" s="93"/>
      <c r="CE38" s="94"/>
      <c r="CF38" s="95"/>
      <c r="CG38" s="91"/>
      <c r="CH38" s="92"/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/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">
      <c r="A39" s="13" t="s">
        <v>74</v>
      </c>
      <c r="B39" s="76">
        <v>15</v>
      </c>
      <c r="C39" s="77">
        <f t="shared" si="92"/>
        <v>3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/>
      <c r="CV39" s="93"/>
      <c r="CW39" s="94"/>
      <c r="CX39" s="95"/>
      <c r="CY39" s="91"/>
      <c r="CZ39" s="92"/>
      <c r="DA39" s="93"/>
      <c r="DB39" s="92"/>
      <c r="DC39" s="93"/>
      <c r="DD39" s="92"/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/>
      <c r="FC39" s="93"/>
      <c r="FD39" s="92"/>
      <c r="FE39" s="93"/>
      <c r="FF39" s="92"/>
      <c r="FG39" s="93"/>
      <c r="FH39" s="94"/>
    </row>
    <row r="40" spans="1:164" outlineLevel="1" x14ac:dyDescent="0.2">
      <c r="A40" s="13" t="s">
        <v>75</v>
      </c>
      <c r="B40" s="76">
        <v>10</v>
      </c>
      <c r="C40" s="77">
        <f t="shared" si="92"/>
        <v>0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/>
      <c r="CB40" s="93"/>
      <c r="CC40" s="92"/>
      <c r="CD40" s="93"/>
      <c r="CE40" s="94"/>
      <c r="CF40" s="95"/>
      <c r="CG40" s="91"/>
      <c r="CH40" s="92"/>
      <c r="CI40" s="93"/>
      <c r="CJ40" s="92"/>
      <c r="CK40" s="93"/>
      <c r="CL40" s="92"/>
      <c r="CM40" s="93"/>
      <c r="CN40" s="94"/>
      <c r="CO40" s="95"/>
      <c r="CP40" s="91"/>
      <c r="CQ40" s="92"/>
      <c r="CR40" s="93"/>
      <c r="CS40" s="92"/>
      <c r="CT40" s="93"/>
      <c r="CU40" s="92"/>
      <c r="CV40" s="93"/>
      <c r="CW40" s="94"/>
      <c r="CX40" s="95"/>
      <c r="CY40" s="91"/>
      <c r="CZ40" s="92"/>
      <c r="DA40" s="93"/>
      <c r="DB40" s="92"/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">
      <c r="A41" s="13" t="s">
        <v>76</v>
      </c>
      <c r="B41" s="76">
        <v>40</v>
      </c>
      <c r="C41" s="77">
        <f t="shared" si="92"/>
        <v>0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/>
      <c r="CR41" s="93"/>
      <c r="CS41" s="92"/>
      <c r="CT41" s="93"/>
      <c r="CU41" s="92"/>
      <c r="CV41" s="93"/>
      <c r="CW41" s="94"/>
      <c r="CX41" s="95"/>
      <c r="CY41" s="91"/>
      <c r="CZ41" s="92"/>
      <c r="DA41" s="93"/>
      <c r="DB41" s="92"/>
      <c r="DC41" s="93"/>
      <c r="DD41" s="92"/>
      <c r="DE41" s="93"/>
      <c r="DF41" s="94"/>
      <c r="DG41" s="95"/>
      <c r="DH41" s="91"/>
      <c r="DI41" s="92"/>
      <c r="DJ41" s="93"/>
      <c r="DK41" s="92"/>
      <c r="DL41" s="93"/>
      <c r="DM41" s="92"/>
      <c r="DN41" s="93"/>
      <c r="DO41" s="94"/>
      <c r="DP41" s="95"/>
      <c r="DQ41" s="91"/>
      <c r="DR41" s="92"/>
      <c r="DS41" s="93"/>
      <c r="DT41" s="92"/>
      <c r="DU41" s="93"/>
      <c r="DV41" s="92"/>
      <c r="DW41" s="93"/>
      <c r="DX41" s="94"/>
      <c r="DY41" s="95"/>
      <c r="DZ41" s="91"/>
      <c r="EA41" s="92"/>
      <c r="EB41" s="93"/>
      <c r="EC41" s="92"/>
      <c r="ED41" s="93"/>
      <c r="EE41" s="92"/>
      <c r="EF41" s="93"/>
      <c r="EG41" s="94"/>
      <c r="EH41" s="95"/>
      <c r="EI41" s="91"/>
      <c r="EJ41" s="92"/>
      <c r="EK41" s="93"/>
      <c r="EL41" s="92"/>
      <c r="EM41" s="93"/>
      <c r="EN41" s="92"/>
      <c r="EO41" s="93"/>
      <c r="EP41" s="94"/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">
      <c r="A42" s="13" t="s">
        <v>77</v>
      </c>
      <c r="B42" s="76">
        <v>10</v>
      </c>
      <c r="C42" s="77">
        <f t="shared" si="92"/>
        <v>0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/>
      <c r="DY42" s="95"/>
      <c r="DZ42" s="91"/>
      <c r="EA42" s="92"/>
      <c r="EB42" s="93"/>
      <c r="EC42" s="92"/>
      <c r="ED42" s="93"/>
      <c r="EE42" s="92"/>
      <c r="EF42" s="93"/>
      <c r="EG42" s="94"/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/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">
      <c r="A43" s="7"/>
      <c r="B43" s="78"/>
      <c r="C43" s="79"/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/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x14ac:dyDescent="0.2">
      <c r="A44" s="15" t="s">
        <v>78</v>
      </c>
      <c r="B44" s="74">
        <f t="shared" ref="B44:K44" si="93">SUM(B45:B47)</f>
        <v>70</v>
      </c>
      <c r="C44" s="75">
        <f>SUM(C45:C47)</f>
        <v>0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0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0</v>
      </c>
      <c r="EV44" s="88">
        <f t="shared" si="109"/>
        <v>0</v>
      </c>
      <c r="EW44" s="77">
        <f t="shared" si="109"/>
        <v>0</v>
      </c>
      <c r="EX44" s="88">
        <f t="shared" si="109"/>
        <v>0</v>
      </c>
      <c r="EY44" s="89">
        <f t="shared" si="109"/>
        <v>0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0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/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">
      <c r="A46" s="13" t="s">
        <v>80</v>
      </c>
      <c r="B46" s="76">
        <v>40</v>
      </c>
      <c r="C46" s="77">
        <v>0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/>
      <c r="EV46" s="93"/>
      <c r="EW46" s="92"/>
      <c r="EX46" s="93"/>
      <c r="EY46" s="94"/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x14ac:dyDescent="0.2">
      <c r="A48" s="15" t="s">
        <v>81</v>
      </c>
      <c r="B48" s="74">
        <f t="shared" ref="B48:K48" si="111">SUM(B49:B55)</f>
        <v>80</v>
      </c>
      <c r="C48" s="75">
        <f t="shared" si="111"/>
        <v>3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0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0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0</v>
      </c>
      <c r="FC48" s="88">
        <f>SUM(FC49:FC55)</f>
        <v>0</v>
      </c>
      <c r="FD48" s="77">
        <f>SUM(FD49:FD55)</f>
        <v>0</v>
      </c>
      <c r="FE48" s="88">
        <f t="shared" si="128"/>
        <v>0</v>
      </c>
      <c r="FF48" s="77">
        <f t="shared" si="128"/>
        <v>0</v>
      </c>
      <c r="FG48" s="88">
        <f t="shared" si="128"/>
        <v>0</v>
      </c>
      <c r="FH48" s="89">
        <f t="shared" si="128"/>
        <v>0</v>
      </c>
    </row>
    <row r="49" spans="1:164" outlineLevel="1" x14ac:dyDescent="0.2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/>
      <c r="FC49" s="93"/>
      <c r="FD49" s="92"/>
      <c r="FE49" s="93"/>
      <c r="FF49" s="92"/>
      <c r="FG49" s="93"/>
      <c r="FH49" s="94"/>
    </row>
    <row r="50" spans="1:164" outlineLevel="1" x14ac:dyDescent="0.2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">
      <c r="A52" s="13" t="s">
        <v>85</v>
      </c>
      <c r="B52" s="76">
        <v>30</v>
      </c>
      <c r="C52" s="77">
        <f t="shared" si="129"/>
        <v>0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/>
      <c r="CX52" s="95"/>
      <c r="CY52" s="91"/>
      <c r="CZ52" s="92"/>
      <c r="DA52" s="93"/>
      <c r="DB52" s="92"/>
      <c r="DC52" s="93"/>
      <c r="DD52" s="92"/>
      <c r="DE52" s="93"/>
      <c r="DF52" s="94"/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x14ac:dyDescent="0.2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x14ac:dyDescent="0.2">
      <c r="A57" s="5" t="s">
        <v>89</v>
      </c>
      <c r="B57" s="74">
        <f t="shared" ref="B57:K57" si="130">SUM(B58:B64)</f>
        <v>195</v>
      </c>
      <c r="C57" s="75">
        <f t="shared" si="130"/>
        <v>28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0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0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0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16.5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/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">
      <c r="A61" s="13" t="s">
        <v>93</v>
      </c>
      <c r="B61" s="76">
        <v>10</v>
      </c>
      <c r="C61" s="77">
        <f t="shared" si="148"/>
        <v>9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/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/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x14ac:dyDescent="0.2">
      <c r="A65" s="5" t="s">
        <v>96</v>
      </c>
      <c r="B65" s="74">
        <f t="shared" ref="B65:K65" si="149">SUM(B66:B69)</f>
        <v>166</v>
      </c>
      <c r="C65" s="75">
        <f t="shared" si="149"/>
        <v>32.5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0</v>
      </c>
      <c r="BQ65" s="88">
        <f>SUM(BQ66:BQ69)</f>
        <v>2.75</v>
      </c>
      <c r="BR65" s="77">
        <f>SUM(BR66:BR69)</f>
        <v>0</v>
      </c>
      <c r="BS65" s="88">
        <f t="shared" si="156"/>
        <v>2.75</v>
      </c>
      <c r="BT65" s="77">
        <f t="shared" si="156"/>
        <v>0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</v>
      </c>
      <c r="BZ65" s="88">
        <f>SUM(BZ66:BZ69)</f>
        <v>2.25</v>
      </c>
      <c r="CA65" s="77">
        <f>SUM(CA66:CA69)</f>
        <v>0</v>
      </c>
      <c r="CB65" s="88">
        <f t="shared" si="157"/>
        <v>2.25</v>
      </c>
      <c r="CC65" s="77">
        <f t="shared" si="157"/>
        <v>0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0</v>
      </c>
      <c r="CI65" s="88">
        <f>SUM(CI66:CI69)</f>
        <v>2</v>
      </c>
      <c r="CJ65" s="77">
        <f>SUM(CJ66:CJ69)</f>
        <v>0</v>
      </c>
      <c r="CK65" s="88">
        <f t="shared" si="158"/>
        <v>2</v>
      </c>
      <c r="CL65" s="77">
        <f t="shared" si="158"/>
        <v>0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0</v>
      </c>
      <c r="CR65" s="88">
        <f>SUM(CR66:CR69)</f>
        <v>3</v>
      </c>
      <c r="CS65" s="77">
        <f>SUM(CS66:CS69)</f>
        <v>0</v>
      </c>
      <c r="CT65" s="88">
        <f t="shared" si="159"/>
        <v>3</v>
      </c>
      <c r="CU65" s="77">
        <f t="shared" si="159"/>
        <v>0</v>
      </c>
      <c r="CV65" s="88">
        <f t="shared" si="159"/>
        <v>3</v>
      </c>
      <c r="CW65" s="89">
        <f t="shared" si="159"/>
        <v>0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0</v>
      </c>
      <c r="ET65" s="88">
        <f>SUM(ET66:ET69)</f>
        <v>2</v>
      </c>
      <c r="EU65" s="77">
        <f>SUM(EU66:EU69)</f>
        <v>0</v>
      </c>
      <c r="EV65" s="88">
        <f t="shared" si="165"/>
        <v>2</v>
      </c>
      <c r="EW65" s="77">
        <f t="shared" si="165"/>
        <v>0</v>
      </c>
      <c r="EX65" s="88">
        <f t="shared" si="165"/>
        <v>2</v>
      </c>
      <c r="EY65" s="89">
        <f t="shared" si="165"/>
        <v>0</v>
      </c>
      <c r="EZ65" s="90"/>
      <c r="FA65" s="87">
        <f t="shared" ref="FA65:FH65" si="166">SUM(FA66:FA69)</f>
        <v>2</v>
      </c>
      <c r="FB65" s="77">
        <f t="shared" si="166"/>
        <v>0</v>
      </c>
      <c r="FC65" s="88">
        <f>SUM(FC66:FC69)</f>
        <v>2</v>
      </c>
      <c r="FD65" s="77">
        <f>SUM(FD66:FD69)</f>
        <v>0</v>
      </c>
      <c r="FE65" s="88">
        <f t="shared" si="166"/>
        <v>2</v>
      </c>
      <c r="FF65" s="77">
        <f t="shared" si="166"/>
        <v>0</v>
      </c>
      <c r="FG65" s="88">
        <f t="shared" si="166"/>
        <v>2</v>
      </c>
      <c r="FH65" s="89">
        <f t="shared" si="166"/>
        <v>0</v>
      </c>
    </row>
    <row r="66" spans="1:164" outlineLevel="1" x14ac:dyDescent="0.2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26.5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/>
      <c r="BQ66" s="93">
        <v>2</v>
      </c>
      <c r="BR66" s="92"/>
      <c r="BS66" s="93">
        <v>2</v>
      </c>
      <c r="BT66" s="92"/>
      <c r="BU66" s="93">
        <v>2</v>
      </c>
      <c r="BV66" s="94"/>
      <c r="BW66" s="95"/>
      <c r="BX66" s="91">
        <v>2</v>
      </c>
      <c r="BY66" s="92"/>
      <c r="BZ66" s="93">
        <v>2</v>
      </c>
      <c r="CA66" s="92"/>
      <c r="CB66" s="93">
        <v>2</v>
      </c>
      <c r="CC66" s="92"/>
      <c r="CD66" s="93">
        <v>2</v>
      </c>
      <c r="CE66" s="94"/>
      <c r="CF66" s="95"/>
      <c r="CG66" s="91">
        <v>2</v>
      </c>
      <c r="CH66" s="92"/>
      <c r="CI66" s="93">
        <v>2</v>
      </c>
      <c r="CJ66" s="92"/>
      <c r="CK66" s="93">
        <v>2</v>
      </c>
      <c r="CL66" s="92"/>
      <c r="CM66" s="93">
        <v>2</v>
      </c>
      <c r="CN66" s="94"/>
      <c r="CO66" s="95"/>
      <c r="CP66" s="91">
        <v>2</v>
      </c>
      <c r="CQ66" s="92"/>
      <c r="CR66" s="93">
        <v>2</v>
      </c>
      <c r="CS66" s="92"/>
      <c r="CT66" s="93">
        <v>2</v>
      </c>
      <c r="CU66" s="92"/>
      <c r="CV66" s="93">
        <v>2</v>
      </c>
      <c r="CW66" s="94"/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/>
      <c r="ET66" s="93">
        <v>2</v>
      </c>
      <c r="EU66" s="92"/>
      <c r="EV66" s="93">
        <v>2</v>
      </c>
      <c r="EW66" s="92"/>
      <c r="EX66" s="93">
        <v>2</v>
      </c>
      <c r="EY66" s="94"/>
      <c r="EZ66" s="95"/>
      <c r="FA66" s="91">
        <v>2</v>
      </c>
      <c r="FB66" s="92"/>
      <c r="FC66" s="93">
        <v>2</v>
      </c>
      <c r="FD66" s="92"/>
      <c r="FE66" s="93">
        <v>2</v>
      </c>
      <c r="FF66" s="92"/>
      <c r="FG66" s="93">
        <v>2</v>
      </c>
      <c r="FH66" s="94"/>
    </row>
    <row r="67" spans="1:164" outlineLevel="1" x14ac:dyDescent="0.2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x14ac:dyDescent="0.2">
      <c r="A70" s="5" t="s">
        <v>100</v>
      </c>
      <c r="B70" s="74">
        <f t="shared" ref="B70:K70" si="168">SUM(B71:B72)</f>
        <v>21</v>
      </c>
      <c r="C70" s="75">
        <f t="shared" si="168"/>
        <v>6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0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0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0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/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/>
      <c r="EO72" s="93"/>
      <c r="EP72" s="94"/>
      <c r="EQ72" s="95"/>
      <c r="ER72" s="91"/>
      <c r="ES72" s="92"/>
      <c r="ET72" s="93"/>
      <c r="EU72" s="92"/>
      <c r="EV72" s="93"/>
      <c r="EW72" s="92"/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2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10</v>
      </c>
      <c r="BN74" s="111"/>
      <c r="BO74" s="105">
        <f t="shared" ref="BO74:BV74" si="193">SUM(BO11,BO16,BO23,BO29,BO32,BO44,BO48,BO57,BO65,BO70)</f>
        <v>7.75</v>
      </c>
      <c r="BP74" s="106">
        <f t="shared" si="193"/>
        <v>0</v>
      </c>
      <c r="BQ74" s="107">
        <f t="shared" si="193"/>
        <v>7.75</v>
      </c>
      <c r="BR74" s="106">
        <f t="shared" si="193"/>
        <v>0</v>
      </c>
      <c r="BS74" s="107">
        <f t="shared" si="193"/>
        <v>12.75</v>
      </c>
      <c r="BT74" s="106">
        <f t="shared" si="193"/>
        <v>0</v>
      </c>
      <c r="BU74" s="108">
        <f t="shared" si="193"/>
        <v>7.75</v>
      </c>
      <c r="BV74" s="109">
        <f t="shared" si="193"/>
        <v>0</v>
      </c>
      <c r="BW74" s="111"/>
      <c r="BX74" s="105">
        <f t="shared" ref="BX74:CE74" si="194">SUM(BX11,BX16,BX23,BX29,BX32,BX44,BX48,BX57,BX65,BX70)</f>
        <v>7.25</v>
      </c>
      <c r="BY74" s="106">
        <f t="shared" si="194"/>
        <v>0</v>
      </c>
      <c r="BZ74" s="107">
        <f t="shared" si="194"/>
        <v>7.25</v>
      </c>
      <c r="CA74" s="106">
        <f t="shared" si="194"/>
        <v>0</v>
      </c>
      <c r="CB74" s="107">
        <f t="shared" si="194"/>
        <v>7.25</v>
      </c>
      <c r="CC74" s="106">
        <f t="shared" si="194"/>
        <v>0</v>
      </c>
      <c r="CD74" s="108">
        <f t="shared" si="194"/>
        <v>7.25</v>
      </c>
      <c r="CE74" s="109">
        <f t="shared" si="194"/>
        <v>0</v>
      </c>
      <c r="CF74" s="111"/>
      <c r="CG74" s="105">
        <f t="shared" ref="CG74:CN74" si="195">SUM(CG11,CG16,CG23,CG29,CG32,CG44,CG48,CG57,CG65,CG70)</f>
        <v>8</v>
      </c>
      <c r="CH74" s="106">
        <f t="shared" si="195"/>
        <v>0</v>
      </c>
      <c r="CI74" s="107">
        <f t="shared" si="195"/>
        <v>8</v>
      </c>
      <c r="CJ74" s="106">
        <f t="shared" si="195"/>
        <v>0</v>
      </c>
      <c r="CK74" s="107">
        <f t="shared" si="195"/>
        <v>8</v>
      </c>
      <c r="CL74" s="106">
        <f t="shared" si="195"/>
        <v>0</v>
      </c>
      <c r="CM74" s="108">
        <f t="shared" si="195"/>
        <v>8</v>
      </c>
      <c r="CN74" s="109">
        <f t="shared" si="195"/>
        <v>0</v>
      </c>
      <c r="CO74" s="111"/>
      <c r="CP74" s="105">
        <f t="shared" ref="CP74:CW74" si="196">SUM(CP11,CP16,CP23,CP29,CP32,CP44,CP48,CP57,CP65,CP70)</f>
        <v>9</v>
      </c>
      <c r="CQ74" s="106">
        <f t="shared" si="196"/>
        <v>0</v>
      </c>
      <c r="CR74" s="107">
        <f t="shared" si="196"/>
        <v>9</v>
      </c>
      <c r="CS74" s="106">
        <f t="shared" si="196"/>
        <v>0</v>
      </c>
      <c r="CT74" s="107">
        <f t="shared" si="196"/>
        <v>9</v>
      </c>
      <c r="CU74" s="106">
        <f t="shared" si="196"/>
        <v>0</v>
      </c>
      <c r="CV74" s="108">
        <f t="shared" si="196"/>
        <v>9</v>
      </c>
      <c r="CW74" s="109">
        <f t="shared" si="196"/>
        <v>0</v>
      </c>
      <c r="CX74" s="111"/>
      <c r="CY74" s="105">
        <f t="shared" ref="CY74:DF74" si="197">SUM(CY11,CY16,CY23,CY29,CY32,CY44,CY48,CY57,CY65,CY70)</f>
        <v>8</v>
      </c>
      <c r="CZ74" s="106">
        <f t="shared" si="197"/>
        <v>0</v>
      </c>
      <c r="DA74" s="107">
        <f t="shared" si="197"/>
        <v>8</v>
      </c>
      <c r="DB74" s="106">
        <f t="shared" si="197"/>
        <v>0</v>
      </c>
      <c r="DC74" s="107">
        <f t="shared" si="197"/>
        <v>8</v>
      </c>
      <c r="DD74" s="106">
        <f t="shared" si="197"/>
        <v>0</v>
      </c>
      <c r="DE74" s="108">
        <f t="shared" si="197"/>
        <v>8</v>
      </c>
      <c r="DF74" s="109">
        <f t="shared" si="197"/>
        <v>0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0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0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0</v>
      </c>
      <c r="DU74" s="107">
        <f t="shared" si="199"/>
        <v>2</v>
      </c>
      <c r="DV74" s="106">
        <f t="shared" si="199"/>
        <v>0</v>
      </c>
      <c r="DW74" s="108">
        <f t="shared" si="199"/>
        <v>2</v>
      </c>
      <c r="DX74" s="109">
        <f t="shared" si="199"/>
        <v>0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0</v>
      </c>
      <c r="ED74" s="107">
        <f t="shared" si="200"/>
        <v>2.25</v>
      </c>
      <c r="EE74" s="106">
        <f t="shared" si="200"/>
        <v>0</v>
      </c>
      <c r="EF74" s="108">
        <f t="shared" si="200"/>
        <v>2.25</v>
      </c>
      <c r="EG74" s="109">
        <f t="shared" si="200"/>
        <v>0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0</v>
      </c>
      <c r="EO74" s="108">
        <f t="shared" si="201"/>
        <v>2.75</v>
      </c>
      <c r="EP74" s="109">
        <f t="shared" si="201"/>
        <v>0</v>
      </c>
      <c r="EQ74" s="111"/>
      <c r="ER74" s="105">
        <f t="shared" ref="ER74:EY74" si="202">SUM(ER11,ER16,ER23,ER29,ER32,ER44,ER48,ER57,ER65,ER70)</f>
        <v>2</v>
      </c>
      <c r="ES74" s="106">
        <f t="shared" si="202"/>
        <v>0</v>
      </c>
      <c r="ET74" s="107">
        <f t="shared" si="202"/>
        <v>2</v>
      </c>
      <c r="EU74" s="106">
        <f t="shared" si="202"/>
        <v>0</v>
      </c>
      <c r="EV74" s="107">
        <f t="shared" si="202"/>
        <v>2</v>
      </c>
      <c r="EW74" s="106">
        <f t="shared" si="202"/>
        <v>0</v>
      </c>
      <c r="EX74" s="108">
        <f t="shared" si="202"/>
        <v>2</v>
      </c>
      <c r="EY74" s="109">
        <f t="shared" si="202"/>
        <v>0</v>
      </c>
      <c r="EZ74" s="111"/>
      <c r="FA74" s="105">
        <f t="shared" ref="FA74:FH74" si="203">SUM(FA11,FA16,FA23,FA29,FA32,FA44,FA48,FA57,FA65,FA70)</f>
        <v>2</v>
      </c>
      <c r="FB74" s="106">
        <f t="shared" si="203"/>
        <v>0</v>
      </c>
      <c r="FC74" s="107">
        <f t="shared" si="203"/>
        <v>2</v>
      </c>
      <c r="FD74" s="106">
        <f t="shared" si="203"/>
        <v>0</v>
      </c>
      <c r="FE74" s="107">
        <f t="shared" si="203"/>
        <v>2</v>
      </c>
      <c r="FF74" s="106">
        <f t="shared" si="203"/>
        <v>0</v>
      </c>
      <c r="FG74" s="108">
        <f t="shared" si="203"/>
        <v>2</v>
      </c>
      <c r="FH74" s="109">
        <f t="shared" si="203"/>
        <v>0</v>
      </c>
    </row>
    <row r="75" spans="1:164" s="11" customFormat="1" ht="13.5" thickBot="1" x14ac:dyDescent="0.25">
      <c r="A75" s="1" t="s">
        <v>104</v>
      </c>
      <c r="B75" s="85">
        <f>SUM(B11+B16+B23+B29+B32+B44+B48+B57+B65+B70)</f>
        <v>895</v>
      </c>
      <c r="C75" s="86">
        <f>SUM(C11+C16+C23+C29+C32+C44+C48+C57+C65+C70)</f>
        <v>212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32.5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0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0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0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0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0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0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0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0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0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0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0</v>
      </c>
    </row>
    <row r="76" spans="1:164" s="11" customFormat="1" x14ac:dyDescent="0.2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x14ac:dyDescent="0.2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outlineLevel="1" x14ac:dyDescent="0.2">
      <c r="A78" s="1" t="s">
        <v>105</v>
      </c>
      <c r="B78" s="139" t="s">
        <v>106</v>
      </c>
      <c r="C78" s="147"/>
      <c r="D78" s="154" t="str">
        <f>Details!$C$10</f>
        <v>Tra</v>
      </c>
      <c r="E78" s="139"/>
      <c r="F78" s="139"/>
      <c r="G78" s="147"/>
      <c r="H78" s="154" t="str">
        <f>Details!$C$11</f>
        <v>Len</v>
      </c>
      <c r="I78" s="139"/>
      <c r="J78" s="139"/>
      <c r="K78" s="139"/>
      <c r="L78" s="154" t="str">
        <f>Details!$C$12</f>
        <v>Al</v>
      </c>
      <c r="M78" s="139"/>
      <c r="N78" s="139"/>
      <c r="O78" s="147"/>
      <c r="P78" s="154" t="str">
        <f>Details!$C$13</f>
        <v>Chrs</v>
      </c>
      <c r="Q78" s="139"/>
      <c r="R78" s="139"/>
      <c r="S78" s="147"/>
      <c r="T78" s="154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7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outlineLevel="1" x14ac:dyDescent="0.2">
      <c r="A79" s="1"/>
      <c r="B79" s="122" t="s">
        <v>46</v>
      </c>
      <c r="C79" s="126" t="s">
        <v>47</v>
      </c>
      <c r="D79" s="154" t="s">
        <v>46</v>
      </c>
      <c r="E79" s="139"/>
      <c r="F79" s="139" t="s">
        <v>47</v>
      </c>
      <c r="G79" s="147"/>
      <c r="H79" s="154" t="s">
        <v>46</v>
      </c>
      <c r="I79" s="139"/>
      <c r="J79" s="139" t="s">
        <v>47</v>
      </c>
      <c r="K79" s="147"/>
      <c r="L79" s="154" t="s">
        <v>46</v>
      </c>
      <c r="M79" s="139"/>
      <c r="N79" s="139" t="s">
        <v>47</v>
      </c>
      <c r="O79" s="147"/>
      <c r="P79" s="154" t="s">
        <v>46</v>
      </c>
      <c r="Q79" s="139"/>
      <c r="R79" s="139" t="s">
        <v>47</v>
      </c>
      <c r="S79" s="147"/>
      <c r="T79" s="154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7"/>
      <c r="AD79" s="154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43" t="s">
        <v>44</v>
      </c>
      <c r="AM79" s="143"/>
    </row>
    <row r="80" spans="1:164" s="11" customFormat="1" outlineLevel="1" x14ac:dyDescent="0.2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6">
        <f>SUM(D74)</f>
        <v>4</v>
      </c>
      <c r="E80" s="136"/>
      <c r="F80" s="136">
        <f>SUM(E74)</f>
        <v>4</v>
      </c>
      <c r="G80" s="137"/>
      <c r="H80" s="136">
        <f>SUM(F74)</f>
        <v>3</v>
      </c>
      <c r="I80" s="136"/>
      <c r="J80" s="136">
        <f>SUM(G74)</f>
        <v>4.5</v>
      </c>
      <c r="K80" s="137"/>
      <c r="L80" s="136">
        <f>SUM(H74)</f>
        <v>1</v>
      </c>
      <c r="M80" s="136"/>
      <c r="N80" s="136">
        <f>SUM(I74)</f>
        <v>2</v>
      </c>
      <c r="O80" s="137"/>
      <c r="P80" s="136">
        <f>SUM(J74)</f>
        <v>0</v>
      </c>
      <c r="Q80" s="136"/>
      <c r="R80" s="136">
        <f>SUM(K74)</f>
        <v>0</v>
      </c>
      <c r="S80" s="137"/>
      <c r="T80" s="136">
        <f>SUM(F80-D80)</f>
        <v>0</v>
      </c>
      <c r="U80" s="136"/>
      <c r="V80" s="136">
        <f>SUM(J80-H80)</f>
        <v>1.5</v>
      </c>
      <c r="W80" s="136"/>
      <c r="X80" s="136">
        <f>SUM(N80-L80)</f>
        <v>1</v>
      </c>
      <c r="Y80" s="136"/>
      <c r="Z80" s="136">
        <f t="shared" ref="Z80:Z88" si="204">SUM(P80-R80)</f>
        <v>0</v>
      </c>
      <c r="AA80" s="136"/>
      <c r="AB80" s="136">
        <f>SUM(V80+T80+X80+Z80)</f>
        <v>2.5</v>
      </c>
      <c r="AC80" s="137"/>
      <c r="AD80" s="142">
        <f>SUM(T80)</f>
        <v>0</v>
      </c>
      <c r="AE80" s="142"/>
      <c r="AF80" s="142">
        <f>SUM(V80)</f>
        <v>1.5</v>
      </c>
      <c r="AG80" s="142"/>
      <c r="AH80" s="142">
        <f>SUM(X80)</f>
        <v>1</v>
      </c>
      <c r="AI80" s="142"/>
      <c r="AJ80" s="142">
        <f>SUM(Z80)</f>
        <v>0</v>
      </c>
      <c r="AK80" s="142"/>
      <c r="AL80" s="142">
        <f>SUM(AB80)</f>
        <v>2.5</v>
      </c>
      <c r="AM80" s="142"/>
    </row>
    <row r="81" spans="1:39" s="11" customFormat="1" outlineLevel="1" x14ac:dyDescent="0.2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35">
        <f>SUM(M74+(V74/2))</f>
        <v>4.5</v>
      </c>
      <c r="E81" s="136"/>
      <c r="F81" s="136">
        <f>SUM(N74+(W74/2))</f>
        <v>13</v>
      </c>
      <c r="G81" s="137"/>
      <c r="H81" s="135">
        <f>SUM(O74+(X74/2))</f>
        <v>9.5</v>
      </c>
      <c r="I81" s="136"/>
      <c r="J81" s="136">
        <f>SUM(P74+(Y74/2))</f>
        <v>11.75</v>
      </c>
      <c r="K81" s="137"/>
      <c r="L81" s="136">
        <f>SUM(Q74+(Z74/2))</f>
        <v>4.5</v>
      </c>
      <c r="M81" s="136"/>
      <c r="N81" s="136">
        <f>SUM(R74+(AA74/2))</f>
        <v>9</v>
      </c>
      <c r="O81" s="137"/>
      <c r="P81" s="136">
        <f>SUM(S74+(AB74/2))</f>
        <v>4.5</v>
      </c>
      <c r="Q81" s="136"/>
      <c r="R81" s="136">
        <f>SUM(T74+(AC74/2))</f>
        <v>4</v>
      </c>
      <c r="S81" s="137"/>
      <c r="T81" s="135">
        <f>SUM(F81-D81)</f>
        <v>8.5</v>
      </c>
      <c r="U81" s="136"/>
      <c r="V81" s="136">
        <f>SUM(J81-H81)</f>
        <v>2.25</v>
      </c>
      <c r="W81" s="136"/>
      <c r="X81" s="136">
        <f>SUM(N81-L81)</f>
        <v>4.5</v>
      </c>
      <c r="Y81" s="136"/>
      <c r="Z81" s="136">
        <f t="shared" si="204"/>
        <v>0.5</v>
      </c>
      <c r="AA81" s="136"/>
      <c r="AB81" s="136">
        <f t="shared" ref="AB81:AB88" si="205">SUM(V81+T81+X81+Z81)</f>
        <v>15.75</v>
      </c>
      <c r="AC81" s="137"/>
      <c r="AD81" s="142">
        <f>SUM(T81+AD80)</f>
        <v>8.5</v>
      </c>
      <c r="AE81" s="142"/>
      <c r="AF81" s="142">
        <f t="shared" ref="AF81:AF88" si="206">SUM(V81+AF80)</f>
        <v>3.75</v>
      </c>
      <c r="AG81" s="142"/>
      <c r="AH81" s="142">
        <f t="shared" ref="AH81:AH88" si="207">SUM(X81+AH80)</f>
        <v>5.5</v>
      </c>
      <c r="AI81" s="142"/>
      <c r="AJ81" s="142">
        <f t="shared" ref="AJ81:AJ88" si="208">SUM(Z81+AJ80)</f>
        <v>0.5</v>
      </c>
      <c r="AK81" s="142"/>
      <c r="AL81" s="142">
        <f>SUM(AB81+AL80)</f>
        <v>18.25</v>
      </c>
      <c r="AM81" s="142"/>
    </row>
    <row r="82" spans="1:39" s="11" customFormat="1" outlineLevel="1" x14ac:dyDescent="0.2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35">
        <f>SUM((V74/2)+(AE74/2))</f>
        <v>7</v>
      </c>
      <c r="E82" s="136"/>
      <c r="F82" s="136">
        <f>SUM((W74/2)+(AF74/2))</f>
        <v>12.5</v>
      </c>
      <c r="G82" s="137"/>
      <c r="H82" s="135">
        <f>SUM((X74/2)+(AG74/2))</f>
        <v>7</v>
      </c>
      <c r="I82" s="136"/>
      <c r="J82" s="136">
        <f>SUM((Y74/2)+(AH74/2))</f>
        <v>11.25</v>
      </c>
      <c r="K82" s="137"/>
      <c r="L82" s="135">
        <f>SUM((Z74/2)+(AI74/2))</f>
        <v>7</v>
      </c>
      <c r="M82" s="136"/>
      <c r="N82" s="136">
        <f>SUM((AA74/2)+(AJ74/2))</f>
        <v>11.5</v>
      </c>
      <c r="O82" s="137"/>
      <c r="P82" s="135">
        <f>SUM((AB74/2)+(AK74/2))</f>
        <v>7</v>
      </c>
      <c r="Q82" s="136"/>
      <c r="R82" s="136">
        <f>SUM((AC74/2)+(AL74/2))</f>
        <v>7</v>
      </c>
      <c r="S82" s="137"/>
      <c r="T82" s="135">
        <f>SUM(F82-D82)</f>
        <v>5.5</v>
      </c>
      <c r="U82" s="136"/>
      <c r="V82" s="136">
        <f>SUM(J82-H82)</f>
        <v>4.25</v>
      </c>
      <c r="W82" s="136"/>
      <c r="X82" s="136">
        <f>SUM(N82-L82)</f>
        <v>4.5</v>
      </c>
      <c r="Y82" s="136"/>
      <c r="Z82" s="136">
        <f t="shared" si="204"/>
        <v>0</v>
      </c>
      <c r="AA82" s="136"/>
      <c r="AB82" s="136">
        <f t="shared" si="205"/>
        <v>14.25</v>
      </c>
      <c r="AC82" s="137"/>
      <c r="AD82" s="142">
        <f t="shared" ref="AD82:AD87" si="209">SUM(T82+AD81)</f>
        <v>14</v>
      </c>
      <c r="AE82" s="142"/>
      <c r="AF82" s="142">
        <f t="shared" si="206"/>
        <v>8</v>
      </c>
      <c r="AG82" s="142"/>
      <c r="AH82" s="142">
        <f t="shared" si="207"/>
        <v>10</v>
      </c>
      <c r="AI82" s="142"/>
      <c r="AJ82" s="142">
        <f t="shared" si="208"/>
        <v>0.5</v>
      </c>
      <c r="AK82" s="142"/>
      <c r="AL82" s="142">
        <f>SUM(AB82+AL81)</f>
        <v>32.5</v>
      </c>
      <c r="AM82" s="142"/>
    </row>
    <row r="83" spans="1:39" s="11" customFormat="1" outlineLevel="1" x14ac:dyDescent="0.2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123</v>
      </c>
      <c r="D83" s="135">
        <f>SUM((AE74/2)+AN74+AW74+BF74+BO74+(BX74/2))</f>
        <v>42.125</v>
      </c>
      <c r="E83" s="136"/>
      <c r="F83" s="136">
        <f>SUM((AF74/2)+AO74+AX74+BG74+BP74+(BY74/2))</f>
        <v>28.5</v>
      </c>
      <c r="G83" s="137"/>
      <c r="H83" s="135">
        <f>SUM((AG74/2)+AP74+AY74+BH74+BQ74+(BZ74/2))</f>
        <v>47.125</v>
      </c>
      <c r="I83" s="136"/>
      <c r="J83" s="136">
        <f>SUM((AH74/2)+AQ74+AZ74+BI74+BR74+(CA74/2))</f>
        <v>28.5</v>
      </c>
      <c r="K83" s="137"/>
      <c r="L83" s="135">
        <f>SUM((AI74/2)+AR74+BA74+BJ74+BS74+(CB74/2))</f>
        <v>95.125</v>
      </c>
      <c r="M83" s="136"/>
      <c r="N83" s="136">
        <f>SUM((AJ74/2)+AS74+BB74+BK74+BT74+(CC74/2))</f>
        <v>41</v>
      </c>
      <c r="O83" s="137"/>
      <c r="P83" s="135">
        <f>SUM((AK74/2)+AT74+BC74+BL74+BU74+(CD74/2))</f>
        <v>65.125</v>
      </c>
      <c r="Q83" s="136"/>
      <c r="R83" s="136">
        <f>SUM((AL74/2)+AU74+BD74+BM74+BV74+(CE74/2))</f>
        <v>25</v>
      </c>
      <c r="S83" s="137"/>
      <c r="T83" s="135">
        <f t="shared" ref="T83:T87" si="210">SUM(F83-D83)</f>
        <v>-13.625</v>
      </c>
      <c r="U83" s="136"/>
      <c r="V83" s="136">
        <f t="shared" ref="V83:V88" si="211">SUM(J83-H83)</f>
        <v>-18.625</v>
      </c>
      <c r="W83" s="136"/>
      <c r="X83" s="136">
        <f t="shared" ref="X83:X88" si="212">SUM(N83-L83)</f>
        <v>-54.125</v>
      </c>
      <c r="Y83" s="136"/>
      <c r="Z83" s="136">
        <f t="shared" si="204"/>
        <v>40.125</v>
      </c>
      <c r="AA83" s="136"/>
      <c r="AB83" s="136">
        <f t="shared" si="205"/>
        <v>-46.25</v>
      </c>
      <c r="AC83" s="137"/>
      <c r="AD83" s="142">
        <f t="shared" si="209"/>
        <v>0.375</v>
      </c>
      <c r="AE83" s="142"/>
      <c r="AF83" s="142">
        <f t="shared" si="206"/>
        <v>-10.625</v>
      </c>
      <c r="AG83" s="142"/>
      <c r="AH83" s="142">
        <f t="shared" si="207"/>
        <v>-44.125</v>
      </c>
      <c r="AI83" s="142"/>
      <c r="AJ83" s="142">
        <f t="shared" si="208"/>
        <v>40.625</v>
      </c>
      <c r="AK83" s="142"/>
      <c r="AL83" s="142">
        <f t="shared" ref="AL83:AL88" si="213">SUM(AB83+AL82)</f>
        <v>-13.75</v>
      </c>
      <c r="AM83" s="142"/>
    </row>
    <row r="84" spans="1:39" s="11" customFormat="1" outlineLevel="1" x14ac:dyDescent="0.2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0</v>
      </c>
      <c r="D84" s="135">
        <f>SUM((BX74/2)+CG74+(CP74/2))</f>
        <v>16.125</v>
      </c>
      <c r="E84" s="136"/>
      <c r="F84" s="136">
        <f>SUM((BY74/2)+CH74+(CQ74/2))</f>
        <v>0</v>
      </c>
      <c r="G84" s="137"/>
      <c r="H84" s="135">
        <f>SUM((BZ74/2)+CI74+(CR74/2))</f>
        <v>16.125</v>
      </c>
      <c r="I84" s="136"/>
      <c r="J84" s="136">
        <f>SUM((CA74/2)+CJ74+(CS74/2))</f>
        <v>0</v>
      </c>
      <c r="K84" s="137"/>
      <c r="L84" s="135">
        <f>SUM((CB74/2)+CK74+(CT74/2))</f>
        <v>16.125</v>
      </c>
      <c r="M84" s="136"/>
      <c r="N84" s="136">
        <f>SUM((CC74/2)+CL74+(CU74/2))</f>
        <v>0</v>
      </c>
      <c r="O84" s="137"/>
      <c r="P84" s="135">
        <f>SUM((CD74/2)+CM74+(CV74/2))</f>
        <v>16.125</v>
      </c>
      <c r="Q84" s="136"/>
      <c r="R84" s="136">
        <f>SUM((CE74/2)+CN74+(CW74/2))</f>
        <v>0</v>
      </c>
      <c r="S84" s="137"/>
      <c r="T84" s="135">
        <f>SUM(F84-D84)</f>
        <v>-16.125</v>
      </c>
      <c r="U84" s="136"/>
      <c r="V84" s="136">
        <f>SUM(J84-H84)</f>
        <v>-16.125</v>
      </c>
      <c r="W84" s="136"/>
      <c r="X84" s="136">
        <f>SUM(N84-L84)</f>
        <v>-16.125</v>
      </c>
      <c r="Y84" s="136"/>
      <c r="Z84" s="136">
        <f t="shared" si="204"/>
        <v>16.125</v>
      </c>
      <c r="AA84" s="136"/>
      <c r="AB84" s="136">
        <f>SUM(V84+T84+X84+Z84)</f>
        <v>-32.25</v>
      </c>
      <c r="AC84" s="137"/>
      <c r="AD84" s="142">
        <f t="shared" si="209"/>
        <v>-15.75</v>
      </c>
      <c r="AE84" s="142"/>
      <c r="AF84" s="142">
        <f t="shared" si="206"/>
        <v>-26.75</v>
      </c>
      <c r="AG84" s="142"/>
      <c r="AH84" s="142">
        <f t="shared" si="207"/>
        <v>-60.25</v>
      </c>
      <c r="AI84" s="142"/>
      <c r="AJ84" s="142">
        <f t="shared" si="208"/>
        <v>56.75</v>
      </c>
      <c r="AK84" s="142"/>
      <c r="AL84" s="142">
        <f t="shared" si="213"/>
        <v>-46</v>
      </c>
      <c r="AM84" s="142"/>
    </row>
    <row r="85" spans="1:39" s="11" customFormat="1" outlineLevel="1" x14ac:dyDescent="0.2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0</v>
      </c>
      <c r="D85" s="135">
        <f>SUM((CP74/2)+CY74+DH74+(DQ74/2))</f>
        <v>22.25</v>
      </c>
      <c r="E85" s="136"/>
      <c r="F85" s="136">
        <f>SUM((CQ74/2)+CZ74+DI74+(DR74/2))</f>
        <v>0</v>
      </c>
      <c r="G85" s="137"/>
      <c r="H85" s="135">
        <f>SUM((CR74/2)+DA74+DJ74+(DS74/2))</f>
        <v>22.25</v>
      </c>
      <c r="I85" s="136"/>
      <c r="J85" s="136">
        <f>SUM((CS74/2)+DB74+DK74+(DT74/2))</f>
        <v>0</v>
      </c>
      <c r="K85" s="137"/>
      <c r="L85" s="135">
        <f>SUM((CT74/2)+DC74+DL74+(DU74/2))</f>
        <v>22.25</v>
      </c>
      <c r="M85" s="136"/>
      <c r="N85" s="136">
        <f>SUM((CU74/2)+DD74+DM74+(DV74/2))</f>
        <v>0</v>
      </c>
      <c r="O85" s="137"/>
      <c r="P85" s="135">
        <f>SUM((CV74/2)+DE74+DN74+(DW74/2))</f>
        <v>22.25</v>
      </c>
      <c r="Q85" s="136"/>
      <c r="R85" s="136">
        <f>SUM((CW74/2)+DF74+DO74+(DX74/2))</f>
        <v>0</v>
      </c>
      <c r="S85" s="137"/>
      <c r="T85" s="135">
        <f t="shared" si="210"/>
        <v>-22.25</v>
      </c>
      <c r="U85" s="136"/>
      <c r="V85" s="136">
        <f t="shared" si="211"/>
        <v>-22.25</v>
      </c>
      <c r="W85" s="136"/>
      <c r="X85" s="136">
        <f t="shared" si="212"/>
        <v>-22.25</v>
      </c>
      <c r="Y85" s="136"/>
      <c r="Z85" s="136">
        <f t="shared" si="204"/>
        <v>22.25</v>
      </c>
      <c r="AA85" s="136"/>
      <c r="AB85" s="136">
        <f>SUM(V85+T85+X85+Z85)</f>
        <v>-44.5</v>
      </c>
      <c r="AC85" s="137"/>
      <c r="AD85" s="142">
        <f t="shared" si="209"/>
        <v>-38</v>
      </c>
      <c r="AE85" s="142"/>
      <c r="AF85" s="142">
        <f t="shared" si="206"/>
        <v>-49</v>
      </c>
      <c r="AG85" s="142"/>
      <c r="AH85" s="142">
        <f t="shared" si="207"/>
        <v>-82.5</v>
      </c>
      <c r="AI85" s="142"/>
      <c r="AJ85" s="142">
        <f t="shared" si="208"/>
        <v>79</v>
      </c>
      <c r="AK85" s="142"/>
      <c r="AL85" s="142">
        <f t="shared" si="213"/>
        <v>-90.5</v>
      </c>
      <c r="AM85" s="142"/>
    </row>
    <row r="86" spans="1:39" s="11" customFormat="1" outlineLevel="1" x14ac:dyDescent="0.2">
      <c r="A86" s="1" t="str">
        <f>$DQ$5</f>
        <v>Transition</v>
      </c>
      <c r="B86" s="119">
        <f>SUM(($DW$75/2)+($EF$75/2))</f>
        <v>8.5</v>
      </c>
      <c r="C86" s="120">
        <f>SUM(($DX$75/2)+($EG$75/2))</f>
        <v>0</v>
      </c>
      <c r="D86" s="135">
        <f>SUM((DQ74/2)+(DZ74/2))</f>
        <v>2.125</v>
      </c>
      <c r="E86" s="136"/>
      <c r="F86" s="136">
        <f>SUM((DR74/2)+(EA74/2))</f>
        <v>0</v>
      </c>
      <c r="G86" s="137"/>
      <c r="H86" s="135">
        <f>SUM((DS74/2)+(EB74/2))</f>
        <v>2.125</v>
      </c>
      <c r="I86" s="136"/>
      <c r="J86" s="136">
        <f>SUM((DT74/2)+(EC74/2))</f>
        <v>0</v>
      </c>
      <c r="K86" s="137"/>
      <c r="L86" s="135">
        <f>SUM((DU74/2)+(ED74/2))</f>
        <v>2.125</v>
      </c>
      <c r="M86" s="136"/>
      <c r="N86" s="136">
        <f>SUM((DV74/2)+(EE74/2))</f>
        <v>0</v>
      </c>
      <c r="O86" s="137"/>
      <c r="P86" s="135">
        <f>SUM((DW74/2)+(EF74/2))</f>
        <v>2.125</v>
      </c>
      <c r="Q86" s="136"/>
      <c r="R86" s="136">
        <f>SUM((DX74/2)+(EG74/2))</f>
        <v>0</v>
      </c>
      <c r="S86" s="137"/>
      <c r="T86" s="135">
        <f t="shared" si="210"/>
        <v>-2.125</v>
      </c>
      <c r="U86" s="136"/>
      <c r="V86" s="136">
        <f t="shared" si="211"/>
        <v>-2.125</v>
      </c>
      <c r="W86" s="136"/>
      <c r="X86" s="136">
        <f t="shared" si="212"/>
        <v>-2.125</v>
      </c>
      <c r="Y86" s="136"/>
      <c r="Z86" s="136">
        <f t="shared" si="204"/>
        <v>2.125</v>
      </c>
      <c r="AA86" s="136"/>
      <c r="AB86" s="136">
        <f t="shared" si="205"/>
        <v>-4.25</v>
      </c>
      <c r="AC86" s="137"/>
      <c r="AD86" s="142">
        <f>SUM(T86+AD85)</f>
        <v>-40.125</v>
      </c>
      <c r="AE86" s="142"/>
      <c r="AF86" s="142">
        <f t="shared" si="206"/>
        <v>-51.125</v>
      </c>
      <c r="AG86" s="142"/>
      <c r="AH86" s="142">
        <f t="shared" si="207"/>
        <v>-84.625</v>
      </c>
      <c r="AI86" s="142"/>
      <c r="AJ86" s="142">
        <f t="shared" si="208"/>
        <v>81.125</v>
      </c>
      <c r="AK86" s="142"/>
      <c r="AL86" s="142">
        <f t="shared" si="213"/>
        <v>-94.75</v>
      </c>
      <c r="AM86" s="142"/>
    </row>
    <row r="87" spans="1:39" s="11" customFormat="1" outlineLevel="1" x14ac:dyDescent="0.2">
      <c r="A87" s="1" t="s">
        <v>22</v>
      </c>
      <c r="B87" s="119">
        <f>SUM(($EF$75/2)+$EO$75+$EX$75+$FG$75)</f>
        <v>31.5</v>
      </c>
      <c r="C87" s="120">
        <f>SUM(($EG$75/2)+$EP$75+$EY$75+$FH$75)</f>
        <v>0</v>
      </c>
      <c r="D87" s="135">
        <f>SUM((DZ74/2)+EI74+ER74+FA74)</f>
        <v>7.875</v>
      </c>
      <c r="E87" s="136"/>
      <c r="F87" s="136">
        <f>SUM((EA74/2)+EJ74+ES74+FB74)</f>
        <v>0</v>
      </c>
      <c r="G87" s="137"/>
      <c r="H87" s="135">
        <f>SUM((EB74/2)+EK74+ET74+FC74)</f>
        <v>7.875</v>
      </c>
      <c r="I87" s="136"/>
      <c r="J87" s="136">
        <f>SUM((EC74/2)+EL74+EU74+FD74)</f>
        <v>0</v>
      </c>
      <c r="K87" s="137"/>
      <c r="L87" s="135">
        <f>SUM((ED74/2)+EM74+EV74+FE74)</f>
        <v>7.875</v>
      </c>
      <c r="M87" s="136"/>
      <c r="N87" s="136">
        <f>SUM((EE74/2)+EN74+EW74+FF74)</f>
        <v>0</v>
      </c>
      <c r="O87" s="137"/>
      <c r="P87" s="135">
        <f>SUM((EF74/2)+EO74+EX74+FG74)</f>
        <v>7.875</v>
      </c>
      <c r="Q87" s="136"/>
      <c r="R87" s="136">
        <f>SUM((EG74/2)+EP74+EY74+FH74)</f>
        <v>0</v>
      </c>
      <c r="S87" s="137"/>
      <c r="T87" s="135">
        <f t="shared" si="210"/>
        <v>-7.875</v>
      </c>
      <c r="U87" s="136"/>
      <c r="V87" s="136">
        <f t="shared" si="211"/>
        <v>-7.875</v>
      </c>
      <c r="W87" s="136"/>
      <c r="X87" s="136">
        <f t="shared" si="212"/>
        <v>-7.875</v>
      </c>
      <c r="Y87" s="136"/>
      <c r="Z87" s="136">
        <f t="shared" si="204"/>
        <v>7.875</v>
      </c>
      <c r="AA87" s="136"/>
      <c r="AB87" s="136">
        <f>SUM(V87+T87+X87+Z87)</f>
        <v>-15.75</v>
      </c>
      <c r="AC87" s="137"/>
      <c r="AD87" s="142">
        <f t="shared" si="209"/>
        <v>-48</v>
      </c>
      <c r="AE87" s="142"/>
      <c r="AF87" s="142">
        <f t="shared" si="206"/>
        <v>-59</v>
      </c>
      <c r="AG87" s="142"/>
      <c r="AH87" s="142">
        <f t="shared" si="207"/>
        <v>-92.5</v>
      </c>
      <c r="AI87" s="142"/>
      <c r="AJ87" s="142">
        <f t="shared" si="208"/>
        <v>89</v>
      </c>
      <c r="AK87" s="142"/>
      <c r="AL87" s="142">
        <f t="shared" si="213"/>
        <v>-110.5</v>
      </c>
      <c r="AM87" s="142"/>
    </row>
    <row r="88" spans="1:39" s="11" customFormat="1" outlineLevel="1" x14ac:dyDescent="0.2">
      <c r="A88" s="1" t="s">
        <v>44</v>
      </c>
      <c r="B88" s="119">
        <f>SUM($B$80:$B$87)</f>
        <v>477</v>
      </c>
      <c r="C88" s="120">
        <f>SUM($C$80:$C$87)</f>
        <v>213.5</v>
      </c>
      <c r="D88" s="135">
        <f>SUM(D80:E87)</f>
        <v>106</v>
      </c>
      <c r="E88" s="136"/>
      <c r="F88" s="136">
        <f>SUM(F80:G87)</f>
        <v>58</v>
      </c>
      <c r="G88" s="137"/>
      <c r="H88" s="135">
        <f>SUM(H80:I87)</f>
        <v>115</v>
      </c>
      <c r="I88" s="136"/>
      <c r="J88" s="136">
        <f>SUM(J80:K87)</f>
        <v>56</v>
      </c>
      <c r="K88" s="137"/>
      <c r="L88" s="135">
        <f>SUM(L80:M87)</f>
        <v>156</v>
      </c>
      <c r="M88" s="136"/>
      <c r="N88" s="136">
        <f>SUM(N80:O87)</f>
        <v>63.5</v>
      </c>
      <c r="O88" s="137"/>
      <c r="P88" s="135">
        <f>SUM(P80:Q87)</f>
        <v>125</v>
      </c>
      <c r="Q88" s="136"/>
      <c r="R88" s="136">
        <f>SUM(R80:S87)</f>
        <v>36</v>
      </c>
      <c r="S88" s="137"/>
      <c r="T88" s="135">
        <f>SUM(F88-D88)</f>
        <v>-48</v>
      </c>
      <c r="U88" s="136"/>
      <c r="V88" s="136">
        <f t="shared" si="211"/>
        <v>-59</v>
      </c>
      <c r="W88" s="136"/>
      <c r="X88" s="136">
        <f t="shared" si="212"/>
        <v>-92.5</v>
      </c>
      <c r="Y88" s="136"/>
      <c r="Z88" s="136">
        <f t="shared" si="204"/>
        <v>89</v>
      </c>
      <c r="AA88" s="136"/>
      <c r="AB88" s="136">
        <f t="shared" si="205"/>
        <v>-110.5</v>
      </c>
      <c r="AC88" s="137"/>
      <c r="AD88" s="142">
        <f>SUM(T88+AD87)</f>
        <v>-96</v>
      </c>
      <c r="AE88" s="142"/>
      <c r="AF88" s="142">
        <f t="shared" si="206"/>
        <v>-118</v>
      </c>
      <c r="AG88" s="142"/>
      <c r="AH88" s="142">
        <f t="shared" si="207"/>
        <v>-185</v>
      </c>
      <c r="AI88" s="142"/>
      <c r="AJ88" s="142">
        <f t="shared" si="208"/>
        <v>178</v>
      </c>
      <c r="AK88" s="142"/>
      <c r="AL88" s="142">
        <f t="shared" si="213"/>
        <v>-221</v>
      </c>
      <c r="AM88" s="142"/>
    </row>
    <row r="89" spans="1:39" s="11" customFormat="1" x14ac:dyDescent="0.2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outlineLevel="1" x14ac:dyDescent="0.2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outlineLevel="1" x14ac:dyDescent="0.2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43" t="s">
        <v>47</v>
      </c>
      <c r="X91" s="143"/>
      <c r="Y91" s="143"/>
      <c r="Z91" s="143"/>
      <c r="AA91" s="143"/>
      <c r="AB91" s="14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A92" s="128"/>
      <c r="B92" s="143" t="s">
        <v>113</v>
      </c>
      <c r="C92" s="143"/>
      <c r="D92" s="142">
        <f>SUM(B11,B16,B23,B29,B32,B44,B48,B57,B65,B70)</f>
        <v>895</v>
      </c>
      <c r="E92" s="142"/>
      <c r="F92" s="71"/>
      <c r="G92" s="71"/>
      <c r="H92" s="16"/>
      <c r="I92" s="16"/>
      <c r="J92" s="16"/>
      <c r="K92" s="16"/>
      <c r="L92" s="16"/>
      <c r="M92" s="144" t="s">
        <v>44</v>
      </c>
      <c r="N92" s="144"/>
      <c r="O92" s="124"/>
      <c r="P92" s="124"/>
      <c r="Q92" s="141" t="str">
        <f>Details!$C$10</f>
        <v>Tra</v>
      </c>
      <c r="R92" s="141"/>
      <c r="S92" s="141"/>
      <c r="T92" s="141"/>
      <c r="U92" s="140">
        <f>SUM(D74+M74+V74+AE74+AN74+AW74+BF74+BO74+BX74+CG74+CP74+CY74+DH74+DQ74+DZ74+EI74+ER74+FA74)</f>
        <v>106</v>
      </c>
      <c r="V92" s="140"/>
      <c r="W92" s="140">
        <f>SUM(E74+N74+W74+AF74+AO74+AX74+BG74+BP74+BY74+CH74+CQ74+CZ74+DI74+DR74+EA74+EJ74+ES74+FB74)</f>
        <v>58</v>
      </c>
      <c r="X92" s="140"/>
      <c r="Y92" s="140"/>
      <c r="Z92" s="140"/>
      <c r="AA92" s="140"/>
      <c r="AB92" s="140"/>
      <c r="AC92" s="134">
        <v>150</v>
      </c>
      <c r="AD92" s="134"/>
      <c r="AE92" s="128"/>
      <c r="AF92" s="128"/>
      <c r="AG92" s="128"/>
      <c r="AH92" s="128"/>
      <c r="AI92" s="128"/>
      <c r="AJ92" s="128"/>
      <c r="AK92" s="128"/>
    </row>
    <row r="93" spans="1:39" outlineLevel="1" x14ac:dyDescent="0.2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40">
        <f>SUM(F74+O74+X74+AG74+AP74+AY74+BH74+BQ74+BZ74+CI74+CR74+DA74+DJ74+DS74+EB74+EK74+ET74+FC74)</f>
        <v>115</v>
      </c>
      <c r="V93" s="140"/>
      <c r="W93" s="140">
        <f>SUM(G74+P74+Y74+AH74+AQ74+AZ74+BI74+BR74+CA74+CJ74+CS74+DB74+DK74+DT74+EC74+EL74+EU74+FD74)</f>
        <v>56</v>
      </c>
      <c r="X93" s="140"/>
      <c r="Y93" s="140"/>
      <c r="Z93" s="140"/>
      <c r="AA93" s="140"/>
      <c r="AB93" s="140"/>
      <c r="AC93" s="134">
        <v>150</v>
      </c>
      <c r="AD93" s="134"/>
      <c r="AE93" s="128"/>
      <c r="AF93" s="128"/>
      <c r="AG93" s="128"/>
      <c r="AH93" s="128"/>
      <c r="AI93" s="128"/>
      <c r="AJ93" s="128"/>
      <c r="AK93" s="128"/>
    </row>
    <row r="94" spans="1:39" outlineLevel="1" x14ac:dyDescent="0.2">
      <c r="A94" s="128"/>
      <c r="B94" s="143" t="s">
        <v>114</v>
      </c>
      <c r="C94" s="143"/>
      <c r="D94" s="142">
        <f>SUM(C11,C16,C23,C29,C32,C44,C48,C57,C65,C70)</f>
        <v>212</v>
      </c>
      <c r="E94" s="142"/>
      <c r="F94" s="71"/>
      <c r="G94" s="71"/>
      <c r="H94" s="16"/>
      <c r="I94" s="16"/>
      <c r="J94" s="16"/>
      <c r="K94" s="16"/>
      <c r="L94" s="16"/>
      <c r="M94" s="144" t="s">
        <v>44</v>
      </c>
      <c r="N94" s="144"/>
      <c r="O94" s="124"/>
      <c r="P94" s="124"/>
      <c r="Q94" s="141" t="str">
        <f>Details!$C$12</f>
        <v>Al</v>
      </c>
      <c r="R94" s="141"/>
      <c r="S94" s="141"/>
      <c r="T94" s="141"/>
      <c r="U94" s="140">
        <f>SUM(H74+Q74+Z74+AI74+AR74+BA74+BJ74+BS74+CB74+CK74+CT74+DC74+DL74+DU74+ED74+EM74+EV74+FE74)</f>
        <v>156</v>
      </c>
      <c r="V94" s="140"/>
      <c r="W94" s="140">
        <f>SUM(I74+R74+AA74+AJ74+AS74+BB74+BK74+BT74+CC74+CL74+CU74+DD74+DM74+DV74+EE74+EN74+EW74+FF74)</f>
        <v>63.5</v>
      </c>
      <c r="X94" s="140"/>
      <c r="Y94" s="140"/>
      <c r="Z94" s="140"/>
      <c r="AA94" s="140"/>
      <c r="AB94" s="140"/>
      <c r="AC94" s="134">
        <v>150</v>
      </c>
      <c r="AD94" s="134"/>
      <c r="AE94" s="128"/>
      <c r="AF94" s="128"/>
      <c r="AG94" s="128"/>
      <c r="AH94" s="128"/>
      <c r="AI94" s="128"/>
      <c r="AJ94" s="128"/>
      <c r="AK94" s="128"/>
    </row>
    <row r="95" spans="1:39" x14ac:dyDescent="0.2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40">
        <f>SUM(J74+S74+AB74+AK74+AT74+BC74+BL74+BU74+CD74+CM74+CV74+DE74+DN74+DW74+EF74+EO74+EX74+FG74)</f>
        <v>125</v>
      </c>
      <c r="V95" s="140"/>
      <c r="W95" s="140">
        <f>SUM(K74+T74+AC74+AL74+AU74+BD74+BM74+BV74+CE74+CN74+CW74+DF74+DO74+DX74+EG74+EP74+EY74+FH74)</f>
        <v>36</v>
      </c>
      <c r="X95" s="140"/>
      <c r="Y95" s="140"/>
      <c r="Z95" s="140"/>
      <c r="AA95" s="140"/>
      <c r="AB95" s="140"/>
      <c r="AC95" s="134">
        <v>150</v>
      </c>
      <c r="AD95" s="134"/>
      <c r="AE95" s="128"/>
      <c r="AF95" s="128"/>
      <c r="AG95" s="128"/>
      <c r="AH95" s="128"/>
      <c r="AI95" s="128"/>
      <c r="AJ95" s="128"/>
      <c r="AK95" s="128"/>
    </row>
    <row r="100" spans="2:14" x14ac:dyDescent="0.2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x14ac:dyDescent="0.2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38"/>
      <c r="N105" s="139"/>
    </row>
  </sheetData>
  <mergeCells count="350"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25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25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5" x14ac:dyDescent="0.25">
      <c r="A5" s="11" t="s">
        <v>13</v>
      </c>
      <c r="B5" s="67"/>
      <c r="C5" s="67"/>
      <c r="D5" s="67"/>
      <c r="E5" s="173" t="s">
        <v>14</v>
      </c>
      <c r="F5" s="173"/>
      <c r="G5" s="172" t="s">
        <v>15</v>
      </c>
      <c r="H5" s="172"/>
      <c r="I5" s="172"/>
      <c r="J5" s="172"/>
      <c r="K5" s="164" t="s">
        <v>16</v>
      </c>
      <c r="L5" s="164"/>
      <c r="M5" s="164"/>
      <c r="N5" s="164"/>
      <c r="O5" s="165" t="s">
        <v>17</v>
      </c>
      <c r="P5" s="165"/>
      <c r="Q5" s="165"/>
      <c r="R5" s="165"/>
      <c r="S5" s="166" t="s">
        <v>18</v>
      </c>
      <c r="T5" s="166"/>
      <c r="U5" s="166"/>
      <c r="V5" s="166"/>
      <c r="W5" s="167" t="s">
        <v>19</v>
      </c>
      <c r="X5" s="167"/>
      <c r="Y5" s="167"/>
      <c r="Z5" s="167"/>
      <c r="AA5" s="168" t="s">
        <v>20</v>
      </c>
      <c r="AB5" s="168"/>
      <c r="AC5" s="168"/>
      <c r="AD5" s="168"/>
      <c r="AE5" s="162" t="s">
        <v>21</v>
      </c>
      <c r="AF5" s="162"/>
      <c r="AG5" s="162"/>
      <c r="AH5" s="162"/>
      <c r="AI5" s="161" t="s">
        <v>22</v>
      </c>
      <c r="AJ5" s="161"/>
      <c r="AK5" s="161"/>
      <c r="AL5" s="161"/>
      <c r="AM5" s="161"/>
      <c r="AN5" s="161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2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2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0" t="str">
        <f>Detailplan!BX7</f>
        <v>Woche 8</v>
      </c>
      <c r="V7" s="170"/>
      <c r="W7" s="170" t="str">
        <f>Detailplan!CG7</f>
        <v>Woche 9</v>
      </c>
      <c r="X7" s="170"/>
      <c r="Y7" s="170" t="str">
        <f>Detailplan!CP7</f>
        <v>Woche 10</v>
      </c>
      <c r="Z7" s="170"/>
      <c r="AA7" s="170" t="str">
        <f>Detailplan!CY7</f>
        <v>Woche 11</v>
      </c>
      <c r="AB7" s="170"/>
      <c r="AC7" s="170" t="str">
        <f>Detailplan!DH7</f>
        <v>Woche 12</v>
      </c>
      <c r="AD7" s="170"/>
      <c r="AE7" s="170" t="str">
        <f>Detailplan!DQ7</f>
        <v>Woche 13</v>
      </c>
      <c r="AF7" s="170"/>
      <c r="AG7" s="170" t="str">
        <f>Detailplan!DZ7</f>
        <v>Woche 14</v>
      </c>
      <c r="AH7" s="170"/>
      <c r="AI7" s="170" t="str">
        <f>Detailplan!EI7</f>
        <v>Woche 15</v>
      </c>
      <c r="AJ7" s="170"/>
      <c r="AK7" s="170" t="str">
        <f>Detailplan!ER7</f>
        <v>Woche 16</v>
      </c>
      <c r="AL7" s="170"/>
      <c r="AM7" s="170" t="str">
        <f>Detailplan!FA7</f>
        <v>Woche 17</v>
      </c>
      <c r="AN7" s="170"/>
    </row>
    <row r="8" spans="1:93" s="11" customFormat="1" x14ac:dyDescent="0.2">
      <c r="A8" s="1"/>
      <c r="B8" s="14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2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2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2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2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2">
      <c r="A13" s="58"/>
      <c r="B13" s="51"/>
      <c r="C13" s="51">
        <f>Detailplan!C11</f>
        <v>46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0</v>
      </c>
      <c r="V13" s="169"/>
      <c r="W13" s="169">
        <f>SUM(Detailplan!CH11,Detailplan!CL11,Detailplan!CN11,Detailplan!CJ11)</f>
        <v>0</v>
      </c>
      <c r="X13" s="169"/>
      <c r="Y13" s="169">
        <f>SUM(Detailplan!CQ11,Detailplan!CU11,Detailplan!CW11,Detailplan!CS11)</f>
        <v>0</v>
      </c>
      <c r="Z13" s="169"/>
      <c r="AA13" s="169">
        <f>SUM(Detailplan!CZ11,Detailplan!DD11,Detailplan!DF11,Detailplan!DB11)</f>
        <v>0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0</v>
      </c>
      <c r="AL13" s="169"/>
      <c r="AM13" s="169">
        <f>SUM(Detailplan!FB11,Detailplan!FD11,Detailplan!FF11,Detailplan!FH11)</f>
        <v>0</v>
      </c>
      <c r="AN13" s="169"/>
    </row>
    <row r="14" spans="1:93" s="11" customFormat="1" ht="6" customHeight="1" x14ac:dyDescent="0.2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2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2">
      <c r="A16" s="58"/>
      <c r="B16" s="51"/>
      <c r="C16" s="51">
        <f>Detailplan!C16</f>
        <v>31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11</v>
      </c>
      <c r="R16" s="169"/>
      <c r="S16" s="169">
        <f>SUM(Detailplan!BP16,Detailplan!BT16,Detailplan!BV16,Detailplan!BR16)</f>
        <v>0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0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0</v>
      </c>
      <c r="AJ16" s="169"/>
      <c r="AK16" s="169">
        <f>SUM(Detailplan!ES16,Detailplan!EW16,Detailplan!EY16,Detailplan!EU16)</f>
        <v>0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2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2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2">
      <c r="A19" s="58"/>
      <c r="B19" s="51"/>
      <c r="C19" s="51">
        <f>Detailplan!C23</f>
        <v>4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0</v>
      </c>
      <c r="T19" s="169"/>
      <c r="U19" s="169">
        <f>SUM(Detailplan!BY23,Detailplan!CC23,Detailplan!CE23,Detailplan!CA23)</f>
        <v>0</v>
      </c>
      <c r="V19" s="169"/>
      <c r="W19" s="169">
        <f>SUM(Detailplan!CH23,Detailplan!CL23,Detailplan!CN23,Detailplan!CJ23)</f>
        <v>0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2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2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2">
      <c r="A22" s="58"/>
      <c r="B22" s="51"/>
      <c r="C22" s="51">
        <f>Detailplan!C29</f>
        <v>6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0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2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2">
      <c r="A24" s="1" t="str">
        <f>Detailplan!A32</f>
        <v>Implementation</v>
      </c>
      <c r="B24" s="71">
        <f>Detailplan!B32</f>
        <v>172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2">
      <c r="A25" s="58"/>
      <c r="B25" s="51"/>
      <c r="C25" s="51">
        <f>Detailplan!C32</f>
        <v>55.5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0</v>
      </c>
      <c r="T25" s="169"/>
      <c r="U25" s="169">
        <f>SUM(Detailplan!BY32,Detailplan!CC32,Detailplan!CE32,Detailplan!CA32)</f>
        <v>0</v>
      </c>
      <c r="V25" s="169"/>
      <c r="W25" s="169">
        <f>SUM(Detailplan!CH32,Detailplan!CL32,Detailplan!CN32,Detailplan!CJ32)</f>
        <v>0</v>
      </c>
      <c r="X25" s="169"/>
      <c r="Y25" s="169">
        <f>SUM(Detailplan!CQ32,Detailplan!CU32,Detailplan!CW32,Detailplan!CS32)</f>
        <v>0</v>
      </c>
      <c r="Z25" s="169"/>
      <c r="AA25" s="169">
        <f>SUM(Detailplan!CZ32,Detailplan!DD32,Detailplan!DF32,Detailplan!DB32)</f>
        <v>0</v>
      </c>
      <c r="AB25" s="169"/>
      <c r="AC25" s="169">
        <f>SUM(Detailplan!DI32,Detailplan!DM32,Detailplan!DO32,Detailplan!DK32)</f>
        <v>0</v>
      </c>
      <c r="AD25" s="169"/>
      <c r="AE25" s="169">
        <f>SUM(Detailplan!DR32,Detailplan!DV32,Detailplan!DX32,Detailplan!DT32)</f>
        <v>0</v>
      </c>
      <c r="AF25" s="169"/>
      <c r="AG25" s="169">
        <f>SUM(Detailplan!EA32,Detailplan!EC32,Detailplan!EG32,Detailplan!EE32)</f>
        <v>0</v>
      </c>
      <c r="AH25" s="169"/>
      <c r="AI25" s="169">
        <f>SUM(Detailplan!EJ32,Detailplan!EN32,Detailplan!EP32,Detailplan!EL32)</f>
        <v>0</v>
      </c>
      <c r="AJ25" s="169"/>
      <c r="AK25" s="169">
        <f>SUM(Detailplan!ES32,Detailplan!EW32,Detailplan!EY32,Detailplan!EU32)</f>
        <v>0</v>
      </c>
      <c r="AL25" s="169"/>
      <c r="AM25" s="169">
        <f>SUM(Detailplan!FB32,Detailplan!FD32,Detailplan!FF32,Detailplan!FH32)</f>
        <v>0</v>
      </c>
      <c r="AN25" s="169"/>
    </row>
    <row r="26" spans="1:40" s="11" customFormat="1" ht="5.25" customHeight="1" x14ac:dyDescent="0.2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2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2">
      <c r="A28" s="61"/>
      <c r="B28" s="57"/>
      <c r="C28" s="57">
        <f>Detailplan!C33</f>
        <v>0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0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0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2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2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2">
      <c r="A31" s="61"/>
      <c r="B31" s="57"/>
      <c r="C31" s="57">
        <f>Detailplan!C35</f>
        <v>11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0</v>
      </c>
      <c r="T31" s="169"/>
      <c r="U31" s="169">
        <f>SUM(Detailplan!BY35,Detailplan!CC35,Detailplan!CE35,Detailplan!CA35)</f>
        <v>0</v>
      </c>
      <c r="V31" s="169"/>
      <c r="W31" s="169">
        <f>SUM(Detailplan!CH35,Detailplan!CL35,Detailplan!CN35,Detailplan!CJ35)</f>
        <v>0</v>
      </c>
      <c r="X31" s="169"/>
      <c r="Y31" s="169">
        <f>SUM(Detailplan!CQ35,Detailplan!CU35,Detailplan!CW35,Detailplan!CS35)</f>
        <v>0</v>
      </c>
      <c r="Z31" s="169"/>
      <c r="AA31" s="169">
        <f>SUM(Detailplan!CZ35,Detailplan!DD35,Detailplan!DF35,Detailplan!DB35)</f>
        <v>0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2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2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2">
      <c r="A34" s="61"/>
      <c r="B34" s="57"/>
      <c r="C34" s="57">
        <f>Detailplan!C36</f>
        <v>8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0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2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2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2">
      <c r="A37" s="61"/>
      <c r="B37" s="57"/>
      <c r="C37" s="57">
        <f>Detailplan!C37</f>
        <v>0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0</v>
      </c>
      <c r="AF37" s="169"/>
      <c r="AG37" s="169">
        <f>SUM(Detailplan!EA37,Detailplan!EC37,Detailplan!EG37,Detailplan!EE37)</f>
        <v>0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2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2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2">
      <c r="A40" s="61"/>
      <c r="B40" s="57"/>
      <c r="C40" s="57">
        <f>Detailplan!C38</f>
        <v>17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0</v>
      </c>
      <c r="V40" s="169"/>
      <c r="W40" s="169">
        <f>SUM(Detailplan!CH38,Detailplan!CL38,Detailplan!CN38,Detailplan!CJ38)</f>
        <v>0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0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2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2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2">
      <c r="A43" s="61"/>
      <c r="B43" s="57"/>
      <c r="C43" s="57">
        <f>Detailplan!C39</f>
        <v>3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0</v>
      </c>
      <c r="Z43" s="169"/>
      <c r="AA43" s="169">
        <f>SUM(Detailplan!CZ39,Detailplan!DD39,Detailplan!DF39,Detailplan!DB39)</f>
        <v>0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0</v>
      </c>
      <c r="AN43" s="169"/>
    </row>
    <row r="44" spans="1:40" s="11" customFormat="1" ht="6" customHeight="1" x14ac:dyDescent="0.2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2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2">
      <c r="A46" s="61"/>
      <c r="B46" s="57"/>
      <c r="C46" s="57">
        <f>Detailplan!C40</f>
        <v>0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0</v>
      </c>
      <c r="V46" s="169"/>
      <c r="W46" s="169">
        <f>SUM(Detailplan!CH40,Detailplan!CL40,Detailplan!CN40,Detailplan!CJ40)</f>
        <v>0</v>
      </c>
      <c r="X46" s="169"/>
      <c r="Y46" s="169">
        <f>SUM(Detailplan!CQ40,Detailplan!CU40,Detailplan!CW40,Detailplan!CS40)</f>
        <v>0</v>
      </c>
      <c r="Z46" s="169"/>
      <c r="AA46" s="169">
        <f>SUM(Detailplan!CZ40,Detailplan!DD40,Detailplan!DF40,Detailplan!DB40)</f>
        <v>0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2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2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2">
      <c r="A49" s="61"/>
      <c r="B49" s="57"/>
      <c r="C49" s="57">
        <f>Detailplan!C41</f>
        <v>0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0</v>
      </c>
      <c r="Z49" s="169"/>
      <c r="AA49" s="169">
        <f>SUM(Detailplan!CZ41,Detailplan!DD41,Detailplan!DF41,Detailplan!DB41)</f>
        <v>0</v>
      </c>
      <c r="AB49" s="169"/>
      <c r="AC49" s="169">
        <f>SUM(Detailplan!DI41,Detailplan!DM41,Detailplan!DO41,Detailplan!DK41)</f>
        <v>0</v>
      </c>
      <c r="AD49" s="169"/>
      <c r="AE49" s="169">
        <f>SUM(Detailplan!DR41,Detailplan!DV41,Detailplan!DX41,Detailplan!DT41)</f>
        <v>0</v>
      </c>
      <c r="AF49" s="169"/>
      <c r="AG49" s="169">
        <f>SUM(Detailplan!EA41,Detailplan!EC41,Detailplan!EG41,Detailplan!EE41)</f>
        <v>0</v>
      </c>
      <c r="AH49" s="169"/>
      <c r="AI49" s="169">
        <f>SUM(Detailplan!EJ41,Detailplan!EN41,Detailplan!EP41,Detailplan!EL41)</f>
        <v>0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2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2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2">
      <c r="A52" s="62"/>
      <c r="B52" s="51"/>
      <c r="C52" s="51">
        <f>Detailplan!C44</f>
        <v>0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0</v>
      </c>
      <c r="AJ52" s="169"/>
      <c r="AK52" s="169">
        <f>SUM(Detailplan!ES44,Detailplan!EW44,Detailplan!EY44,Detailplan!EU44)</f>
        <v>0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2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2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2">
      <c r="A55" s="62"/>
      <c r="B55" s="51"/>
      <c r="C55" s="51">
        <f>Detailplan!C48</f>
        <v>3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0</v>
      </c>
      <c r="Z55" s="169"/>
      <c r="AA55" s="169">
        <f>SUM(Detailplan!CZ48,Detailplan!DD48,Detailplan!DF48,Detailplan!DB48)</f>
        <v>0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0</v>
      </c>
      <c r="AN55" s="169"/>
    </row>
    <row r="56" spans="1:40" s="11" customFormat="1" ht="6" customHeight="1" x14ac:dyDescent="0.2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2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2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2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2">
      <c r="A60" s="58"/>
      <c r="B60" s="51"/>
      <c r="C60" s="51">
        <f>Detailplan!C57</f>
        <v>28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0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0</v>
      </c>
      <c r="AF60" s="169"/>
      <c r="AG60" s="169">
        <f>SUM(Detailplan!EA57,Detailplan!EC57,Detailplan!EG57,Detailplan!EE57)</f>
        <v>0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2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2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2">
      <c r="A63" s="58"/>
      <c r="B63" s="51"/>
      <c r="C63" s="51">
        <f>Detailplan!C65</f>
        <v>32.5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0</v>
      </c>
      <c r="T63" s="169"/>
      <c r="U63" s="169">
        <f>SUM(Detailplan!BY65,Detailplan!CC65,Detailplan!CE65,Detailplan!CA65)</f>
        <v>0</v>
      </c>
      <c r="V63" s="169"/>
      <c r="W63" s="169">
        <f>SUM(Detailplan!CH65,Detailplan!CL65,Detailplan!CN65,Detailplan!CJ65)</f>
        <v>0</v>
      </c>
      <c r="X63" s="169"/>
      <c r="Y63" s="169">
        <f>SUM(Detailplan!CQ65,Detailplan!CU65,Detailplan!CW65,Detailplan!CS65)</f>
        <v>0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0</v>
      </c>
      <c r="AL63" s="169"/>
      <c r="AM63" s="169">
        <f>SUM(Detailplan!FB65,Detailplan!FD65,Detailplan!FF65,Detailplan!FH65)</f>
        <v>0</v>
      </c>
      <c r="AN63" s="169"/>
    </row>
    <row r="64" spans="1:40" s="11" customFormat="1" ht="6" customHeight="1" x14ac:dyDescent="0.2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2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2">
      <c r="A66" s="58"/>
      <c r="B66" s="51"/>
      <c r="C66" s="51">
        <f>Detailplan!C70</f>
        <v>6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0</v>
      </c>
      <c r="AH66" s="169"/>
      <c r="AI66" s="169">
        <f>SUM(Detailplan!EJ70,Detailplan!EN70,Detailplan!EP70,Detailplan!EL70)</f>
        <v>0</v>
      </c>
      <c r="AJ66" s="169"/>
      <c r="AK66" s="169">
        <f>SUM(Detailplan!ES70,Detailplan!EW70,Detailplan!EY70,Detailplan!EU70)</f>
        <v>0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2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2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2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2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2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2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2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75" x14ac:dyDescent="0.25">
      <c r="A74" s="26" t="s">
        <v>44</v>
      </c>
      <c r="B74" s="27">
        <f>SUM(B12+B15+B18+B21+B24+B51+B54+B59+B62+B65)</f>
        <v>895</v>
      </c>
      <c r="C74" s="56">
        <f>SUM(C13+C16+C19+C22+C25+C52+C55+C60+C63+C66)</f>
        <v>212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2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2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2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2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2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2">
      <c r="B80" s="5"/>
      <c r="C80" s="123"/>
      <c r="D80" s="171" t="s">
        <v>118</v>
      </c>
      <c r="E80" s="171"/>
      <c r="F80" s="171"/>
      <c r="G80" s="171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2">
      <c r="B81" s="28"/>
      <c r="C81" s="123"/>
      <c r="D81" s="171" t="s">
        <v>119</v>
      </c>
      <c r="E81" s="171"/>
      <c r="F81" s="171"/>
      <c r="G81" s="171"/>
      <c r="H81" s="18">
        <v>8</v>
      </c>
      <c r="I81" s="18">
        <v>16</v>
      </c>
      <c r="J81" s="18"/>
      <c r="K81" s="18"/>
      <c r="L81" s="18"/>
      <c r="M81" s="18"/>
    </row>
    <row r="82" spans="2:13" x14ac:dyDescent="0.2">
      <c r="B82" s="49"/>
      <c r="C82" s="123"/>
      <c r="D82" s="171" t="s">
        <v>120</v>
      </c>
      <c r="E82" s="171"/>
      <c r="F82" s="171"/>
      <c r="G82" s="171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2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2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2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2">
      <c r="B86" s="52"/>
      <c r="C86" s="123"/>
      <c r="D86" s="171" t="s">
        <v>118</v>
      </c>
      <c r="E86" s="171"/>
      <c r="F86" s="171"/>
      <c r="G86" s="171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2">
      <c r="B87" s="53"/>
      <c r="C87" s="123"/>
      <c r="D87" s="171" t="s">
        <v>119</v>
      </c>
      <c r="E87" s="171"/>
      <c r="F87" s="171"/>
      <c r="G87" s="171"/>
      <c r="H87" s="18">
        <v>8</v>
      </c>
      <c r="I87" s="18">
        <v>16</v>
      </c>
      <c r="J87" s="128"/>
      <c r="K87" s="128"/>
      <c r="L87" s="128"/>
      <c r="M87" s="128"/>
    </row>
    <row r="88" spans="2:13" x14ac:dyDescent="0.2">
      <c r="B88" s="54"/>
      <c r="C88" s="123"/>
      <c r="D88" s="171" t="s">
        <v>120</v>
      </c>
      <c r="E88" s="171"/>
      <c r="F88" s="171"/>
      <c r="G88" s="171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2002-03-20T19:06:34Z</dcterms:created>
  <dcterms:modified xsi:type="dcterms:W3CDTF">2017-04-23T12:59:19Z</dcterms:modified>
  <cp:category/>
  <cp:contentStatus/>
</cp:coreProperties>
</file>