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kikvilashviliexpogeorgia.ge/Desktop/Learn Java/"/>
    </mc:Choice>
  </mc:AlternateContent>
  <xr:revisionPtr revIDLastSave="0" documentId="13_ncr:1_{5DBFB616-0799-034F-9BDA-AB8F47CCC25A}" xr6:coauthVersionLast="47" xr6:coauthVersionMax="47" xr10:uidLastSave="{00000000-0000-0000-0000-000000000000}"/>
  <bookViews>
    <workbookView xWindow="1740" yWindow="6220" windowWidth="33600" windowHeight="19480" xr2:uid="{00000000-000D-0000-FFFF-FFFF00000000}"/>
  </bookViews>
  <sheets>
    <sheet name="Sheet1" sheetId="1" r:id="rId1"/>
    <sheet name="Sheet2" sheetId="2" r:id="rId2"/>
    <sheet name="Sheet4" sheetId="4" r:id="rId3"/>
    <sheet name="Sheet3" sheetId="3" r:id="rId4"/>
  </sheets>
  <definedNames>
    <definedName name="_xlnm._FilterDatabase" localSheetId="1" hidden="1">Sheet2!$A$3:$E$48</definedName>
    <definedName name="_xlnm.Criteria" localSheetId="1">Sheet2!$J$13:$J$14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3" i="2"/>
  <c r="D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3" i="2"/>
  <c r="FF11" i="1"/>
  <c r="D11" i="2" s="1"/>
  <c r="BQ50" i="1" l="1"/>
  <c r="AG38" i="1"/>
  <c r="CE34" i="1"/>
  <c r="Z45" i="1"/>
  <c r="BQ44" i="1"/>
  <c r="Z46" i="1"/>
  <c r="BQ45" i="1"/>
  <c r="Z47" i="1"/>
  <c r="BQ46" i="1"/>
  <c r="Z48" i="1"/>
  <c r="BQ47" i="1"/>
  <c r="Z49" i="1"/>
  <c r="BQ48" i="1"/>
  <c r="Z50" i="1"/>
  <c r="BQ49" i="1"/>
  <c r="L35" i="1"/>
  <c r="S35" i="1"/>
  <c r="Z35" i="1"/>
  <c r="AG35" i="1"/>
  <c r="AN35" i="1"/>
  <c r="AV35" i="1"/>
  <c r="BC35" i="1"/>
  <c r="BJ35" i="1"/>
  <c r="BQ34" i="1"/>
  <c r="BX35" i="1"/>
  <c r="CE36" i="1"/>
  <c r="L36" i="1"/>
  <c r="S36" i="1"/>
  <c r="Z36" i="1"/>
  <c r="AG36" i="1"/>
  <c r="AV36" i="1"/>
  <c r="BC36" i="1"/>
  <c r="BJ36" i="1"/>
  <c r="BQ35" i="1"/>
  <c r="BX36" i="1"/>
  <c r="L37" i="1"/>
  <c r="S37" i="1"/>
  <c r="Z37" i="1"/>
  <c r="AG37" i="1"/>
  <c r="AV37" i="1"/>
  <c r="FE32" i="1" s="1"/>
  <c r="BC37" i="1"/>
  <c r="BQ36" i="1"/>
  <c r="BX37" i="1"/>
  <c r="L38" i="1"/>
  <c r="S38" i="1"/>
  <c r="Z38" i="1"/>
  <c r="AG39" i="1"/>
  <c r="AV38" i="1"/>
  <c r="BC38" i="1"/>
  <c r="BQ37" i="1"/>
  <c r="BX38" i="1"/>
  <c r="L39" i="1"/>
  <c r="S39" i="1"/>
  <c r="Z39" i="1"/>
  <c r="AG40" i="1"/>
  <c r="AV39" i="1"/>
  <c r="BC39" i="1"/>
  <c r="BQ38" i="1"/>
  <c r="BX39" i="1"/>
  <c r="S40" i="1"/>
  <c r="Z40" i="1"/>
  <c r="AV40" i="1"/>
  <c r="BC40" i="1"/>
  <c r="BQ39" i="1"/>
  <c r="BX40" i="1"/>
  <c r="S41" i="1"/>
  <c r="Z41" i="1"/>
  <c r="AV41" i="1"/>
  <c r="BC41" i="1"/>
  <c r="BQ40" i="1"/>
  <c r="BX41" i="1"/>
  <c r="S42" i="1"/>
  <c r="Z42" i="1"/>
  <c r="BC42" i="1"/>
  <c r="BQ41" i="1"/>
  <c r="FE43" i="1" s="1"/>
  <c r="BX42" i="1"/>
  <c r="S43" i="1"/>
  <c r="Z43" i="1"/>
  <c r="FE42" i="1" s="1"/>
  <c r="BC43" i="1"/>
  <c r="BQ42" i="1"/>
  <c r="BX43" i="1"/>
  <c r="S44" i="1"/>
  <c r="Z44" i="1"/>
  <c r="BC44" i="1"/>
  <c r="BQ43" i="1"/>
  <c r="C42" i="2" l="1"/>
  <c r="E42" i="2" s="1"/>
  <c r="FG42" i="1"/>
  <c r="FE47" i="1"/>
  <c r="C43" i="2"/>
  <c r="E43" i="2" s="1"/>
  <c r="FG43" i="1"/>
  <c r="FE48" i="1"/>
  <c r="C32" i="2"/>
  <c r="E32" i="2" s="1"/>
  <c r="FG32" i="1"/>
  <c r="FE46" i="1"/>
  <c r="FE31" i="1"/>
  <c r="FE38" i="1"/>
  <c r="FE41" i="1"/>
  <c r="FE37" i="1"/>
  <c r="FE36" i="1"/>
  <c r="FE45" i="1"/>
  <c r="FE44" i="1"/>
  <c r="FE35" i="1"/>
  <c r="FE34" i="1"/>
  <c r="FE22" i="1"/>
  <c r="FE18" i="1"/>
  <c r="C31" i="2" l="1"/>
  <c r="E31" i="2" s="1"/>
  <c r="FG31" i="1"/>
  <c r="FG34" i="1"/>
  <c r="C34" i="2"/>
  <c r="E34" i="2" s="1"/>
  <c r="C36" i="2"/>
  <c r="E36" i="2" s="1"/>
  <c r="FG36" i="1"/>
  <c r="C48" i="2"/>
  <c r="E48" i="2" s="1"/>
  <c r="FG48" i="1"/>
  <c r="C37" i="2"/>
  <c r="E37" i="2" s="1"/>
  <c r="FG37" i="1"/>
  <c r="C18" i="2"/>
  <c r="E18" i="2" s="1"/>
  <c r="FG18" i="1"/>
  <c r="C41" i="2"/>
  <c r="E41" i="2" s="1"/>
  <c r="FG41" i="1"/>
  <c r="C22" i="2"/>
  <c r="E22" i="2" s="1"/>
  <c r="FG22" i="1"/>
  <c r="FG38" i="1"/>
  <c r="C38" i="2"/>
  <c r="E38" i="2" s="1"/>
  <c r="FG47" i="1"/>
  <c r="C47" i="2"/>
  <c r="E47" i="2" s="1"/>
  <c r="FG35" i="1"/>
  <c r="C35" i="2"/>
  <c r="E35" i="2" s="1"/>
  <c r="FG45" i="1"/>
  <c r="C45" i="2"/>
  <c r="E45" i="2" s="1"/>
  <c r="FG46" i="1"/>
  <c r="C46" i="2"/>
  <c r="E46" i="2" s="1"/>
  <c r="FG44" i="1"/>
  <c r="C44" i="2"/>
  <c r="E44" i="2" s="1"/>
  <c r="Z32" i="1"/>
  <c r="Z33" i="1"/>
  <c r="EY30" i="1" l="1"/>
  <c r="EY31" i="1"/>
  <c r="EY32" i="1"/>
  <c r="EY33" i="1"/>
  <c r="EY29" i="1"/>
  <c r="EQ30" i="1"/>
  <c r="EQ31" i="1"/>
  <c r="EQ32" i="1"/>
  <c r="EQ33" i="1"/>
  <c r="EQ29" i="1"/>
  <c r="E30" i="1"/>
  <c r="E31" i="1"/>
  <c r="FK3" i="1" s="1"/>
  <c r="E32" i="1"/>
  <c r="FK4" i="1" s="1"/>
  <c r="E33" i="1"/>
  <c r="FK5" i="1" s="1"/>
  <c r="E34" i="1"/>
  <c r="FE23" i="1" s="1"/>
  <c r="E29" i="1"/>
  <c r="C23" i="2" l="1"/>
  <c r="E23" i="2" s="1"/>
  <c r="FG23" i="1"/>
  <c r="J5" i="2"/>
  <c r="L5" i="2" s="1"/>
  <c r="FM5" i="1"/>
  <c r="J4" i="2"/>
  <c r="L4" i="2" s="1"/>
  <c r="FM4" i="1"/>
  <c r="J3" i="2"/>
  <c r="L3" i="2" s="1"/>
  <c r="FM3" i="1"/>
  <c r="EI30" i="1"/>
  <c r="EI31" i="1"/>
  <c r="EI32" i="1"/>
  <c r="EI33" i="1"/>
  <c r="EI29" i="1"/>
  <c r="DK30" i="1"/>
  <c r="DK31" i="1"/>
  <c r="DK32" i="1"/>
  <c r="DK33" i="1"/>
  <c r="DK29" i="1"/>
  <c r="FE6" i="1" s="1"/>
  <c r="FG6" i="1" l="1"/>
  <c r="C6" i="2"/>
  <c r="E6" i="2" s="1"/>
  <c r="EA30" i="1"/>
  <c r="EA31" i="1"/>
  <c r="EA32" i="1"/>
  <c r="EA33" i="1"/>
  <c r="EA29" i="1"/>
  <c r="DS30" i="1"/>
  <c r="DS31" i="1"/>
  <c r="DS32" i="1"/>
  <c r="FK6" i="1" s="1"/>
  <c r="DS33" i="1"/>
  <c r="DS29" i="1"/>
  <c r="DC30" i="1"/>
  <c r="DC31" i="1"/>
  <c r="DC32" i="1"/>
  <c r="DC33" i="1"/>
  <c r="DC29" i="1"/>
  <c r="CU30" i="1"/>
  <c r="CU31" i="1"/>
  <c r="CU32" i="1"/>
  <c r="FE27" i="1" s="1"/>
  <c r="CU33" i="1"/>
  <c r="CU29" i="1"/>
  <c r="CM30" i="1"/>
  <c r="CM31" i="1"/>
  <c r="CM32" i="1"/>
  <c r="CM33" i="1"/>
  <c r="CM29" i="1"/>
  <c r="AV30" i="1"/>
  <c r="AV31" i="1"/>
  <c r="AV32" i="1"/>
  <c r="AV33" i="1"/>
  <c r="AV34" i="1"/>
  <c r="AV29" i="1"/>
  <c r="AN30" i="1"/>
  <c r="AN31" i="1"/>
  <c r="AN32" i="1"/>
  <c r="AN33" i="1"/>
  <c r="FE25" i="1" s="1"/>
  <c r="AN34" i="1"/>
  <c r="FE28" i="1" s="1"/>
  <c r="AN29" i="1"/>
  <c r="AG30" i="1"/>
  <c r="AG31" i="1"/>
  <c r="AG32" i="1"/>
  <c r="AG33" i="1"/>
  <c r="AG34" i="1"/>
  <c r="FE33" i="1" s="1"/>
  <c r="AG29" i="1"/>
  <c r="Z30" i="1"/>
  <c r="Z31" i="1"/>
  <c r="Z34" i="1"/>
  <c r="Z29" i="1"/>
  <c r="CE30" i="1"/>
  <c r="CE31" i="1"/>
  <c r="CE32" i="1"/>
  <c r="FE19" i="1" s="1"/>
  <c r="CE33" i="1"/>
  <c r="CE35" i="1"/>
  <c r="CE29" i="1"/>
  <c r="BX30" i="1"/>
  <c r="BX31" i="1"/>
  <c r="BX32" i="1"/>
  <c r="BX33" i="1"/>
  <c r="FE21" i="1" s="1"/>
  <c r="BX34" i="1"/>
  <c r="BX29" i="1"/>
  <c r="BQ29" i="1"/>
  <c r="BQ30" i="1"/>
  <c r="BQ31" i="1"/>
  <c r="BQ32" i="1"/>
  <c r="BQ33" i="1"/>
  <c r="BQ28" i="1"/>
  <c r="BJ30" i="1"/>
  <c r="BJ31" i="1"/>
  <c r="BJ32" i="1"/>
  <c r="FE20" i="1" s="1"/>
  <c r="BJ33" i="1"/>
  <c r="BJ34" i="1"/>
  <c r="FE40" i="1" s="1"/>
  <c r="BJ29" i="1"/>
  <c r="BC30" i="1"/>
  <c r="BC31" i="1"/>
  <c r="BC32" i="1"/>
  <c r="BC33" i="1"/>
  <c r="BC34" i="1"/>
  <c r="BC29" i="1"/>
  <c r="S30" i="1"/>
  <c r="S31" i="1"/>
  <c r="S32" i="1"/>
  <c r="S33" i="1"/>
  <c r="S34" i="1"/>
  <c r="FE17" i="1" s="1"/>
  <c r="S29" i="1"/>
  <c r="L30" i="1"/>
  <c r="L31" i="1"/>
  <c r="L32" i="1"/>
  <c r="L33" i="1"/>
  <c r="L34" i="1"/>
  <c r="L29" i="1"/>
  <c r="C20" i="2" l="1"/>
  <c r="E20" i="2" s="1"/>
  <c r="FG20" i="1"/>
  <c r="C25" i="2"/>
  <c r="E25" i="2" s="1"/>
  <c r="FG25" i="1"/>
  <c r="C40" i="2"/>
  <c r="E40" i="2" s="1"/>
  <c r="FG40" i="1"/>
  <c r="C27" i="2"/>
  <c r="E27" i="2" s="1"/>
  <c r="FG27" i="1"/>
  <c r="FG17" i="1"/>
  <c r="C17" i="2"/>
  <c r="E17" i="2" s="1"/>
  <c r="C19" i="2"/>
  <c r="E19" i="2" s="1"/>
  <c r="FG19" i="1"/>
  <c r="C21" i="2"/>
  <c r="E21" i="2" s="1"/>
  <c r="FG21" i="1"/>
  <c r="FG33" i="1"/>
  <c r="C33" i="2"/>
  <c r="E33" i="2" s="1"/>
  <c r="J6" i="2"/>
  <c r="L6" i="2" s="1"/>
  <c r="FM6" i="1"/>
  <c r="FG28" i="1"/>
  <c r="C28" i="2"/>
  <c r="E28" i="2" s="1"/>
  <c r="FE39" i="1"/>
  <c r="FE30" i="1"/>
  <c r="FE29" i="1"/>
  <c r="FE26" i="1"/>
  <c r="FE12" i="1"/>
  <c r="FE15" i="1"/>
  <c r="FE14" i="1"/>
  <c r="FE10" i="1"/>
  <c r="FE13" i="1"/>
  <c r="FE16" i="1"/>
  <c r="FE24" i="1"/>
  <c r="FE11" i="1"/>
  <c r="FE7" i="1"/>
  <c r="FE5" i="1"/>
  <c r="FE9" i="1"/>
  <c r="FE3" i="1"/>
  <c r="FE4" i="1"/>
  <c r="FE8" i="1"/>
  <c r="C24" i="2" l="1"/>
  <c r="E24" i="2" s="1"/>
  <c r="FG24" i="1"/>
  <c r="FG16" i="1"/>
  <c r="C16" i="2"/>
  <c r="E16" i="2" s="1"/>
  <c r="C3" i="2"/>
  <c r="E3" i="2" s="1"/>
  <c r="FG3" i="1"/>
  <c r="C10" i="2"/>
  <c r="E10" i="2" s="1"/>
  <c r="FG10" i="1"/>
  <c r="FG15" i="1"/>
  <c r="C15" i="2"/>
  <c r="E15" i="2" s="1"/>
  <c r="C4" i="2"/>
  <c r="E4" i="2" s="1"/>
  <c r="FG4" i="1"/>
  <c r="C39" i="2"/>
  <c r="E39" i="2" s="1"/>
  <c r="FG39" i="1"/>
  <c r="C26" i="2"/>
  <c r="E26" i="2" s="1"/>
  <c r="FG26" i="1"/>
  <c r="C30" i="2"/>
  <c r="E30" i="2" s="1"/>
  <c r="FG30" i="1"/>
  <c r="C29" i="2"/>
  <c r="E29" i="2" s="1"/>
  <c r="FG29" i="1"/>
  <c r="FG5" i="1"/>
  <c r="C5" i="2"/>
  <c r="E5" i="2" s="1"/>
  <c r="FG13" i="1"/>
  <c r="C13" i="2"/>
  <c r="E13" i="2" s="1"/>
  <c r="FG14" i="1"/>
  <c r="C14" i="2"/>
  <c r="E14" i="2" s="1"/>
  <c r="FG12" i="1"/>
  <c r="C12" i="2"/>
  <c r="E12" i="2" s="1"/>
  <c r="FG8" i="1"/>
  <c r="C8" i="2"/>
  <c r="E8" i="2" s="1"/>
  <c r="FG11" i="1"/>
  <c r="C11" i="2"/>
  <c r="E11" i="2" s="1"/>
  <c r="FG9" i="1"/>
  <c r="C9" i="2"/>
  <c r="E9" i="2" s="1"/>
  <c r="C7" i="2"/>
  <c r="E7" i="2" s="1"/>
  <c r="FG7" i="1"/>
</calcChain>
</file>

<file path=xl/sharedStrings.xml><?xml version="1.0" encoding="utf-8"?>
<sst xmlns="http://schemas.openxmlformats.org/spreadsheetml/2006/main" count="385" uniqueCount="74">
  <si>
    <t>დასახელება</t>
  </si>
  <si>
    <t>რაოდენობა</t>
  </si>
  <si>
    <t>საწყობი</t>
  </si>
  <si>
    <t>ნაშთი</t>
  </si>
  <si>
    <t>ბიგი (250)</t>
  </si>
  <si>
    <t>კარი</t>
  </si>
  <si>
    <t>ბიგი (120)</t>
  </si>
  <si>
    <t>ალუმინის ჩარჩო</t>
  </si>
  <si>
    <t>ბიგი (100)</t>
  </si>
  <si>
    <t>კარის დირე</t>
  </si>
  <si>
    <t>ბიგი (80)</t>
  </si>
  <si>
    <t>ძრავი</t>
  </si>
  <si>
    <t>ბიგი (50)</t>
  </si>
  <si>
    <t>რიგელი (95 სმ)</t>
  </si>
  <si>
    <t>რიგელი (45 სმ)</t>
  </si>
  <si>
    <t xml:space="preserve"> </t>
  </si>
  <si>
    <t>რიგელი მომრ. (76სმ)</t>
  </si>
  <si>
    <t>კრონშტეინი</t>
  </si>
  <si>
    <t>PVC (91.4*96.4)</t>
  </si>
  <si>
    <t>PVC (46.9*91.4)</t>
  </si>
  <si>
    <t>PVC (50*88.9)</t>
  </si>
  <si>
    <t>PVC  (66.4*96.4)</t>
  </si>
  <si>
    <t>PVC  (46.9*66.4)</t>
  </si>
  <si>
    <t>PVC  (50*64)</t>
  </si>
  <si>
    <t>PVC  (66.4*75.3)</t>
  </si>
  <si>
    <t>PVC (21.4*96.4)</t>
  </si>
  <si>
    <t>PVC (21.4*46.9)</t>
  </si>
  <si>
    <t>PVC (75.3*91.4)</t>
  </si>
  <si>
    <t>PVC (21.4*75)</t>
  </si>
  <si>
    <t>PVC (44.5*96.4)</t>
  </si>
  <si>
    <t>PVC (96.4*111.4)</t>
  </si>
  <si>
    <t>PVC (46.9*111.4)</t>
  </si>
  <si>
    <t>PVC (47*40)</t>
  </si>
  <si>
    <t>ჯამი</t>
  </si>
  <si>
    <t>PVC (96.4*40)</t>
  </si>
  <si>
    <t>ბიგი (250სმ)</t>
  </si>
  <si>
    <t>დსპ (48*97)</t>
  </si>
  <si>
    <t>ბიგი (250 სმ)</t>
  </si>
  <si>
    <t>ბიგი (100 სმ)</t>
  </si>
  <si>
    <t>ბიგი (100სმ)</t>
  </si>
  <si>
    <t>ბიგი (120სმ)</t>
  </si>
  <si>
    <t>ბიგი (50სმ)</t>
  </si>
  <si>
    <t>ბიგი (80სმ)</t>
  </si>
  <si>
    <t>დსპ (97*97)</t>
  </si>
  <si>
    <t>რიგელი (95სმ)</t>
  </si>
  <si>
    <t>დსპ (48*48)</t>
  </si>
  <si>
    <t>დსპ  მომრგ.(47*47)</t>
  </si>
  <si>
    <t>დსპ (23*99)</t>
  </si>
  <si>
    <t>მინა თარო (97*97)</t>
  </si>
  <si>
    <t>მინა (21.5*96.5)</t>
  </si>
  <si>
    <t>მინა თარო (48*48)</t>
  </si>
  <si>
    <t>მინა (96.5*120.5)</t>
  </si>
  <si>
    <t>მინა (21*46.9)</t>
  </si>
  <si>
    <t>PVC (50*64)</t>
  </si>
  <si>
    <t>მინა (19*48)</t>
  </si>
  <si>
    <t>მინა (46.5*120)</t>
  </si>
  <si>
    <t>მინა (19.5*48.5)</t>
  </si>
  <si>
    <t>მინა თარო (48*97)</t>
  </si>
  <si>
    <t>კარის დიდი პლასმასი</t>
  </si>
  <si>
    <t>ორგმინა (75*120)</t>
  </si>
  <si>
    <t>კარის პატარა პლასმასი</t>
  </si>
  <si>
    <t>დსპ  მომრ.(47*47)</t>
  </si>
  <si>
    <t>კარის სახელური</t>
  </si>
  <si>
    <t>მინა თარო  მომრ. (47.5*47.5)</t>
  </si>
  <si>
    <t>კარის საკეტი</t>
  </si>
  <si>
    <t>მინა თარო მომრ. (47.5*47.5)</t>
  </si>
  <si>
    <t>დსპ მომრ. (47*47)</t>
  </si>
  <si>
    <t>მინა (21.5*46.9)</t>
  </si>
  <si>
    <t>ორგმინა (21.4*75)</t>
  </si>
  <si>
    <t>ორგმინა (21*75)</t>
  </si>
  <si>
    <t>ხრახნი</t>
  </si>
  <si>
    <t>კარის სახელური ქაუნთერის</t>
  </si>
  <si>
    <t>კარის საკეტი ქაუნთერის</t>
  </si>
  <si>
    <t>&gt;0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</si>
</sst>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3" fillId="0" borderId="2" xfId="0" applyFont="1" applyBorder="1"/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/>
    <xf numFmtId="164" fontId="4" fillId="0" borderId="0" xfId="0" applyNumberFormat="1" applyFont="1"/>
    <xf numFmtId="164" fontId="5" fillId="0" borderId="1" xfId="0" applyNumberFormat="1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3" Type="http://schemas.openxmlformats.org/officeDocument/2006/relationships/image" Target="../media/image3.jpg"/><Relationship Id="rId21" Type="http://schemas.openxmlformats.org/officeDocument/2006/relationships/image" Target="../media/image21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20" Type="http://schemas.openxmlformats.org/officeDocument/2006/relationships/image" Target="../media/image20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5" Type="http://schemas.openxmlformats.org/officeDocument/2006/relationships/image" Target="../media/image5.jpg"/><Relationship Id="rId15" Type="http://schemas.openxmlformats.org/officeDocument/2006/relationships/image" Target="../media/image15.jpg"/><Relationship Id="rId10" Type="http://schemas.openxmlformats.org/officeDocument/2006/relationships/image" Target="../media/image10.jpg"/><Relationship Id="rId19" Type="http://schemas.openxmlformats.org/officeDocument/2006/relationships/image" Target="../media/image19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355600</xdr:colOff>
      <xdr:row>0</xdr:row>
      <xdr:rowOff>127000</xdr:rowOff>
    </xdr:from>
    <xdr:to>
      <xdr:col>4</xdr:col>
      <xdr:colOff>403225</xdr:colOff>
      <xdr:row>16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0861"/>
        <a:stretch/>
      </xdr:blipFill>
      <xdr:spPr>
        <a:xfrm>
          <a:off x="355600" y="127000"/>
          <a:ext cx="3730625" cy="29591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9526</xdr:rowOff>
    </xdr:from>
    <xdr:to>
      <xdr:col>10</xdr:col>
      <xdr:colOff>752475</xdr:colOff>
      <xdr:row>19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9526"/>
          <a:ext cx="3362325" cy="3619500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</xdr:colOff>
      <xdr:row>0</xdr:row>
      <xdr:rowOff>0</xdr:rowOff>
    </xdr:from>
    <xdr:to>
      <xdr:col>17</xdr:col>
      <xdr:colOff>581025</xdr:colOff>
      <xdr:row>19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72775" y="0"/>
          <a:ext cx="3371850" cy="3724275"/>
        </a:xfrm>
        <a:prstGeom prst="rect">
          <a:avLst/>
        </a:prstGeom>
      </xdr:spPr>
    </xdr:pic>
    <xdr:clientData/>
  </xdr:twoCellAnchor>
  <xdr:twoCellAnchor editAs="oneCell">
    <xdr:from>
      <xdr:col>50</xdr:col>
      <xdr:colOff>0</xdr:colOff>
      <xdr:row>0</xdr:row>
      <xdr:rowOff>0</xdr:rowOff>
    </xdr:from>
    <xdr:to>
      <xdr:col>53</xdr:col>
      <xdr:colOff>552450</xdr:colOff>
      <xdr:row>19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40200" y="0"/>
          <a:ext cx="3362325" cy="3724275"/>
        </a:xfrm>
        <a:prstGeom prst="rect">
          <a:avLst/>
        </a:prstGeom>
      </xdr:spPr>
    </xdr:pic>
    <xdr:clientData/>
  </xdr:twoCellAnchor>
  <xdr:twoCellAnchor editAs="oneCell">
    <xdr:from>
      <xdr:col>56</xdr:col>
      <xdr:colOff>600075</xdr:colOff>
      <xdr:row>0</xdr:row>
      <xdr:rowOff>0</xdr:rowOff>
    </xdr:from>
    <xdr:to>
      <xdr:col>60</xdr:col>
      <xdr:colOff>771525</xdr:colOff>
      <xdr:row>19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07550" y="0"/>
          <a:ext cx="3419475" cy="3724275"/>
        </a:xfrm>
        <a:prstGeom prst="rect">
          <a:avLst/>
        </a:prstGeom>
      </xdr:spPr>
    </xdr:pic>
    <xdr:clientData/>
  </xdr:twoCellAnchor>
  <xdr:twoCellAnchor editAs="oneCell">
    <xdr:from>
      <xdr:col>64</xdr:col>
      <xdr:colOff>28575</xdr:colOff>
      <xdr:row>0</xdr:row>
      <xdr:rowOff>0</xdr:rowOff>
    </xdr:from>
    <xdr:to>
      <xdr:col>67</xdr:col>
      <xdr:colOff>266700</xdr:colOff>
      <xdr:row>19</xdr:row>
      <xdr:rowOff>104775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12950" y="0"/>
          <a:ext cx="3362325" cy="3724275"/>
        </a:xfrm>
        <a:prstGeom prst="rect">
          <a:avLst/>
        </a:prstGeom>
      </xdr:spPr>
    </xdr:pic>
    <xdr:clientData/>
  </xdr:twoCellAnchor>
  <xdr:twoCellAnchor editAs="oneCell">
    <xdr:from>
      <xdr:col>71</xdr:col>
      <xdr:colOff>0</xdr:colOff>
      <xdr:row>0</xdr:row>
      <xdr:rowOff>0</xdr:rowOff>
    </xdr:from>
    <xdr:to>
      <xdr:col>74</xdr:col>
      <xdr:colOff>295275</xdr:colOff>
      <xdr:row>19</xdr:row>
      <xdr:rowOff>104775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0" y="0"/>
          <a:ext cx="3448050" cy="3724275"/>
        </a:xfrm>
        <a:prstGeom prst="rect">
          <a:avLst/>
        </a:prstGeom>
      </xdr:spPr>
    </xdr:pic>
    <xdr:clientData/>
  </xdr:twoCellAnchor>
  <xdr:twoCellAnchor editAs="oneCell">
    <xdr:from>
      <xdr:col>78</xdr:col>
      <xdr:colOff>0</xdr:colOff>
      <xdr:row>0</xdr:row>
      <xdr:rowOff>0</xdr:rowOff>
    </xdr:from>
    <xdr:to>
      <xdr:col>82</xdr:col>
      <xdr:colOff>57150</xdr:colOff>
      <xdr:row>19</xdr:row>
      <xdr:rowOff>104775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14300" y="0"/>
          <a:ext cx="3362325" cy="37242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24</xdr:col>
      <xdr:colOff>247650</xdr:colOff>
      <xdr:row>19</xdr:row>
      <xdr:rowOff>104775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0600" y="0"/>
          <a:ext cx="3371850" cy="37242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0</xdr:row>
      <xdr:rowOff>0</xdr:rowOff>
    </xdr:from>
    <xdr:to>
      <xdr:col>31</xdr:col>
      <xdr:colOff>561975</xdr:colOff>
      <xdr:row>19</xdr:row>
      <xdr:rowOff>104775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07475" y="0"/>
          <a:ext cx="3371850" cy="3724275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0</xdr:row>
      <xdr:rowOff>0</xdr:rowOff>
    </xdr:from>
    <xdr:to>
      <xdr:col>39</xdr:col>
      <xdr:colOff>257175</xdr:colOff>
      <xdr:row>19</xdr:row>
      <xdr:rowOff>104775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84350" y="0"/>
          <a:ext cx="3362325" cy="3724275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0</xdr:row>
      <xdr:rowOff>0</xdr:rowOff>
    </xdr:from>
    <xdr:to>
      <xdr:col>46</xdr:col>
      <xdr:colOff>552450</xdr:colOff>
      <xdr:row>19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18300" y="0"/>
          <a:ext cx="3362325" cy="3724275"/>
        </a:xfrm>
        <a:prstGeom prst="rect">
          <a:avLst/>
        </a:prstGeom>
      </xdr:spPr>
    </xdr:pic>
    <xdr:clientData/>
  </xdr:twoCellAnchor>
  <xdr:twoCellAnchor editAs="oneCell">
    <xdr:from>
      <xdr:col>86</xdr:col>
      <xdr:colOff>0</xdr:colOff>
      <xdr:row>0</xdr:row>
      <xdr:rowOff>0</xdr:rowOff>
    </xdr:from>
    <xdr:to>
      <xdr:col>90</xdr:col>
      <xdr:colOff>219075</xdr:colOff>
      <xdr:row>19</xdr:row>
      <xdr:rowOff>104775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0" y="0"/>
          <a:ext cx="3324225" cy="3724275"/>
        </a:xfrm>
        <a:prstGeom prst="rect">
          <a:avLst/>
        </a:prstGeom>
      </xdr:spPr>
    </xdr:pic>
    <xdr:clientData/>
  </xdr:twoCellAnchor>
  <xdr:twoCellAnchor editAs="oneCell">
    <xdr:from>
      <xdr:col>93</xdr:col>
      <xdr:colOff>600075</xdr:colOff>
      <xdr:row>0</xdr:row>
      <xdr:rowOff>0</xdr:rowOff>
    </xdr:from>
    <xdr:to>
      <xdr:col>98</xdr:col>
      <xdr:colOff>285750</xdr:colOff>
      <xdr:row>18</xdr:row>
      <xdr:rowOff>133350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94600" y="0"/>
          <a:ext cx="3400425" cy="3562350"/>
        </a:xfrm>
        <a:prstGeom prst="rect">
          <a:avLst/>
        </a:prstGeom>
      </xdr:spPr>
    </xdr:pic>
    <xdr:clientData/>
  </xdr:twoCellAnchor>
  <xdr:twoCellAnchor editAs="oneCell">
    <xdr:from>
      <xdr:col>118</xdr:col>
      <xdr:colOff>0</xdr:colOff>
      <xdr:row>0</xdr:row>
      <xdr:rowOff>0</xdr:rowOff>
    </xdr:from>
    <xdr:to>
      <xdr:col>122</xdr:col>
      <xdr:colOff>257175</xdr:colOff>
      <xdr:row>19</xdr:row>
      <xdr:rowOff>104775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05100" y="0"/>
          <a:ext cx="3333750" cy="3724275"/>
        </a:xfrm>
        <a:prstGeom prst="rect">
          <a:avLst/>
        </a:prstGeom>
      </xdr:spPr>
    </xdr:pic>
    <xdr:clientData/>
  </xdr:twoCellAnchor>
  <xdr:twoCellAnchor editAs="oneCell">
    <xdr:from>
      <xdr:col>134</xdr:col>
      <xdr:colOff>0</xdr:colOff>
      <xdr:row>0</xdr:row>
      <xdr:rowOff>0</xdr:rowOff>
    </xdr:from>
    <xdr:to>
      <xdr:col>138</xdr:col>
      <xdr:colOff>66675</xdr:colOff>
      <xdr:row>19</xdr:row>
      <xdr:rowOff>104775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97400" y="0"/>
          <a:ext cx="3419475" cy="3724275"/>
        </a:xfrm>
        <a:prstGeom prst="rect">
          <a:avLst/>
        </a:prstGeom>
      </xdr:spPr>
    </xdr:pic>
    <xdr:clientData/>
  </xdr:twoCellAnchor>
  <xdr:twoCellAnchor editAs="oneCell">
    <xdr:from>
      <xdr:col>150</xdr:col>
      <xdr:colOff>0</xdr:colOff>
      <xdr:row>0</xdr:row>
      <xdr:rowOff>0</xdr:rowOff>
    </xdr:from>
    <xdr:to>
      <xdr:col>154</xdr:col>
      <xdr:colOff>314325</xdr:colOff>
      <xdr:row>19</xdr:row>
      <xdr:rowOff>104775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71075" y="0"/>
          <a:ext cx="3419475" cy="3724275"/>
        </a:xfrm>
        <a:prstGeom prst="rect">
          <a:avLst/>
        </a:prstGeom>
      </xdr:spPr>
    </xdr:pic>
    <xdr:clientData/>
  </xdr:twoCellAnchor>
  <xdr:twoCellAnchor editAs="oneCell">
    <xdr:from>
      <xdr:col>142</xdr:col>
      <xdr:colOff>0</xdr:colOff>
      <xdr:row>0</xdr:row>
      <xdr:rowOff>0</xdr:rowOff>
    </xdr:from>
    <xdr:to>
      <xdr:col>146</xdr:col>
      <xdr:colOff>314325</xdr:colOff>
      <xdr:row>19</xdr:row>
      <xdr:rowOff>104775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27525" y="0"/>
          <a:ext cx="3419475" cy="3724275"/>
        </a:xfrm>
        <a:prstGeom prst="rect">
          <a:avLst/>
        </a:prstGeom>
      </xdr:spPr>
    </xdr:pic>
    <xdr:clientData/>
  </xdr:twoCellAnchor>
  <xdr:twoCellAnchor editAs="oneCell">
    <xdr:from>
      <xdr:col>126</xdr:col>
      <xdr:colOff>0</xdr:colOff>
      <xdr:row>0</xdr:row>
      <xdr:rowOff>0</xdr:rowOff>
    </xdr:from>
    <xdr:to>
      <xdr:col>130</xdr:col>
      <xdr:colOff>66675</xdr:colOff>
      <xdr:row>19</xdr:row>
      <xdr:rowOff>104775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45125" y="0"/>
          <a:ext cx="3419475" cy="3724275"/>
        </a:xfrm>
        <a:prstGeom prst="rect">
          <a:avLst/>
        </a:prstGeom>
      </xdr:spPr>
    </xdr:pic>
    <xdr:clientData/>
  </xdr:twoCellAnchor>
  <xdr:twoCellAnchor editAs="oneCell">
    <xdr:from>
      <xdr:col>102</xdr:col>
      <xdr:colOff>0</xdr:colOff>
      <xdr:row>0</xdr:row>
      <xdr:rowOff>0</xdr:rowOff>
    </xdr:from>
    <xdr:to>
      <xdr:col>106</xdr:col>
      <xdr:colOff>257175</xdr:colOff>
      <xdr:row>19</xdr:row>
      <xdr:rowOff>104775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43050" y="0"/>
          <a:ext cx="3362325" cy="3724275"/>
        </a:xfrm>
        <a:prstGeom prst="rect">
          <a:avLst/>
        </a:prstGeom>
      </xdr:spPr>
    </xdr:pic>
    <xdr:clientData/>
  </xdr:twoCellAnchor>
  <xdr:twoCellAnchor editAs="oneCell">
    <xdr:from>
      <xdr:col>110</xdr:col>
      <xdr:colOff>0</xdr:colOff>
      <xdr:row>0</xdr:row>
      <xdr:rowOff>0</xdr:rowOff>
    </xdr:from>
    <xdr:to>
      <xdr:col>114</xdr:col>
      <xdr:colOff>257175</xdr:colOff>
      <xdr:row>19</xdr:row>
      <xdr:rowOff>104775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86600" y="0"/>
          <a:ext cx="3362325" cy="3724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M50"/>
  <sheetViews>
    <sheetView tabSelected="1" workbookViewId="0">
      <selection activeCell="F10" sqref="F10"/>
    </sheetView>
  </sheetViews>
  <sheetFormatPr baseColWidth="10" defaultColWidth="8.83203125" defaultRowHeight="15" x14ac:dyDescent="0.2"/>
  <cols>
    <col min="2" max="2" width="18.1640625" bestFit="1" customWidth="1"/>
    <col min="4" max="5" width="12.5" bestFit="1" customWidth="1"/>
    <col min="9" max="9" width="23.1640625" bestFit="1" customWidth="1"/>
    <col min="11" max="11" width="12.5" bestFit="1" customWidth="1"/>
    <col min="16" max="16" width="23.83203125" bestFit="1" customWidth="1"/>
    <col min="18" max="18" width="12.5" bestFit="1" customWidth="1"/>
    <col min="23" max="23" width="28.5" bestFit="1" customWidth="1"/>
    <col min="25" max="25" width="12.5" bestFit="1" customWidth="1"/>
    <col min="30" max="30" width="23.83203125" bestFit="1" customWidth="1"/>
    <col min="32" max="32" width="12.5" bestFit="1" customWidth="1"/>
    <col min="37" max="37" width="15.6640625" bestFit="1" customWidth="1"/>
    <col min="39" max="39" width="12.5" bestFit="1" customWidth="1"/>
    <col min="45" max="45" width="23.83203125" bestFit="1" customWidth="1"/>
    <col min="47" max="47" width="12.5" bestFit="1" customWidth="1"/>
    <col min="52" max="52" width="23.83203125" bestFit="1" customWidth="1"/>
    <col min="54" max="54" width="12.5" bestFit="1" customWidth="1"/>
    <col min="58" max="58" width="8.33203125" customWidth="1"/>
    <col min="59" max="59" width="18.6640625" bestFit="1" customWidth="1"/>
    <col min="60" max="61" width="12.5" bestFit="1" customWidth="1"/>
    <col min="66" max="66" width="28.5" bestFit="1" customWidth="1"/>
    <col min="68" max="68" width="12.5" bestFit="1" customWidth="1"/>
    <col min="73" max="73" width="29" bestFit="1" customWidth="1"/>
    <col min="75" max="75" width="12.5" bestFit="1" customWidth="1"/>
    <col min="80" max="80" width="18.6640625" bestFit="1" customWidth="1"/>
    <col min="82" max="82" width="12.5" bestFit="1" customWidth="1"/>
    <col min="88" max="88" width="15.6640625" bestFit="1" customWidth="1"/>
    <col min="90" max="90" width="12.5" bestFit="1" customWidth="1"/>
    <col min="96" max="96" width="15.6640625" bestFit="1" customWidth="1"/>
    <col min="98" max="98" width="12.5" bestFit="1" customWidth="1"/>
    <col min="104" max="104" width="15.6640625" bestFit="1" customWidth="1"/>
    <col min="106" max="106" width="12.5" bestFit="1" customWidth="1"/>
    <col min="112" max="112" width="15.6640625" bestFit="1" customWidth="1"/>
    <col min="114" max="114" width="12.5" bestFit="1" customWidth="1"/>
    <col min="120" max="120" width="15.33203125" bestFit="1" customWidth="1"/>
    <col min="122" max="122" width="12.5" bestFit="1" customWidth="1"/>
    <col min="128" max="128" width="19.5" bestFit="1" customWidth="1"/>
    <col min="130" max="130" width="12.5" bestFit="1" customWidth="1"/>
    <col min="136" max="136" width="19.5" bestFit="1" customWidth="1"/>
    <col min="138" max="138" width="12.5" bestFit="1" customWidth="1"/>
    <col min="144" max="144" width="15.6640625" bestFit="1" customWidth="1"/>
    <col min="146" max="146" width="12.5" bestFit="1" customWidth="1"/>
    <col min="152" max="152" width="15.6640625" bestFit="1" customWidth="1"/>
    <col min="154" max="154" width="12.5" bestFit="1" customWidth="1"/>
    <col min="160" max="160" width="29.83203125" bestFit="1" customWidth="1"/>
    <col min="161" max="162" width="12.5" bestFit="1" customWidth="1"/>
    <col min="163" max="163" width="9.1640625" style="16"/>
    <col min="166" max="166" width="18.1640625" bestFit="1" customWidth="1"/>
    <col min="167" max="167" width="12.5" bestFit="1" customWidth="1"/>
    <col min="168" max="168" width="9" bestFit="1" customWidth="1"/>
  </cols>
  <sheetData>
    <row r="1" spans="43:169" x14ac:dyDescent="0.2">
      <c r="FC1" s="2"/>
      <c r="FD1" s="5" t="s">
        <v>0</v>
      </c>
      <c r="FE1" s="5" t="s">
        <v>1</v>
      </c>
      <c r="FF1" s="5" t="s">
        <v>2</v>
      </c>
      <c r="FG1" s="14" t="s">
        <v>3</v>
      </c>
      <c r="FI1" s="2"/>
      <c r="FJ1" s="5" t="s">
        <v>0</v>
      </c>
      <c r="FK1" s="5" t="s">
        <v>1</v>
      </c>
      <c r="FL1" s="5" t="s">
        <v>2</v>
      </c>
      <c r="FM1" s="3" t="s">
        <v>3</v>
      </c>
    </row>
    <row r="2" spans="43:169" x14ac:dyDescent="0.2">
      <c r="FC2" s="2"/>
      <c r="FD2" s="2"/>
      <c r="FE2" s="2"/>
      <c r="FF2" s="2"/>
      <c r="FG2" s="15"/>
      <c r="FI2" s="2"/>
      <c r="FJ2" s="2"/>
      <c r="FK2" s="2"/>
      <c r="FL2" s="2"/>
      <c r="FM2" s="2"/>
    </row>
    <row r="3" spans="43:169" x14ac:dyDescent="0.2">
      <c r="FC3" s="5">
        <v>1</v>
      </c>
      <c r="FD3" s="2" t="s">
        <v>4</v>
      </c>
      <c r="FE3" s="5">
        <f>CE29+BX29+BQ28+BJ29+BC29+E29</f>
        <v>5</v>
      </c>
      <c r="FF3" s="5">
        <v>1146</v>
      </c>
      <c r="FG3" s="17">
        <f>FF3-FE3</f>
        <v>1141</v>
      </c>
      <c r="FI3" s="5">
        <v>1</v>
      </c>
      <c r="FJ3" s="2" t="s">
        <v>5</v>
      </c>
      <c r="FK3" s="5">
        <f>E31</f>
        <v>0</v>
      </c>
      <c r="FL3" s="5">
        <v>33</v>
      </c>
      <c r="FM3" s="17">
        <f>FL3-FK3</f>
        <v>33</v>
      </c>
    </row>
    <row r="4" spans="43:169" x14ac:dyDescent="0.2">
      <c r="FC4" s="5">
        <v>2</v>
      </c>
      <c r="FD4" s="2" t="s">
        <v>6</v>
      </c>
      <c r="FE4" s="5">
        <f>EA29+AV29+AN29</f>
        <v>0</v>
      </c>
      <c r="FF4" s="5">
        <v>107</v>
      </c>
      <c r="FG4" s="17">
        <f t="shared" ref="FG4:FG48" si="0">FF4-FE4</f>
        <v>107</v>
      </c>
      <c r="FI4" s="5">
        <v>2</v>
      </c>
      <c r="FJ4" s="2" t="s">
        <v>7</v>
      </c>
      <c r="FK4" s="5">
        <f>E32</f>
        <v>0</v>
      </c>
      <c r="FL4" s="5">
        <v>34</v>
      </c>
      <c r="FM4" s="17">
        <f t="shared" ref="FM4:FM6" si="1">FL4-FK4</f>
        <v>34</v>
      </c>
    </row>
    <row r="5" spans="43:169" x14ac:dyDescent="0.2">
      <c r="FC5" s="5">
        <v>3</v>
      </c>
      <c r="FD5" s="2" t="s">
        <v>8</v>
      </c>
      <c r="FE5" s="5">
        <f>EI29+DS29+DC29+AG29+Z29+S29+L29+AV30</f>
        <v>32</v>
      </c>
      <c r="FF5" s="5">
        <v>405</v>
      </c>
      <c r="FG5" s="17">
        <f t="shared" si="0"/>
        <v>373</v>
      </c>
      <c r="FI5" s="5">
        <v>3</v>
      </c>
      <c r="FJ5" s="2" t="s">
        <v>9</v>
      </c>
      <c r="FK5" s="5">
        <f>E33</f>
        <v>0</v>
      </c>
      <c r="FL5" s="5">
        <v>15</v>
      </c>
      <c r="FM5" s="17">
        <f t="shared" si="1"/>
        <v>15</v>
      </c>
    </row>
    <row r="6" spans="43:169" x14ac:dyDescent="0.2">
      <c r="FC6" s="5">
        <v>4</v>
      </c>
      <c r="FD6" s="2" t="s">
        <v>10</v>
      </c>
      <c r="FE6" s="5">
        <f>EQ29+DK29</f>
        <v>0</v>
      </c>
      <c r="FF6" s="5">
        <v>32</v>
      </c>
      <c r="FG6" s="17">
        <f>FF6-FE6</f>
        <v>32</v>
      </c>
      <c r="FI6" s="5">
        <v>4</v>
      </c>
      <c r="FJ6" s="2" t="s">
        <v>11</v>
      </c>
      <c r="FK6" s="5">
        <f>DS32</f>
        <v>0</v>
      </c>
      <c r="FL6" s="5">
        <v>1</v>
      </c>
      <c r="FM6" s="17">
        <f t="shared" si="1"/>
        <v>1</v>
      </c>
    </row>
    <row r="7" spans="43:169" x14ac:dyDescent="0.2">
      <c r="FC7" s="5">
        <v>5</v>
      </c>
      <c r="FD7" s="2" t="s">
        <v>12</v>
      </c>
      <c r="FE7" s="5">
        <f>EY29+CU29+CM29</f>
        <v>0</v>
      </c>
      <c r="FF7" s="5">
        <v>104</v>
      </c>
      <c r="FG7" s="17">
        <f t="shared" si="0"/>
        <v>104</v>
      </c>
    </row>
    <row r="8" spans="43:169" x14ac:dyDescent="0.2">
      <c r="FC8" s="5">
        <v>6</v>
      </c>
      <c r="FD8" s="4" t="s">
        <v>13</v>
      </c>
      <c r="FE8" s="5">
        <f>EY30+EQ30+EI30+EA30+DS30+CU30+CE30+BQ29+BC30+AV31+AN30+AG30+Z30+S30+L30+E30</f>
        <v>46</v>
      </c>
      <c r="FF8" s="5">
        <v>2266</v>
      </c>
      <c r="FG8" s="17">
        <f t="shared" si="0"/>
        <v>2220</v>
      </c>
    </row>
    <row r="9" spans="43:169" x14ac:dyDescent="0.2">
      <c r="FC9" s="5">
        <v>7</v>
      </c>
      <c r="FD9" s="4" t="s">
        <v>14</v>
      </c>
      <c r="FE9" s="5">
        <f>EY31+EQ31+EI31+EA31+DK30+DC30+CM30+BX30+BQ30+BJ30+BC31+AV32+AN31+Z31+S31+L31</f>
        <v>50</v>
      </c>
      <c r="FF9" s="5">
        <v>963</v>
      </c>
      <c r="FG9" s="17">
        <f t="shared" si="0"/>
        <v>913</v>
      </c>
    </row>
    <row r="10" spans="43:169" x14ac:dyDescent="0.2">
      <c r="AQ10" t="s">
        <v>15</v>
      </c>
      <c r="FC10" s="5">
        <v>8</v>
      </c>
      <c r="FD10" s="2" t="s">
        <v>16</v>
      </c>
      <c r="FE10" s="5">
        <f>BX31+BQ31+Z32</f>
        <v>4</v>
      </c>
      <c r="FF10" s="5">
        <v>44</v>
      </c>
      <c r="FG10" s="17">
        <f t="shared" si="0"/>
        <v>40</v>
      </c>
    </row>
    <row r="11" spans="43:169" x14ac:dyDescent="0.2">
      <c r="FC11" s="5">
        <v>9</v>
      </c>
      <c r="FD11" s="4" t="s">
        <v>17</v>
      </c>
      <c r="FE11" s="5">
        <f>EY32+EQ32+EI32+EA32+DK33+DC33+CU33+CM33+CE36+BX42+BQ49+BJ36+BC41+AV38+AN35+AG40+Z49+S44+L36</f>
        <v>86</v>
      </c>
      <c r="FF11" s="5">
        <f>602+220</f>
        <v>822</v>
      </c>
      <c r="FG11" s="17">
        <f t="shared" si="0"/>
        <v>736</v>
      </c>
    </row>
    <row r="12" spans="43:169" x14ac:dyDescent="0.2">
      <c r="FC12" s="5">
        <v>10</v>
      </c>
      <c r="FD12" s="4" t="s">
        <v>18</v>
      </c>
      <c r="FE12" s="5">
        <f>DS33+CE31+BQ32+BC32+L32</f>
        <v>6</v>
      </c>
      <c r="FF12" s="5">
        <v>68</v>
      </c>
      <c r="FG12" s="17">
        <f t="shared" si="0"/>
        <v>62</v>
      </c>
    </row>
    <row r="13" spans="43:169" x14ac:dyDescent="0.2">
      <c r="FC13" s="5">
        <v>11</v>
      </c>
      <c r="FD13" s="4" t="s">
        <v>19</v>
      </c>
      <c r="FE13" s="5">
        <f>BX32+BQ33+BJ31+BC33+AV34+L33</f>
        <v>12</v>
      </c>
      <c r="FF13" s="5">
        <v>175</v>
      </c>
      <c r="FG13" s="17">
        <f t="shared" si="0"/>
        <v>163</v>
      </c>
    </row>
    <row r="14" spans="43:169" x14ac:dyDescent="0.2">
      <c r="FC14" s="5">
        <v>12</v>
      </c>
      <c r="FD14" s="4" t="s">
        <v>20</v>
      </c>
      <c r="FE14" s="5">
        <f>BQ38+BC34+AV35+L34</f>
        <v>12</v>
      </c>
      <c r="FF14" s="5">
        <v>91</v>
      </c>
      <c r="FG14" s="17">
        <f t="shared" si="0"/>
        <v>79</v>
      </c>
    </row>
    <row r="15" spans="43:169" x14ac:dyDescent="0.2">
      <c r="FC15" s="5">
        <v>13</v>
      </c>
      <c r="FD15" s="2" t="s">
        <v>21</v>
      </c>
      <c r="FE15" s="5">
        <f>AG31+Z33+S32</f>
        <v>3</v>
      </c>
      <c r="FF15" s="5">
        <v>75</v>
      </c>
      <c r="FG15" s="17">
        <f t="shared" si="0"/>
        <v>72</v>
      </c>
    </row>
    <row r="16" spans="43:169" x14ac:dyDescent="0.2">
      <c r="FC16" s="5">
        <v>14</v>
      </c>
      <c r="FD16" s="2" t="s">
        <v>22</v>
      </c>
      <c r="FE16" s="5">
        <f>Z34+S33</f>
        <v>6</v>
      </c>
      <c r="FF16" s="5">
        <v>147</v>
      </c>
      <c r="FG16" s="17">
        <f t="shared" si="0"/>
        <v>141</v>
      </c>
    </row>
    <row r="17" spans="1:163" x14ac:dyDescent="0.2">
      <c r="FC17" s="5">
        <v>15</v>
      </c>
      <c r="FD17" s="2" t="s">
        <v>23</v>
      </c>
      <c r="FE17" s="5">
        <f>Z35+S34</f>
        <v>6</v>
      </c>
      <c r="FF17" s="5">
        <v>150</v>
      </c>
      <c r="FG17" s="17">
        <f t="shared" si="0"/>
        <v>144</v>
      </c>
    </row>
    <row r="18" spans="1:163" x14ac:dyDescent="0.2">
      <c r="FC18" s="5">
        <v>16</v>
      </c>
      <c r="FD18" s="2" t="s">
        <v>24</v>
      </c>
      <c r="FE18" s="5">
        <f>Z36</f>
        <v>0</v>
      </c>
      <c r="FF18" s="5">
        <v>6</v>
      </c>
      <c r="FG18" s="17">
        <f t="shared" si="0"/>
        <v>6</v>
      </c>
    </row>
    <row r="19" spans="1:163" x14ac:dyDescent="0.2">
      <c r="FC19" s="5">
        <v>17</v>
      </c>
      <c r="FD19" s="2" t="s">
        <v>25</v>
      </c>
      <c r="FE19" s="5">
        <f>BC35+BQ35+CE32</f>
        <v>2</v>
      </c>
      <c r="FF19" s="5">
        <v>47</v>
      </c>
      <c r="FG19" s="17">
        <f t="shared" si="0"/>
        <v>45</v>
      </c>
    </row>
    <row r="20" spans="1:163" x14ac:dyDescent="0.2">
      <c r="FC20" s="5">
        <v>18</v>
      </c>
      <c r="FD20" s="2" t="s">
        <v>26</v>
      </c>
      <c r="FE20" s="5">
        <f>BC36+BJ32+BQ36+BX34</f>
        <v>3</v>
      </c>
      <c r="FF20" s="5">
        <v>79</v>
      </c>
      <c r="FG20" s="17">
        <f t="shared" si="0"/>
        <v>76</v>
      </c>
    </row>
    <row r="21" spans="1:163" x14ac:dyDescent="0.2">
      <c r="F21" s="1"/>
      <c r="FC21" s="5">
        <v>19</v>
      </c>
      <c r="FD21" s="2" t="s">
        <v>27</v>
      </c>
      <c r="FE21" s="5">
        <f>BQ34+BX33</f>
        <v>1</v>
      </c>
      <c r="FF21" s="5">
        <v>15</v>
      </c>
      <c r="FG21" s="17">
        <f t="shared" si="0"/>
        <v>14</v>
      </c>
    </row>
    <row r="22" spans="1:163" x14ac:dyDescent="0.2">
      <c r="F22" s="1"/>
      <c r="FC22" s="5">
        <v>20</v>
      </c>
      <c r="FD22" s="2" t="s">
        <v>28</v>
      </c>
      <c r="FE22" s="5">
        <f>BX35+BQ37</f>
        <v>1</v>
      </c>
      <c r="FF22" s="5">
        <v>14</v>
      </c>
      <c r="FG22" s="17">
        <f t="shared" si="0"/>
        <v>13</v>
      </c>
    </row>
    <row r="23" spans="1:163" x14ac:dyDescent="0.2">
      <c r="F23" s="18">
        <v>0</v>
      </c>
      <c r="M23" s="18">
        <v>5</v>
      </c>
      <c r="T23" s="18">
        <v>3</v>
      </c>
      <c r="AA23" s="18">
        <v>0</v>
      </c>
      <c r="AH23" s="18">
        <v>0</v>
      </c>
      <c r="AO23" s="18">
        <v>0</v>
      </c>
      <c r="AW23" s="18">
        <v>0</v>
      </c>
      <c r="BD23" s="18">
        <v>0</v>
      </c>
      <c r="BK23" s="18">
        <v>0</v>
      </c>
      <c r="FC23" s="5">
        <v>21</v>
      </c>
      <c r="FD23" s="2" t="s">
        <v>29</v>
      </c>
      <c r="FE23" s="5">
        <f>E34</f>
        <v>0</v>
      </c>
      <c r="FF23" s="5">
        <v>39</v>
      </c>
      <c r="FG23" s="17">
        <f t="shared" si="0"/>
        <v>39</v>
      </c>
    </row>
    <row r="24" spans="1:163" x14ac:dyDescent="0.2">
      <c r="F24" s="18"/>
      <c r="M24" s="18"/>
      <c r="T24" s="18"/>
      <c r="AA24" s="18"/>
      <c r="AH24" s="18"/>
      <c r="AO24" s="18"/>
      <c r="AW24" s="18"/>
      <c r="BD24" s="18"/>
      <c r="BK24" s="18"/>
      <c r="BR24" s="18">
        <v>1</v>
      </c>
      <c r="BY24" s="18">
        <v>0</v>
      </c>
      <c r="CF24" s="18">
        <v>0</v>
      </c>
      <c r="CN24" s="18">
        <v>0</v>
      </c>
      <c r="CV24" s="18">
        <v>0</v>
      </c>
      <c r="DD24" s="18">
        <v>0</v>
      </c>
      <c r="DL24" s="18">
        <v>0</v>
      </c>
      <c r="DT24" s="18">
        <v>0</v>
      </c>
      <c r="EB24" s="19">
        <v>0</v>
      </c>
      <c r="EJ24" s="18">
        <v>0</v>
      </c>
      <c r="ER24" s="18">
        <v>0</v>
      </c>
      <c r="EZ24" s="18">
        <v>0</v>
      </c>
      <c r="FC24" s="5">
        <v>22</v>
      </c>
      <c r="FD24" s="2" t="s">
        <v>30</v>
      </c>
      <c r="FE24" s="5">
        <f>AN32+AV33</f>
        <v>0</v>
      </c>
      <c r="FF24" s="5">
        <v>17</v>
      </c>
      <c r="FG24" s="17">
        <f t="shared" si="0"/>
        <v>17</v>
      </c>
    </row>
    <row r="25" spans="1:163" x14ac:dyDescent="0.2">
      <c r="F25" s="1"/>
      <c r="T25" t="s">
        <v>15</v>
      </c>
      <c r="BR25" s="18"/>
      <c r="BY25" s="18"/>
      <c r="CF25" s="18"/>
      <c r="CN25" s="18"/>
      <c r="CV25" s="18"/>
      <c r="DD25" s="18"/>
      <c r="DL25" s="18"/>
      <c r="DT25" s="18"/>
      <c r="EB25" s="19"/>
      <c r="EJ25" s="18"/>
      <c r="ER25" s="18"/>
      <c r="EZ25" s="18"/>
      <c r="FC25" s="5">
        <v>23</v>
      </c>
      <c r="FD25" s="2" t="s">
        <v>31</v>
      </c>
      <c r="FE25" s="5">
        <f>AN33</f>
        <v>0</v>
      </c>
      <c r="FF25" s="5">
        <v>34</v>
      </c>
      <c r="FG25" s="17">
        <f t="shared" si="0"/>
        <v>34</v>
      </c>
    </row>
    <row r="26" spans="1:163" x14ac:dyDescent="0.2">
      <c r="F26" s="1"/>
      <c r="FC26" s="5">
        <v>24</v>
      </c>
      <c r="FD26" s="2" t="s">
        <v>32</v>
      </c>
      <c r="FE26" s="5">
        <f>CM32+DC31+DK31</f>
        <v>0</v>
      </c>
      <c r="FF26" s="5">
        <v>82</v>
      </c>
      <c r="FG26" s="17">
        <f t="shared" si="0"/>
        <v>82</v>
      </c>
    </row>
    <row r="27" spans="1:163" x14ac:dyDescent="0.2">
      <c r="A27" s="2"/>
      <c r="B27" s="2" t="s">
        <v>0</v>
      </c>
      <c r="C27" s="2"/>
      <c r="D27" s="2" t="s">
        <v>1</v>
      </c>
      <c r="E27" s="5" t="s">
        <v>33</v>
      </c>
      <c r="F27" s="1"/>
      <c r="H27" s="2"/>
      <c r="I27" s="2" t="s">
        <v>0</v>
      </c>
      <c r="J27" s="2"/>
      <c r="K27" s="2" t="s">
        <v>1</v>
      </c>
      <c r="L27" s="5" t="s">
        <v>33</v>
      </c>
      <c r="O27" s="2"/>
      <c r="P27" s="2" t="s">
        <v>0</v>
      </c>
      <c r="Q27" s="2"/>
      <c r="R27" s="2" t="s">
        <v>1</v>
      </c>
      <c r="S27" s="3" t="s">
        <v>33</v>
      </c>
      <c r="V27" s="2"/>
      <c r="W27" s="2" t="s">
        <v>0</v>
      </c>
      <c r="X27" s="2"/>
      <c r="Y27" s="2" t="s">
        <v>1</v>
      </c>
      <c r="Z27" s="3" t="s">
        <v>33</v>
      </c>
      <c r="AC27" s="2"/>
      <c r="AD27" s="2" t="s">
        <v>0</v>
      </c>
      <c r="AE27" s="2"/>
      <c r="AF27" s="2" t="s">
        <v>1</v>
      </c>
      <c r="AG27" s="3" t="s">
        <v>33</v>
      </c>
      <c r="AJ27" s="2"/>
      <c r="AK27" s="2" t="s">
        <v>0</v>
      </c>
      <c r="AL27" s="2"/>
      <c r="AM27" s="2" t="s">
        <v>1</v>
      </c>
      <c r="AN27" s="3" t="s">
        <v>33</v>
      </c>
      <c r="AR27" s="2"/>
      <c r="AS27" s="2" t="s">
        <v>0</v>
      </c>
      <c r="AT27" s="2"/>
      <c r="AU27" s="2" t="s">
        <v>1</v>
      </c>
      <c r="AV27" s="3" t="s">
        <v>33</v>
      </c>
      <c r="AY27" s="2"/>
      <c r="AZ27" s="2" t="s">
        <v>0</v>
      </c>
      <c r="BA27" s="2"/>
      <c r="BB27" s="2" t="s">
        <v>1</v>
      </c>
      <c r="BC27" s="3" t="s">
        <v>33</v>
      </c>
      <c r="BF27" s="2"/>
      <c r="BG27" s="2" t="s">
        <v>0</v>
      </c>
      <c r="BH27" s="2"/>
      <c r="BI27" s="2" t="s">
        <v>1</v>
      </c>
      <c r="BJ27" s="3" t="s">
        <v>33</v>
      </c>
      <c r="BM27" s="2"/>
      <c r="BN27" s="2" t="s">
        <v>0</v>
      </c>
      <c r="BO27" s="2"/>
      <c r="BP27" s="2" t="s">
        <v>1</v>
      </c>
      <c r="BQ27" s="3" t="s">
        <v>33</v>
      </c>
      <c r="BT27" s="2"/>
      <c r="BU27" s="2" t="s">
        <v>0</v>
      </c>
      <c r="BV27" s="2"/>
      <c r="BW27" s="2" t="s">
        <v>1</v>
      </c>
      <c r="BX27" s="3" t="s">
        <v>33</v>
      </c>
      <c r="CA27" s="5"/>
      <c r="CB27" s="5" t="s">
        <v>0</v>
      </c>
      <c r="CC27" s="5"/>
      <c r="CD27" s="5" t="s">
        <v>1</v>
      </c>
      <c r="CE27" s="3" t="s">
        <v>33</v>
      </c>
      <c r="CI27" s="2"/>
      <c r="CJ27" s="2" t="s">
        <v>0</v>
      </c>
      <c r="CK27" s="2"/>
      <c r="CL27" s="2" t="s">
        <v>1</v>
      </c>
      <c r="CM27" s="3" t="s">
        <v>33</v>
      </c>
      <c r="CQ27" s="2"/>
      <c r="CR27" s="2" t="s">
        <v>0</v>
      </c>
      <c r="CS27" s="2"/>
      <c r="CT27" s="2" t="s">
        <v>1</v>
      </c>
      <c r="CU27" s="3" t="s">
        <v>33</v>
      </c>
      <c r="CY27" s="2"/>
      <c r="CZ27" s="2" t="s">
        <v>0</v>
      </c>
      <c r="DA27" s="2"/>
      <c r="DB27" s="2" t="s">
        <v>1</v>
      </c>
      <c r="DC27" s="3" t="s">
        <v>33</v>
      </c>
      <c r="DG27" s="2"/>
      <c r="DH27" s="2" t="s">
        <v>0</v>
      </c>
      <c r="DI27" s="2"/>
      <c r="DJ27" s="2" t="s">
        <v>1</v>
      </c>
      <c r="DK27" s="3" t="s">
        <v>33</v>
      </c>
      <c r="DO27" s="2"/>
      <c r="DP27" s="2" t="s">
        <v>0</v>
      </c>
      <c r="DQ27" s="2"/>
      <c r="DR27" s="2" t="s">
        <v>1</v>
      </c>
      <c r="DS27" s="3" t="s">
        <v>33</v>
      </c>
      <c r="DW27" s="2"/>
      <c r="DX27" s="2" t="s">
        <v>0</v>
      </c>
      <c r="DY27" s="2"/>
      <c r="DZ27" s="2" t="s">
        <v>1</v>
      </c>
      <c r="EA27" s="3" t="s">
        <v>33</v>
      </c>
      <c r="EE27" s="2"/>
      <c r="EF27" s="2" t="s">
        <v>0</v>
      </c>
      <c r="EG27" s="2"/>
      <c r="EH27" s="2" t="s">
        <v>1</v>
      </c>
      <c r="EI27" s="3" t="s">
        <v>33</v>
      </c>
      <c r="EM27" s="2"/>
      <c r="EN27" s="2" t="s">
        <v>0</v>
      </c>
      <c r="EO27" s="2"/>
      <c r="EP27" s="2" t="s">
        <v>1</v>
      </c>
      <c r="EQ27" s="3" t="s">
        <v>33</v>
      </c>
      <c r="EU27" s="2"/>
      <c r="EV27" s="2" t="s">
        <v>0</v>
      </c>
      <c r="EW27" s="2"/>
      <c r="EX27" s="2" t="s">
        <v>1</v>
      </c>
      <c r="EY27" s="3" t="s">
        <v>33</v>
      </c>
      <c r="FC27" s="5">
        <v>25</v>
      </c>
      <c r="FD27" s="7" t="s">
        <v>34</v>
      </c>
      <c r="FE27" s="5">
        <f>CU32</f>
        <v>0</v>
      </c>
      <c r="FF27" s="5">
        <v>14</v>
      </c>
      <c r="FG27" s="17">
        <f t="shared" si="0"/>
        <v>14</v>
      </c>
    </row>
    <row r="28" spans="1:163" x14ac:dyDescent="0.2">
      <c r="A28" s="2"/>
      <c r="B28" s="2"/>
      <c r="C28" s="2"/>
      <c r="D28" s="2"/>
      <c r="E28" s="2"/>
      <c r="H28" s="2"/>
      <c r="I28" s="2"/>
      <c r="J28" s="2"/>
      <c r="K28" s="2"/>
      <c r="L28" s="2"/>
      <c r="O28" s="2"/>
      <c r="P28" s="2"/>
      <c r="Q28" s="2"/>
      <c r="R28" s="2"/>
      <c r="S28" s="2"/>
      <c r="V28" s="2"/>
      <c r="W28" s="2"/>
      <c r="X28" s="2"/>
      <c r="Y28" s="2"/>
      <c r="Z28" s="3"/>
      <c r="AC28" s="2"/>
      <c r="AD28" s="2"/>
      <c r="AE28" s="2"/>
      <c r="AF28" s="2"/>
      <c r="AG28" s="2"/>
      <c r="AJ28" s="2"/>
      <c r="AK28" s="2"/>
      <c r="AL28" s="2"/>
      <c r="AM28" s="2"/>
      <c r="AN28" s="2"/>
      <c r="AR28" s="2"/>
      <c r="AS28" s="2"/>
      <c r="AT28" s="2"/>
      <c r="AU28" s="2"/>
      <c r="AV28" s="2"/>
      <c r="AY28" s="2"/>
      <c r="AZ28" s="2"/>
      <c r="BA28" s="2"/>
      <c r="BB28" s="2"/>
      <c r="BC28" s="2"/>
      <c r="BF28" s="2"/>
      <c r="BG28" s="2"/>
      <c r="BH28" s="2"/>
      <c r="BI28" s="2"/>
      <c r="BJ28" s="2"/>
      <c r="BM28" s="5">
        <v>1</v>
      </c>
      <c r="BN28" s="12" t="s">
        <v>35</v>
      </c>
      <c r="BO28" s="2"/>
      <c r="BP28" s="5">
        <v>5</v>
      </c>
      <c r="BQ28" s="5">
        <f>BP28*$BR$24</f>
        <v>5</v>
      </c>
      <c r="BT28" s="2"/>
      <c r="BU28" s="2"/>
      <c r="BV28" s="2"/>
      <c r="BW28" s="2"/>
      <c r="BX28" s="2"/>
      <c r="CA28" s="5"/>
      <c r="CB28" s="5"/>
      <c r="CC28" s="5"/>
      <c r="CD28" s="5"/>
      <c r="CE28" s="5"/>
      <c r="CI28" s="2"/>
      <c r="CJ28" s="2"/>
      <c r="CK28" s="2"/>
      <c r="CL28" s="2"/>
      <c r="CM28" s="2"/>
      <c r="CQ28" s="2"/>
      <c r="CR28" s="2"/>
      <c r="CS28" s="2"/>
      <c r="CT28" s="2"/>
      <c r="CU28" s="2"/>
      <c r="CY28" s="2"/>
      <c r="CZ28" s="2"/>
      <c r="DA28" s="2"/>
      <c r="DB28" s="2"/>
      <c r="DC28" s="2"/>
      <c r="DG28" s="2"/>
      <c r="DH28" s="2"/>
      <c r="DI28" s="2"/>
      <c r="DJ28" s="2"/>
      <c r="DK28" s="2"/>
      <c r="DO28" s="2"/>
      <c r="DP28" s="2"/>
      <c r="DQ28" s="2"/>
      <c r="DR28" s="2"/>
      <c r="DS28" s="2"/>
      <c r="DW28" s="2"/>
      <c r="DX28" s="2"/>
      <c r="DY28" s="2"/>
      <c r="DZ28" s="2"/>
      <c r="EA28" s="2"/>
      <c r="EE28" s="2"/>
      <c r="EF28" s="2"/>
      <c r="EG28" s="2"/>
      <c r="EH28" s="2"/>
      <c r="EI28" s="2"/>
      <c r="EM28" s="2"/>
      <c r="EN28" s="2"/>
      <c r="EO28" s="2"/>
      <c r="EP28" s="2"/>
      <c r="EQ28" s="2"/>
      <c r="EU28" s="2"/>
      <c r="EV28" s="2"/>
      <c r="EW28" s="2"/>
      <c r="EX28" s="2"/>
      <c r="EY28" s="2"/>
      <c r="FC28" s="5">
        <v>26</v>
      </c>
      <c r="FD28" s="4" t="s">
        <v>36</v>
      </c>
      <c r="FE28" s="5">
        <f>L35+S35+Z37+AN34+AV36+BC37+BQ44+EA33+EI33+EQ33+EY33</f>
        <v>15</v>
      </c>
      <c r="FF28" s="5">
        <v>249</v>
      </c>
      <c r="FG28" s="17">
        <f t="shared" si="0"/>
        <v>234</v>
      </c>
    </row>
    <row r="29" spans="1:163" x14ac:dyDescent="0.2">
      <c r="A29" s="5">
        <v>1</v>
      </c>
      <c r="B29" s="10" t="s">
        <v>37</v>
      </c>
      <c r="C29" s="2"/>
      <c r="D29" s="5">
        <v>2</v>
      </c>
      <c r="E29" s="5">
        <f>D29*$F$23</f>
        <v>0</v>
      </c>
      <c r="H29" s="5">
        <v>1</v>
      </c>
      <c r="I29" s="11" t="s">
        <v>38</v>
      </c>
      <c r="J29" s="2"/>
      <c r="K29" s="5">
        <v>4</v>
      </c>
      <c r="L29" s="5">
        <f t="shared" ref="L29:L39" si="2">K29*$M$23</f>
        <v>20</v>
      </c>
      <c r="O29" s="5">
        <v>1</v>
      </c>
      <c r="P29" s="11" t="s">
        <v>38</v>
      </c>
      <c r="Q29" s="2"/>
      <c r="R29" s="5">
        <v>4</v>
      </c>
      <c r="S29" s="5">
        <f>R29*$T$23</f>
        <v>12</v>
      </c>
      <c r="V29" s="5">
        <v>1</v>
      </c>
      <c r="W29" s="10" t="s">
        <v>39</v>
      </c>
      <c r="X29" s="2"/>
      <c r="Y29" s="5">
        <v>5</v>
      </c>
      <c r="Z29" s="5">
        <f>Y29*$AA$23</f>
        <v>0</v>
      </c>
      <c r="AC29" s="5">
        <v>1</v>
      </c>
      <c r="AD29" s="10" t="s">
        <v>39</v>
      </c>
      <c r="AE29" s="2"/>
      <c r="AF29" s="5">
        <v>4</v>
      </c>
      <c r="AG29" s="5">
        <f>AF29*$AH$23</f>
        <v>0</v>
      </c>
      <c r="AJ29" s="5">
        <v>1</v>
      </c>
      <c r="AK29" s="10" t="s">
        <v>40</v>
      </c>
      <c r="AL29" s="2"/>
      <c r="AM29" s="5">
        <v>4</v>
      </c>
      <c r="AN29" s="5">
        <f>AM29*$AO$23</f>
        <v>0</v>
      </c>
      <c r="AR29" s="5">
        <v>1</v>
      </c>
      <c r="AS29" s="10" t="s">
        <v>40</v>
      </c>
      <c r="AT29" s="2"/>
      <c r="AU29" s="5">
        <v>2</v>
      </c>
      <c r="AV29" s="5">
        <f>AU29*$AW$23</f>
        <v>0</v>
      </c>
      <c r="AY29" s="5">
        <v>1</v>
      </c>
      <c r="AZ29" s="10" t="s">
        <v>35</v>
      </c>
      <c r="BA29" s="2"/>
      <c r="BB29" s="5">
        <v>4</v>
      </c>
      <c r="BC29" s="5">
        <f>BB29*$BD$23</f>
        <v>0</v>
      </c>
      <c r="BF29" s="5">
        <v>1</v>
      </c>
      <c r="BG29" s="10" t="s">
        <v>35</v>
      </c>
      <c r="BH29" s="2"/>
      <c r="BI29" s="5">
        <v>4</v>
      </c>
      <c r="BJ29" s="5">
        <f>BI29*$BK$23</f>
        <v>0</v>
      </c>
      <c r="BM29" s="5">
        <v>2</v>
      </c>
      <c r="BN29" s="11" t="s">
        <v>13</v>
      </c>
      <c r="BO29" s="2"/>
      <c r="BP29" s="5">
        <v>8</v>
      </c>
      <c r="BQ29" s="5">
        <f t="shared" ref="BQ29:BQ50" si="3">BP29*$BR$24</f>
        <v>8</v>
      </c>
      <c r="BT29" s="5">
        <v>1</v>
      </c>
      <c r="BU29" s="10" t="s">
        <v>35</v>
      </c>
      <c r="BV29" s="2"/>
      <c r="BW29" s="5">
        <v>5</v>
      </c>
      <c r="BX29" s="5">
        <f>BW29*$BY$24</f>
        <v>0</v>
      </c>
      <c r="CA29" s="5">
        <v>1</v>
      </c>
      <c r="CB29" s="12" t="s">
        <v>35</v>
      </c>
      <c r="CC29" s="5"/>
      <c r="CD29" s="5">
        <v>4</v>
      </c>
      <c r="CE29" s="5">
        <f>CD29*$CF$24</f>
        <v>0</v>
      </c>
      <c r="CI29" s="5">
        <v>1</v>
      </c>
      <c r="CJ29" s="10" t="s">
        <v>41</v>
      </c>
      <c r="CK29" s="2"/>
      <c r="CL29" s="5">
        <v>4</v>
      </c>
      <c r="CM29" s="5">
        <f>CL29*$CN$24</f>
        <v>0</v>
      </c>
      <c r="CQ29" s="5">
        <v>1</v>
      </c>
      <c r="CR29" s="12" t="s">
        <v>41</v>
      </c>
      <c r="CS29" s="2"/>
      <c r="CT29" s="5">
        <v>4</v>
      </c>
      <c r="CU29" s="5">
        <f>CT29*$CV$24</f>
        <v>0</v>
      </c>
      <c r="CY29" s="5">
        <v>1</v>
      </c>
      <c r="CZ29" s="10" t="s">
        <v>39</v>
      </c>
      <c r="DA29" s="2"/>
      <c r="DB29" s="5">
        <v>4</v>
      </c>
      <c r="DC29" s="5">
        <f>DB29*$DD$24</f>
        <v>0</v>
      </c>
      <c r="DG29" s="5">
        <v>1</v>
      </c>
      <c r="DH29" s="10" t="s">
        <v>42</v>
      </c>
      <c r="DI29" s="2"/>
      <c r="DJ29" s="5">
        <v>4</v>
      </c>
      <c r="DK29" s="5">
        <f>$DL$24*DJ29</f>
        <v>0</v>
      </c>
      <c r="DO29" s="5">
        <v>1</v>
      </c>
      <c r="DP29" s="10" t="s">
        <v>39</v>
      </c>
      <c r="DQ29" s="2"/>
      <c r="DR29" s="5">
        <v>4</v>
      </c>
      <c r="DS29" s="5">
        <f>DR29*$DT$24</f>
        <v>0</v>
      </c>
      <c r="DW29" s="5">
        <v>1</v>
      </c>
      <c r="DX29" s="10" t="s">
        <v>6</v>
      </c>
      <c r="DY29" s="2"/>
      <c r="DZ29" s="5">
        <v>2</v>
      </c>
      <c r="EA29" s="5">
        <f>DZ29*$EB$24</f>
        <v>0</v>
      </c>
      <c r="EE29" s="5">
        <v>1</v>
      </c>
      <c r="EF29" s="12" t="s">
        <v>8</v>
      </c>
      <c r="EG29" s="2"/>
      <c r="EH29" s="5">
        <v>2</v>
      </c>
      <c r="EI29" s="5">
        <f>$EJ$24*EH29</f>
        <v>0</v>
      </c>
      <c r="EM29" s="5">
        <v>1</v>
      </c>
      <c r="EN29" s="10" t="s">
        <v>10</v>
      </c>
      <c r="EO29" s="2"/>
      <c r="EP29" s="5">
        <v>2</v>
      </c>
      <c r="EQ29" s="5">
        <f>EP29*$ER$24</f>
        <v>0</v>
      </c>
      <c r="EU29" s="5">
        <v>1</v>
      </c>
      <c r="EV29" s="10" t="s">
        <v>12</v>
      </c>
      <c r="EW29" s="2"/>
      <c r="EX29" s="5">
        <v>2</v>
      </c>
      <c r="EY29" s="5">
        <f>EX29*$EZ$24</f>
        <v>0</v>
      </c>
      <c r="FC29" s="5">
        <v>27</v>
      </c>
      <c r="FD29" s="2" t="s">
        <v>43</v>
      </c>
      <c r="FE29" s="5">
        <f>AG32+CE33+CU31+DS31</f>
        <v>0</v>
      </c>
      <c r="FF29" s="5">
        <v>2</v>
      </c>
      <c r="FG29" s="17">
        <f t="shared" si="0"/>
        <v>2</v>
      </c>
    </row>
    <row r="30" spans="1:163" x14ac:dyDescent="0.2">
      <c r="A30" s="5">
        <v>2</v>
      </c>
      <c r="B30" s="10" t="s">
        <v>13</v>
      </c>
      <c r="C30" s="2"/>
      <c r="D30" s="5">
        <v>1</v>
      </c>
      <c r="E30" s="5">
        <f t="shared" ref="E30:E34" si="4">D30*$F$23</f>
        <v>0</v>
      </c>
      <c r="H30" s="5">
        <v>2</v>
      </c>
      <c r="I30" s="11" t="s">
        <v>13</v>
      </c>
      <c r="J30" s="2"/>
      <c r="K30" s="5">
        <v>4</v>
      </c>
      <c r="L30" s="5">
        <f t="shared" si="2"/>
        <v>20</v>
      </c>
      <c r="O30" s="5">
        <v>2</v>
      </c>
      <c r="P30" s="11" t="s">
        <v>13</v>
      </c>
      <c r="Q30" s="2"/>
      <c r="R30" s="5">
        <v>6</v>
      </c>
      <c r="S30" s="5">
        <f t="shared" ref="S30:S44" si="5">R30*$T$23</f>
        <v>18</v>
      </c>
      <c r="V30" s="5">
        <v>2</v>
      </c>
      <c r="W30" s="11" t="s">
        <v>13</v>
      </c>
      <c r="X30" s="2"/>
      <c r="Y30" s="5">
        <v>6</v>
      </c>
      <c r="Z30" s="5">
        <f t="shared" ref="Z30:Z50" si="6">Y30*$AA$23</f>
        <v>0</v>
      </c>
      <c r="AC30" s="5">
        <v>2</v>
      </c>
      <c r="AD30" s="11" t="s">
        <v>13</v>
      </c>
      <c r="AE30" s="2"/>
      <c r="AF30" s="5">
        <v>12</v>
      </c>
      <c r="AG30" s="5">
        <f t="shared" ref="AG30:AG40" si="7">AF30*$AH$23</f>
        <v>0</v>
      </c>
      <c r="AJ30" s="5">
        <v>2</v>
      </c>
      <c r="AK30" s="11" t="s">
        <v>13</v>
      </c>
      <c r="AL30" s="2"/>
      <c r="AM30" s="5">
        <v>4</v>
      </c>
      <c r="AN30" s="5">
        <f t="shared" ref="AN30:AN35" si="8">AM30*$AO$23</f>
        <v>0</v>
      </c>
      <c r="AR30" s="5">
        <v>2</v>
      </c>
      <c r="AS30" s="10" t="s">
        <v>39</v>
      </c>
      <c r="AT30" s="2"/>
      <c r="AU30" s="5">
        <v>2</v>
      </c>
      <c r="AV30" s="5">
        <f t="shared" ref="AV30:AV41" si="9">AU30*$AW$23</f>
        <v>0</v>
      </c>
      <c r="AY30" s="5">
        <v>2</v>
      </c>
      <c r="AZ30" s="11" t="s">
        <v>13</v>
      </c>
      <c r="BA30" s="2"/>
      <c r="BB30" s="5">
        <v>8</v>
      </c>
      <c r="BC30" s="5">
        <f t="shared" ref="BC30:BC44" si="10">BB30*$BD$23</f>
        <v>0</v>
      </c>
      <c r="BF30" s="5">
        <v>2</v>
      </c>
      <c r="BG30" s="11" t="s">
        <v>14</v>
      </c>
      <c r="BH30" s="2"/>
      <c r="BI30" s="5">
        <v>16</v>
      </c>
      <c r="BJ30" s="5">
        <f t="shared" ref="BJ30:BJ36" si="11">BI30*$BK$23</f>
        <v>0</v>
      </c>
      <c r="BM30" s="5">
        <v>3</v>
      </c>
      <c r="BN30" s="11" t="s">
        <v>14</v>
      </c>
      <c r="BO30" s="2"/>
      <c r="BP30" s="5">
        <v>12</v>
      </c>
      <c r="BQ30" s="5">
        <f t="shared" si="3"/>
        <v>12</v>
      </c>
      <c r="BT30" s="5">
        <v>2</v>
      </c>
      <c r="BU30" s="11" t="s">
        <v>14</v>
      </c>
      <c r="BV30" s="2"/>
      <c r="BW30" s="5">
        <v>20</v>
      </c>
      <c r="BX30" s="5">
        <f t="shared" ref="BX30:BX43" si="12">BW30*$BY$24</f>
        <v>0</v>
      </c>
      <c r="CA30" s="5">
        <v>2</v>
      </c>
      <c r="CB30" s="11" t="s">
        <v>13</v>
      </c>
      <c r="CC30" s="5"/>
      <c r="CD30" s="5">
        <v>16</v>
      </c>
      <c r="CE30" s="5">
        <f t="shared" ref="CE30:CE36" si="13">CD30*$CF$24</f>
        <v>0</v>
      </c>
      <c r="CI30" s="5">
        <v>2</v>
      </c>
      <c r="CJ30" s="11" t="s">
        <v>14</v>
      </c>
      <c r="CK30" s="2"/>
      <c r="CL30" s="5">
        <v>8</v>
      </c>
      <c r="CM30" s="5">
        <f t="shared" ref="CM30:CM33" si="14">CL30*$CN$24</f>
        <v>0</v>
      </c>
      <c r="CQ30" s="5">
        <v>2</v>
      </c>
      <c r="CR30" s="11" t="s">
        <v>13</v>
      </c>
      <c r="CS30" s="2"/>
      <c r="CT30" s="5">
        <v>8</v>
      </c>
      <c r="CU30" s="5">
        <f t="shared" ref="CU30:CU33" si="15">CT30*$CV$24</f>
        <v>0</v>
      </c>
      <c r="CY30" s="5">
        <v>2</v>
      </c>
      <c r="CZ30" s="11" t="s">
        <v>14</v>
      </c>
      <c r="DA30" s="2"/>
      <c r="DB30" s="5">
        <v>8</v>
      </c>
      <c r="DC30" s="5">
        <f t="shared" ref="DC30:DC33" si="16">DB30*$DD$24</f>
        <v>0</v>
      </c>
      <c r="DG30" s="5">
        <v>2</v>
      </c>
      <c r="DH30" s="11" t="s">
        <v>14</v>
      </c>
      <c r="DI30" s="2"/>
      <c r="DJ30" s="5">
        <v>8</v>
      </c>
      <c r="DK30" s="5">
        <f t="shared" ref="DK30:DK33" si="17">$DL$24*DJ30</f>
        <v>0</v>
      </c>
      <c r="DO30" s="5">
        <v>2</v>
      </c>
      <c r="DP30" s="10" t="s">
        <v>44</v>
      </c>
      <c r="DQ30" s="2"/>
      <c r="DR30" s="5">
        <v>8</v>
      </c>
      <c r="DS30" s="5">
        <f t="shared" ref="DS30:DS33" si="18">DR30*$DT$24</f>
        <v>0</v>
      </c>
      <c r="DW30" s="5">
        <v>2</v>
      </c>
      <c r="DX30" s="10" t="s">
        <v>44</v>
      </c>
      <c r="DY30" s="2"/>
      <c r="DZ30" s="5">
        <v>2</v>
      </c>
      <c r="EA30" s="5">
        <f t="shared" ref="EA30:EA33" si="19">DZ30*$EB$24</f>
        <v>0</v>
      </c>
      <c r="EE30" s="5">
        <v>2</v>
      </c>
      <c r="EF30" s="12" t="s">
        <v>44</v>
      </c>
      <c r="EG30" s="2"/>
      <c r="EH30" s="5">
        <v>2</v>
      </c>
      <c r="EI30" s="5">
        <f t="shared" ref="EI30:EI33" si="20">$EJ$24*EH30</f>
        <v>0</v>
      </c>
      <c r="EM30" s="5">
        <v>2</v>
      </c>
      <c r="EN30" s="10" t="s">
        <v>44</v>
      </c>
      <c r="EO30" s="2"/>
      <c r="EP30" s="5">
        <v>2</v>
      </c>
      <c r="EQ30" s="5">
        <f t="shared" ref="EQ30:EQ33" si="21">EP30*$ER$24</f>
        <v>0</v>
      </c>
      <c r="EU30" s="5">
        <v>2</v>
      </c>
      <c r="EV30" s="10" t="s">
        <v>44</v>
      </c>
      <c r="EW30" s="2"/>
      <c r="EX30" s="5">
        <v>2</v>
      </c>
      <c r="EY30" s="5">
        <f t="shared" ref="EY30:EY33" si="22">EX30*$EZ$24</f>
        <v>0</v>
      </c>
      <c r="FC30" s="5">
        <v>28</v>
      </c>
      <c r="FD30" s="2" t="s">
        <v>45</v>
      </c>
      <c r="FE30" s="5">
        <f>DK32+DC32+CM31+BX40+BJ33</f>
        <v>0</v>
      </c>
      <c r="FF30" s="5">
        <v>31</v>
      </c>
      <c r="FG30" s="17">
        <f t="shared" si="0"/>
        <v>31</v>
      </c>
    </row>
    <row r="31" spans="1:163" x14ac:dyDescent="0.2">
      <c r="A31" s="5">
        <v>3</v>
      </c>
      <c r="B31" s="10" t="s">
        <v>5</v>
      </c>
      <c r="C31" s="2"/>
      <c r="D31" s="5">
        <v>1</v>
      </c>
      <c r="E31" s="5">
        <f t="shared" si="4"/>
        <v>0</v>
      </c>
      <c r="H31" s="5">
        <v>3</v>
      </c>
      <c r="I31" s="11" t="s">
        <v>14</v>
      </c>
      <c r="J31" s="2"/>
      <c r="K31" s="5">
        <v>4</v>
      </c>
      <c r="L31" s="5">
        <f t="shared" si="2"/>
        <v>20</v>
      </c>
      <c r="O31" s="5">
        <v>3</v>
      </c>
      <c r="P31" s="11" t="s">
        <v>14</v>
      </c>
      <c r="Q31" s="2"/>
      <c r="R31" s="5">
        <v>6</v>
      </c>
      <c r="S31" s="5">
        <f t="shared" si="5"/>
        <v>18</v>
      </c>
      <c r="V31" s="5">
        <v>3</v>
      </c>
      <c r="W31" s="11" t="s">
        <v>14</v>
      </c>
      <c r="X31" s="2"/>
      <c r="Y31" s="5">
        <v>9</v>
      </c>
      <c r="Z31" s="5">
        <f t="shared" si="6"/>
        <v>0</v>
      </c>
      <c r="AC31" s="5">
        <v>3</v>
      </c>
      <c r="AD31" s="10" t="s">
        <v>21</v>
      </c>
      <c r="AE31" s="2"/>
      <c r="AF31" s="5">
        <v>4</v>
      </c>
      <c r="AG31" s="5">
        <f t="shared" si="7"/>
        <v>0</v>
      </c>
      <c r="AJ31" s="5">
        <v>3</v>
      </c>
      <c r="AK31" s="11" t="s">
        <v>14</v>
      </c>
      <c r="AL31" s="2"/>
      <c r="AM31" s="5">
        <v>4</v>
      </c>
      <c r="AN31" s="5">
        <f t="shared" si="8"/>
        <v>0</v>
      </c>
      <c r="AR31" s="5">
        <v>3</v>
      </c>
      <c r="AS31" s="11" t="s">
        <v>13</v>
      </c>
      <c r="AT31" s="2"/>
      <c r="AU31" s="5">
        <v>4</v>
      </c>
      <c r="AV31" s="5">
        <f t="shared" si="9"/>
        <v>0</v>
      </c>
      <c r="AY31" s="5">
        <v>3</v>
      </c>
      <c r="AZ31" s="11" t="s">
        <v>14</v>
      </c>
      <c r="BA31" s="2"/>
      <c r="BB31" s="5">
        <v>8</v>
      </c>
      <c r="BC31" s="5">
        <f t="shared" si="10"/>
        <v>0</v>
      </c>
      <c r="BF31" s="5">
        <v>3</v>
      </c>
      <c r="BG31" s="10" t="s">
        <v>19</v>
      </c>
      <c r="BH31" s="2"/>
      <c r="BI31" s="5">
        <v>4</v>
      </c>
      <c r="BJ31" s="5">
        <f t="shared" si="11"/>
        <v>0</v>
      </c>
      <c r="BM31" s="5">
        <v>4</v>
      </c>
      <c r="BN31" s="12" t="s">
        <v>16</v>
      </c>
      <c r="BO31" s="2"/>
      <c r="BP31" s="5">
        <v>4</v>
      </c>
      <c r="BQ31" s="5">
        <f t="shared" si="3"/>
        <v>4</v>
      </c>
      <c r="BT31" s="5">
        <v>3</v>
      </c>
      <c r="BU31" s="10" t="s">
        <v>16</v>
      </c>
      <c r="BV31" s="2"/>
      <c r="BW31" s="5">
        <v>4</v>
      </c>
      <c r="BX31" s="5">
        <f t="shared" si="12"/>
        <v>0</v>
      </c>
      <c r="CA31" s="5">
        <v>3</v>
      </c>
      <c r="CB31" s="12" t="s">
        <v>18</v>
      </c>
      <c r="CC31" s="5"/>
      <c r="CD31" s="5">
        <v>4</v>
      </c>
      <c r="CE31" s="5">
        <f t="shared" si="13"/>
        <v>0</v>
      </c>
      <c r="CI31" s="5">
        <v>3</v>
      </c>
      <c r="CJ31" s="10" t="s">
        <v>45</v>
      </c>
      <c r="CK31" s="2"/>
      <c r="CL31" s="5">
        <v>1</v>
      </c>
      <c r="CM31" s="5">
        <f t="shared" si="14"/>
        <v>0</v>
      </c>
      <c r="CQ31" s="5">
        <v>3</v>
      </c>
      <c r="CR31" s="12" t="s">
        <v>43</v>
      </c>
      <c r="CS31" s="2"/>
      <c r="CT31" s="5">
        <v>1</v>
      </c>
      <c r="CU31" s="5">
        <f t="shared" si="15"/>
        <v>0</v>
      </c>
      <c r="CY31" s="5">
        <v>3</v>
      </c>
      <c r="CZ31" s="13" t="s">
        <v>32</v>
      </c>
      <c r="DA31" s="2"/>
      <c r="DB31" s="5">
        <v>3</v>
      </c>
      <c r="DC31" s="5">
        <f t="shared" si="16"/>
        <v>0</v>
      </c>
      <c r="DG31" s="5">
        <v>3</v>
      </c>
      <c r="DH31" s="13" t="s">
        <v>32</v>
      </c>
      <c r="DI31" s="2"/>
      <c r="DJ31" s="5">
        <v>3</v>
      </c>
      <c r="DK31" s="5">
        <f t="shared" si="17"/>
        <v>0</v>
      </c>
      <c r="DO31" s="5">
        <v>3</v>
      </c>
      <c r="DP31" s="10" t="s">
        <v>43</v>
      </c>
      <c r="DQ31" s="2"/>
      <c r="DR31" s="5">
        <v>1</v>
      </c>
      <c r="DS31" s="5">
        <f t="shared" si="18"/>
        <v>0</v>
      </c>
      <c r="DW31" s="5">
        <v>3</v>
      </c>
      <c r="DX31" s="11" t="s">
        <v>14</v>
      </c>
      <c r="DY31" s="2"/>
      <c r="DZ31" s="5">
        <v>4</v>
      </c>
      <c r="EA31" s="5">
        <f t="shared" si="19"/>
        <v>0</v>
      </c>
      <c r="EE31" s="5">
        <v>3</v>
      </c>
      <c r="EF31" s="11" t="s">
        <v>14</v>
      </c>
      <c r="EG31" s="2"/>
      <c r="EH31" s="5">
        <v>4</v>
      </c>
      <c r="EI31" s="5">
        <f t="shared" si="20"/>
        <v>0</v>
      </c>
      <c r="EM31" s="5">
        <v>3</v>
      </c>
      <c r="EN31" s="11" t="s">
        <v>14</v>
      </c>
      <c r="EO31" s="2"/>
      <c r="EP31" s="5">
        <v>4</v>
      </c>
      <c r="EQ31" s="5">
        <f t="shared" si="21"/>
        <v>0</v>
      </c>
      <c r="EU31" s="5">
        <v>3</v>
      </c>
      <c r="EV31" s="11" t="s">
        <v>14</v>
      </c>
      <c r="EW31" s="2"/>
      <c r="EX31" s="5">
        <v>4</v>
      </c>
      <c r="EY31" s="5">
        <f t="shared" si="22"/>
        <v>0</v>
      </c>
      <c r="FC31" s="5">
        <v>29</v>
      </c>
      <c r="FD31" s="2" t="s">
        <v>46</v>
      </c>
      <c r="FE31" s="5">
        <f>Z38+BQ45+BX41</f>
        <v>1</v>
      </c>
      <c r="FF31" s="5">
        <v>14</v>
      </c>
      <c r="FG31" s="17">
        <f t="shared" si="0"/>
        <v>13</v>
      </c>
    </row>
    <row r="32" spans="1:163" x14ac:dyDescent="0.2">
      <c r="A32" s="5">
        <v>4</v>
      </c>
      <c r="B32" s="10" t="s">
        <v>7</v>
      </c>
      <c r="C32" s="2"/>
      <c r="D32" s="5">
        <v>1</v>
      </c>
      <c r="E32" s="5">
        <f t="shared" si="4"/>
        <v>0</v>
      </c>
      <c r="H32" s="5">
        <v>4</v>
      </c>
      <c r="I32" s="11" t="s">
        <v>18</v>
      </c>
      <c r="J32" s="2"/>
      <c r="K32" s="5">
        <v>1</v>
      </c>
      <c r="L32" s="5">
        <f t="shared" si="2"/>
        <v>5</v>
      </c>
      <c r="O32" s="5">
        <v>4</v>
      </c>
      <c r="P32" s="10" t="s">
        <v>21</v>
      </c>
      <c r="Q32" s="2"/>
      <c r="R32" s="5">
        <v>1</v>
      </c>
      <c r="S32" s="5">
        <f t="shared" si="5"/>
        <v>3</v>
      </c>
      <c r="V32" s="5">
        <v>4</v>
      </c>
      <c r="W32" s="10" t="s">
        <v>16</v>
      </c>
      <c r="X32" s="2"/>
      <c r="Y32" s="5">
        <v>3</v>
      </c>
      <c r="Z32" s="5">
        <f t="shared" si="6"/>
        <v>0</v>
      </c>
      <c r="AC32" s="5">
        <v>4</v>
      </c>
      <c r="AD32" s="10" t="s">
        <v>43</v>
      </c>
      <c r="AE32" s="2"/>
      <c r="AF32" s="5">
        <v>1</v>
      </c>
      <c r="AG32" s="5">
        <f t="shared" si="7"/>
        <v>0</v>
      </c>
      <c r="AJ32" s="5">
        <v>4</v>
      </c>
      <c r="AK32" s="10" t="s">
        <v>30</v>
      </c>
      <c r="AL32" s="2"/>
      <c r="AM32" s="5">
        <v>1</v>
      </c>
      <c r="AN32" s="5">
        <f t="shared" si="8"/>
        <v>0</v>
      </c>
      <c r="AR32" s="5">
        <v>4</v>
      </c>
      <c r="AS32" s="11" t="s">
        <v>14</v>
      </c>
      <c r="AT32" s="2"/>
      <c r="AU32" s="5">
        <v>4</v>
      </c>
      <c r="AV32" s="5">
        <f t="shared" si="9"/>
        <v>0</v>
      </c>
      <c r="AY32" s="5">
        <v>4</v>
      </c>
      <c r="AZ32" s="10" t="s">
        <v>18</v>
      </c>
      <c r="BA32" s="2"/>
      <c r="BB32" s="5">
        <v>1</v>
      </c>
      <c r="BC32" s="5">
        <f t="shared" si="10"/>
        <v>0</v>
      </c>
      <c r="BF32" s="5">
        <v>4</v>
      </c>
      <c r="BG32" s="10" t="s">
        <v>26</v>
      </c>
      <c r="BH32" s="2"/>
      <c r="BI32" s="5">
        <v>4</v>
      </c>
      <c r="BJ32" s="5">
        <f t="shared" si="11"/>
        <v>0</v>
      </c>
      <c r="BM32" s="5">
        <v>5</v>
      </c>
      <c r="BN32" s="12" t="s">
        <v>18</v>
      </c>
      <c r="BO32" s="2"/>
      <c r="BP32" s="5">
        <v>1</v>
      </c>
      <c r="BQ32" s="5">
        <f t="shared" si="3"/>
        <v>1</v>
      </c>
      <c r="BT32" s="5">
        <v>4</v>
      </c>
      <c r="BU32" s="10" t="s">
        <v>19</v>
      </c>
      <c r="BV32" s="2"/>
      <c r="BW32" s="5">
        <v>4</v>
      </c>
      <c r="BX32" s="5">
        <f t="shared" si="12"/>
        <v>0</v>
      </c>
      <c r="CA32" s="5">
        <v>4</v>
      </c>
      <c r="CB32" s="12" t="s">
        <v>25</v>
      </c>
      <c r="CC32" s="5"/>
      <c r="CD32" s="5">
        <v>4</v>
      </c>
      <c r="CE32" s="5">
        <f t="shared" si="13"/>
        <v>0</v>
      </c>
      <c r="CI32" s="5">
        <v>4</v>
      </c>
      <c r="CJ32" s="13" t="s">
        <v>32</v>
      </c>
      <c r="CL32" s="6">
        <v>4</v>
      </c>
      <c r="CM32" s="5">
        <f t="shared" si="14"/>
        <v>0</v>
      </c>
      <c r="CQ32" s="5">
        <v>4</v>
      </c>
      <c r="CR32" s="12" t="s">
        <v>34</v>
      </c>
      <c r="CS32" s="2"/>
      <c r="CT32" s="5">
        <v>4</v>
      </c>
      <c r="CU32" s="5">
        <f t="shared" si="15"/>
        <v>0</v>
      </c>
      <c r="CY32" s="5">
        <v>4</v>
      </c>
      <c r="CZ32" s="10" t="s">
        <v>45</v>
      </c>
      <c r="DA32" s="2"/>
      <c r="DB32" s="5">
        <v>2</v>
      </c>
      <c r="DC32" s="5">
        <f t="shared" si="16"/>
        <v>0</v>
      </c>
      <c r="DG32" s="5">
        <v>4</v>
      </c>
      <c r="DH32" s="10" t="s">
        <v>45</v>
      </c>
      <c r="DI32" s="2"/>
      <c r="DJ32" s="5">
        <v>2</v>
      </c>
      <c r="DK32" s="5">
        <f t="shared" si="17"/>
        <v>0</v>
      </c>
      <c r="DO32" s="5">
        <v>4</v>
      </c>
      <c r="DP32" s="10" t="s">
        <v>11</v>
      </c>
      <c r="DQ32" s="2"/>
      <c r="DR32" s="5">
        <v>1</v>
      </c>
      <c r="DS32" s="5">
        <f t="shared" si="18"/>
        <v>0</v>
      </c>
      <c r="DW32" s="5">
        <v>4</v>
      </c>
      <c r="DX32" s="11" t="s">
        <v>17</v>
      </c>
      <c r="DY32" s="2"/>
      <c r="DZ32" s="5">
        <v>4</v>
      </c>
      <c r="EA32" s="5">
        <f t="shared" si="19"/>
        <v>0</v>
      </c>
      <c r="EE32" s="5">
        <v>4</v>
      </c>
      <c r="EF32" s="11" t="s">
        <v>17</v>
      </c>
      <c r="EG32" s="2"/>
      <c r="EH32" s="5">
        <v>4</v>
      </c>
      <c r="EI32" s="5">
        <f t="shared" si="20"/>
        <v>0</v>
      </c>
      <c r="EM32" s="5">
        <v>4</v>
      </c>
      <c r="EN32" s="11" t="s">
        <v>17</v>
      </c>
      <c r="EO32" s="2"/>
      <c r="EP32" s="5">
        <v>4</v>
      </c>
      <c r="EQ32" s="5">
        <f t="shared" si="21"/>
        <v>0</v>
      </c>
      <c r="EU32" s="5">
        <v>4</v>
      </c>
      <c r="EV32" s="11" t="s">
        <v>17</v>
      </c>
      <c r="EW32" s="2"/>
      <c r="EX32" s="5">
        <v>4</v>
      </c>
      <c r="EY32" s="5">
        <f t="shared" si="22"/>
        <v>0</v>
      </c>
      <c r="FC32" s="5">
        <v>30</v>
      </c>
      <c r="FD32" s="2" t="s">
        <v>47</v>
      </c>
      <c r="FE32" s="5">
        <f>AV37</f>
        <v>0</v>
      </c>
      <c r="FF32" s="5">
        <v>503</v>
      </c>
      <c r="FG32" s="17">
        <f t="shared" si="0"/>
        <v>503</v>
      </c>
    </row>
    <row r="33" spans="1:163" x14ac:dyDescent="0.2">
      <c r="A33" s="5">
        <v>5</v>
      </c>
      <c r="B33" s="10" t="s">
        <v>9</v>
      </c>
      <c r="C33" s="2"/>
      <c r="D33" s="5">
        <v>1</v>
      </c>
      <c r="E33" s="5">
        <f t="shared" si="4"/>
        <v>0</v>
      </c>
      <c r="H33" s="5">
        <v>5</v>
      </c>
      <c r="I33" s="11" t="s">
        <v>19</v>
      </c>
      <c r="J33" s="2"/>
      <c r="K33" s="5">
        <v>2</v>
      </c>
      <c r="L33" s="5">
        <f t="shared" si="2"/>
        <v>10</v>
      </c>
      <c r="O33" s="5">
        <v>5</v>
      </c>
      <c r="P33" s="10" t="s">
        <v>22</v>
      </c>
      <c r="Q33" s="2"/>
      <c r="R33" s="5">
        <v>2</v>
      </c>
      <c r="S33" s="5">
        <f t="shared" si="5"/>
        <v>6</v>
      </c>
      <c r="V33" s="5">
        <v>5</v>
      </c>
      <c r="W33" s="10" t="s">
        <v>21</v>
      </c>
      <c r="X33" s="2"/>
      <c r="Y33" s="5">
        <v>1</v>
      </c>
      <c r="Z33" s="5">
        <f t="shared" si="6"/>
        <v>0</v>
      </c>
      <c r="AC33" s="5">
        <v>5</v>
      </c>
      <c r="AD33" s="10" t="s">
        <v>48</v>
      </c>
      <c r="AE33" s="2"/>
      <c r="AF33" s="5">
        <v>1</v>
      </c>
      <c r="AG33" s="5">
        <f t="shared" si="7"/>
        <v>0</v>
      </c>
      <c r="AJ33" s="5">
        <v>5</v>
      </c>
      <c r="AK33" s="10" t="s">
        <v>31</v>
      </c>
      <c r="AL33" s="2"/>
      <c r="AM33" s="5">
        <v>2</v>
      </c>
      <c r="AN33" s="5">
        <f t="shared" si="8"/>
        <v>0</v>
      </c>
      <c r="AR33" s="5">
        <v>5</v>
      </c>
      <c r="AS33" s="10" t="s">
        <v>30</v>
      </c>
      <c r="AT33" s="2"/>
      <c r="AU33" s="5">
        <v>1</v>
      </c>
      <c r="AV33" s="5">
        <f t="shared" si="9"/>
        <v>0</v>
      </c>
      <c r="AY33" s="5">
        <v>5</v>
      </c>
      <c r="AZ33" s="10" t="s">
        <v>19</v>
      </c>
      <c r="BA33" s="2"/>
      <c r="BB33" s="5">
        <v>2</v>
      </c>
      <c r="BC33" s="5">
        <f t="shared" si="10"/>
        <v>0</v>
      </c>
      <c r="BF33" s="5">
        <v>5</v>
      </c>
      <c r="BG33" s="10" t="s">
        <v>45</v>
      </c>
      <c r="BH33" s="2"/>
      <c r="BI33" s="5">
        <v>1</v>
      </c>
      <c r="BJ33" s="5">
        <f t="shared" si="11"/>
        <v>0</v>
      </c>
      <c r="BM33" s="5">
        <v>6</v>
      </c>
      <c r="BN33" s="12" t="s">
        <v>19</v>
      </c>
      <c r="BO33" s="2"/>
      <c r="BP33" s="5">
        <v>2</v>
      </c>
      <c r="BQ33" s="5">
        <f t="shared" si="3"/>
        <v>2</v>
      </c>
      <c r="BT33" s="5">
        <v>5</v>
      </c>
      <c r="BU33" s="10" t="s">
        <v>27</v>
      </c>
      <c r="BV33" s="2"/>
      <c r="BW33" s="5">
        <v>1</v>
      </c>
      <c r="BX33" s="5">
        <f t="shared" si="12"/>
        <v>0</v>
      </c>
      <c r="CA33" s="5">
        <v>5</v>
      </c>
      <c r="CB33" s="12" t="s">
        <v>43</v>
      </c>
      <c r="CC33" s="5"/>
      <c r="CD33" s="5">
        <v>1</v>
      </c>
      <c r="CE33" s="5">
        <f t="shared" si="13"/>
        <v>0</v>
      </c>
      <c r="CI33" s="5">
        <v>5</v>
      </c>
      <c r="CJ33" s="11" t="s">
        <v>17</v>
      </c>
      <c r="CK33" s="2"/>
      <c r="CL33" s="5">
        <v>4</v>
      </c>
      <c r="CM33" s="5">
        <f t="shared" si="14"/>
        <v>0</v>
      </c>
      <c r="CQ33" s="5">
        <v>5</v>
      </c>
      <c r="CR33" s="11" t="s">
        <v>17</v>
      </c>
      <c r="CS33" s="2"/>
      <c r="CT33" s="5">
        <v>4</v>
      </c>
      <c r="CU33" s="5">
        <f t="shared" si="15"/>
        <v>0</v>
      </c>
      <c r="CY33" s="5">
        <v>5</v>
      </c>
      <c r="CZ33" s="11" t="s">
        <v>17</v>
      </c>
      <c r="DA33" s="2"/>
      <c r="DB33" s="5">
        <v>8</v>
      </c>
      <c r="DC33" s="5">
        <f t="shared" si="16"/>
        <v>0</v>
      </c>
      <c r="DG33" s="5">
        <v>5</v>
      </c>
      <c r="DH33" s="11" t="s">
        <v>17</v>
      </c>
      <c r="DI33" s="2"/>
      <c r="DJ33" s="5">
        <v>8</v>
      </c>
      <c r="DK33" s="5">
        <f t="shared" si="17"/>
        <v>0</v>
      </c>
      <c r="DO33" s="5">
        <v>5</v>
      </c>
      <c r="DP33" s="10" t="s">
        <v>18</v>
      </c>
      <c r="DQ33" s="2"/>
      <c r="DR33" s="5">
        <v>4</v>
      </c>
      <c r="DS33" s="5">
        <f t="shared" si="18"/>
        <v>0</v>
      </c>
      <c r="DW33" s="5">
        <v>5</v>
      </c>
      <c r="DX33" s="10" t="s">
        <v>36</v>
      </c>
      <c r="DY33" s="2"/>
      <c r="DZ33" s="5">
        <v>1</v>
      </c>
      <c r="EA33" s="5">
        <f t="shared" si="19"/>
        <v>0</v>
      </c>
      <c r="EE33" s="5">
        <v>5</v>
      </c>
      <c r="EF33" s="12" t="s">
        <v>36</v>
      </c>
      <c r="EG33" s="2"/>
      <c r="EH33" s="5">
        <v>1</v>
      </c>
      <c r="EI33" s="5">
        <f t="shared" si="20"/>
        <v>0</v>
      </c>
      <c r="EM33" s="5">
        <v>5</v>
      </c>
      <c r="EN33" s="10" t="s">
        <v>36</v>
      </c>
      <c r="EO33" s="2"/>
      <c r="EP33" s="5">
        <v>1</v>
      </c>
      <c r="EQ33" s="5">
        <f t="shared" si="21"/>
        <v>0</v>
      </c>
      <c r="EU33" s="5">
        <v>5</v>
      </c>
      <c r="EV33" s="10" t="s">
        <v>36</v>
      </c>
      <c r="EW33" s="2"/>
      <c r="EX33" s="5">
        <v>1</v>
      </c>
      <c r="EY33" s="5">
        <f t="shared" si="22"/>
        <v>0</v>
      </c>
      <c r="FC33" s="5">
        <v>31</v>
      </c>
      <c r="FD33" s="2" t="s">
        <v>49</v>
      </c>
      <c r="FE33" s="5">
        <f>S37+Z41+AG34</f>
        <v>3</v>
      </c>
      <c r="FF33" s="5">
        <v>57</v>
      </c>
      <c r="FG33" s="17">
        <f t="shared" si="0"/>
        <v>54</v>
      </c>
    </row>
    <row r="34" spans="1:163" x14ac:dyDescent="0.2">
      <c r="A34" s="5">
        <v>6</v>
      </c>
      <c r="B34" s="10" t="s">
        <v>29</v>
      </c>
      <c r="C34" s="2"/>
      <c r="D34" s="5">
        <v>1</v>
      </c>
      <c r="E34" s="5">
        <f t="shared" si="4"/>
        <v>0</v>
      </c>
      <c r="H34" s="5">
        <v>6</v>
      </c>
      <c r="I34" s="11" t="s">
        <v>20</v>
      </c>
      <c r="J34" s="2"/>
      <c r="K34" s="5">
        <v>2</v>
      </c>
      <c r="L34" s="5">
        <f t="shared" si="2"/>
        <v>10</v>
      </c>
      <c r="O34" s="5">
        <v>6</v>
      </c>
      <c r="P34" s="10" t="s">
        <v>23</v>
      </c>
      <c r="Q34" s="2"/>
      <c r="R34" s="5">
        <v>2</v>
      </c>
      <c r="S34" s="5">
        <f t="shared" si="5"/>
        <v>6</v>
      </c>
      <c r="V34" s="5">
        <v>6</v>
      </c>
      <c r="W34" s="10" t="s">
        <v>22</v>
      </c>
      <c r="X34" s="2"/>
      <c r="Y34" s="5">
        <v>2</v>
      </c>
      <c r="Z34" s="5">
        <f t="shared" si="6"/>
        <v>0</v>
      </c>
      <c r="AC34" s="5">
        <v>6</v>
      </c>
      <c r="AD34" s="10" t="s">
        <v>49</v>
      </c>
      <c r="AE34" s="2"/>
      <c r="AF34" s="5">
        <v>3</v>
      </c>
      <c r="AG34" s="5">
        <f t="shared" si="7"/>
        <v>0</v>
      </c>
      <c r="AJ34" s="5">
        <v>6</v>
      </c>
      <c r="AK34" s="10" t="s">
        <v>36</v>
      </c>
      <c r="AL34" s="2"/>
      <c r="AM34" s="5">
        <v>2</v>
      </c>
      <c r="AN34" s="5">
        <f t="shared" si="8"/>
        <v>0</v>
      </c>
      <c r="AR34" s="5">
        <v>6</v>
      </c>
      <c r="AS34" s="10" t="s">
        <v>19</v>
      </c>
      <c r="AT34" s="2"/>
      <c r="AU34" s="5">
        <v>2</v>
      </c>
      <c r="AV34" s="5">
        <f t="shared" si="9"/>
        <v>0</v>
      </c>
      <c r="AY34" s="5">
        <v>6</v>
      </c>
      <c r="AZ34" s="10" t="s">
        <v>20</v>
      </c>
      <c r="BA34" s="2"/>
      <c r="BB34" s="5">
        <v>2</v>
      </c>
      <c r="BC34" s="5">
        <f t="shared" si="10"/>
        <v>0</v>
      </c>
      <c r="BF34" s="5">
        <v>6</v>
      </c>
      <c r="BG34" s="10" t="s">
        <v>50</v>
      </c>
      <c r="BH34" s="2"/>
      <c r="BI34" s="5">
        <v>2</v>
      </c>
      <c r="BJ34" s="5">
        <f t="shared" si="11"/>
        <v>0</v>
      </c>
      <c r="BM34" s="5">
        <v>7</v>
      </c>
      <c r="BN34" s="12" t="s">
        <v>27</v>
      </c>
      <c r="BO34" s="2"/>
      <c r="BP34" s="5">
        <v>1</v>
      </c>
      <c r="BQ34" s="5">
        <f t="shared" si="3"/>
        <v>1</v>
      </c>
      <c r="BT34" s="5">
        <v>6</v>
      </c>
      <c r="BU34" s="10" t="s">
        <v>26</v>
      </c>
      <c r="BV34" s="2"/>
      <c r="BW34" s="5">
        <v>5</v>
      </c>
      <c r="BX34" s="5">
        <f t="shared" si="12"/>
        <v>0</v>
      </c>
      <c r="CA34" s="5">
        <v>6</v>
      </c>
      <c r="CB34" s="12" t="s">
        <v>51</v>
      </c>
      <c r="CC34" s="5"/>
      <c r="CD34" s="5">
        <v>3</v>
      </c>
      <c r="CE34" s="5">
        <f t="shared" si="13"/>
        <v>0</v>
      </c>
      <c r="FC34" s="5">
        <v>32</v>
      </c>
      <c r="FD34" s="2" t="s">
        <v>52</v>
      </c>
      <c r="FE34" s="5">
        <f>S38+Z42</f>
        <v>6</v>
      </c>
      <c r="FF34" s="5">
        <v>128</v>
      </c>
      <c r="FG34" s="17">
        <f t="shared" si="0"/>
        <v>122</v>
      </c>
    </row>
    <row r="35" spans="1:163" x14ac:dyDescent="0.2">
      <c r="H35" s="5">
        <v>7</v>
      </c>
      <c r="I35" s="11" t="s">
        <v>36</v>
      </c>
      <c r="J35" s="2"/>
      <c r="K35" s="5">
        <v>2</v>
      </c>
      <c r="L35" s="5">
        <f t="shared" si="2"/>
        <v>10</v>
      </c>
      <c r="O35" s="5">
        <v>7</v>
      </c>
      <c r="P35" s="10" t="s">
        <v>36</v>
      </c>
      <c r="Q35" s="2"/>
      <c r="R35" s="5">
        <v>1</v>
      </c>
      <c r="S35" s="5">
        <f t="shared" si="5"/>
        <v>3</v>
      </c>
      <c r="V35" s="5">
        <v>7</v>
      </c>
      <c r="W35" s="10" t="s">
        <v>53</v>
      </c>
      <c r="X35" s="2"/>
      <c r="Y35" s="5">
        <v>2</v>
      </c>
      <c r="Z35" s="5">
        <f t="shared" si="6"/>
        <v>0</v>
      </c>
      <c r="AC35" s="5">
        <v>7</v>
      </c>
      <c r="AD35" s="10" t="s">
        <v>54</v>
      </c>
      <c r="AE35" s="2"/>
      <c r="AF35" s="5">
        <v>2</v>
      </c>
      <c r="AG35" s="5">
        <f t="shared" si="7"/>
        <v>0</v>
      </c>
      <c r="AJ35" s="5">
        <v>7</v>
      </c>
      <c r="AK35" s="11" t="s">
        <v>17</v>
      </c>
      <c r="AL35" s="2"/>
      <c r="AM35" s="5">
        <v>8</v>
      </c>
      <c r="AN35" s="5">
        <f t="shared" si="8"/>
        <v>0</v>
      </c>
      <c r="AR35" s="5">
        <v>7</v>
      </c>
      <c r="AS35" s="10" t="s">
        <v>20</v>
      </c>
      <c r="AT35" s="2"/>
      <c r="AU35" s="5">
        <v>2</v>
      </c>
      <c r="AV35" s="5">
        <f t="shared" si="9"/>
        <v>0</v>
      </c>
      <c r="AY35" s="5">
        <v>7</v>
      </c>
      <c r="AZ35" s="10" t="s">
        <v>25</v>
      </c>
      <c r="BA35" s="2"/>
      <c r="BB35" s="5">
        <v>2</v>
      </c>
      <c r="BC35" s="5">
        <f t="shared" si="10"/>
        <v>0</v>
      </c>
      <c r="BF35" s="5">
        <v>7</v>
      </c>
      <c r="BG35" s="10" t="s">
        <v>55</v>
      </c>
      <c r="BH35" s="2"/>
      <c r="BI35" s="5">
        <v>3</v>
      </c>
      <c r="BJ35" s="5">
        <f t="shared" si="11"/>
        <v>0</v>
      </c>
      <c r="BM35" s="5">
        <v>8</v>
      </c>
      <c r="BN35" s="12" t="s">
        <v>25</v>
      </c>
      <c r="BO35" s="2"/>
      <c r="BP35" s="5">
        <v>2</v>
      </c>
      <c r="BQ35" s="5">
        <f t="shared" si="3"/>
        <v>2</v>
      </c>
      <c r="BT35" s="5">
        <v>7</v>
      </c>
      <c r="BU35" s="10" t="s">
        <v>28</v>
      </c>
      <c r="BV35" s="2"/>
      <c r="BW35" s="5">
        <v>1</v>
      </c>
      <c r="BX35" s="5">
        <f t="shared" si="12"/>
        <v>0</v>
      </c>
      <c r="CA35" s="5">
        <v>7</v>
      </c>
      <c r="CB35" s="12" t="s">
        <v>48</v>
      </c>
      <c r="CC35" s="5"/>
      <c r="CD35" s="5">
        <v>2</v>
      </c>
      <c r="CE35" s="5">
        <f t="shared" si="13"/>
        <v>0</v>
      </c>
      <c r="FC35" s="5">
        <v>33</v>
      </c>
      <c r="FD35" s="2" t="s">
        <v>56</v>
      </c>
      <c r="FE35" s="5">
        <f>S39+Z44+AG35</f>
        <v>6</v>
      </c>
      <c r="FF35" s="5">
        <v>59</v>
      </c>
      <c r="FG35" s="17">
        <f t="shared" si="0"/>
        <v>53</v>
      </c>
    </row>
    <row r="36" spans="1:163" x14ac:dyDescent="0.2">
      <c r="H36" s="5">
        <v>8</v>
      </c>
      <c r="I36" s="11" t="s">
        <v>17</v>
      </c>
      <c r="J36" s="2"/>
      <c r="K36" s="5">
        <v>8</v>
      </c>
      <c r="L36" s="5">
        <f t="shared" si="2"/>
        <v>40</v>
      </c>
      <c r="O36" s="5">
        <v>8</v>
      </c>
      <c r="P36" s="10" t="s">
        <v>57</v>
      </c>
      <c r="Q36" s="2"/>
      <c r="R36" s="5">
        <v>1</v>
      </c>
      <c r="S36" s="5">
        <f t="shared" si="5"/>
        <v>3</v>
      </c>
      <c r="V36" s="5">
        <v>8</v>
      </c>
      <c r="W36" s="10" t="s">
        <v>24</v>
      </c>
      <c r="X36" s="2"/>
      <c r="Y36" s="5">
        <v>1</v>
      </c>
      <c r="Z36" s="5">
        <f t="shared" si="6"/>
        <v>0</v>
      </c>
      <c r="AC36" s="5">
        <v>8</v>
      </c>
      <c r="AD36" s="11" t="s">
        <v>58</v>
      </c>
      <c r="AE36" s="2"/>
      <c r="AF36" s="5">
        <v>1</v>
      </c>
      <c r="AG36" s="5">
        <f t="shared" si="7"/>
        <v>0</v>
      </c>
      <c r="AR36" s="5">
        <v>8</v>
      </c>
      <c r="AS36" s="10" t="s">
        <v>36</v>
      </c>
      <c r="AT36" s="2"/>
      <c r="AU36" s="5">
        <v>2</v>
      </c>
      <c r="AV36" s="5">
        <f t="shared" si="9"/>
        <v>0</v>
      </c>
      <c r="AY36" s="5">
        <v>8</v>
      </c>
      <c r="AZ36" s="10" t="s">
        <v>26</v>
      </c>
      <c r="BA36" s="2"/>
      <c r="BB36" s="5">
        <v>2</v>
      </c>
      <c r="BC36" s="5">
        <f t="shared" si="10"/>
        <v>0</v>
      </c>
      <c r="BF36" s="5">
        <v>8</v>
      </c>
      <c r="BG36" s="11" t="s">
        <v>17</v>
      </c>
      <c r="BH36" s="2"/>
      <c r="BI36" s="5">
        <v>12</v>
      </c>
      <c r="BJ36" s="5">
        <f t="shared" si="11"/>
        <v>0</v>
      </c>
      <c r="BM36" s="5">
        <v>9</v>
      </c>
      <c r="BN36" s="12" t="s">
        <v>26</v>
      </c>
      <c r="BO36" s="2"/>
      <c r="BP36" s="5">
        <v>3</v>
      </c>
      <c r="BQ36" s="5">
        <f t="shared" si="3"/>
        <v>3</v>
      </c>
      <c r="BT36" s="5">
        <v>8</v>
      </c>
      <c r="BU36" s="10" t="s">
        <v>59</v>
      </c>
      <c r="BV36" s="2"/>
      <c r="BW36" s="5">
        <v>1</v>
      </c>
      <c r="BX36" s="5">
        <f t="shared" si="12"/>
        <v>0</v>
      </c>
      <c r="CA36" s="5">
        <v>8</v>
      </c>
      <c r="CB36" s="11" t="s">
        <v>17</v>
      </c>
      <c r="CC36" s="5"/>
      <c r="CD36" s="5">
        <v>12</v>
      </c>
      <c r="CE36" s="5">
        <f t="shared" si="13"/>
        <v>0</v>
      </c>
      <c r="FC36" s="5">
        <v>34</v>
      </c>
      <c r="FD36" s="2" t="s">
        <v>51</v>
      </c>
      <c r="FE36" s="5">
        <f>BC39+BQ39+CE34</f>
        <v>1</v>
      </c>
      <c r="FF36" s="5">
        <v>9</v>
      </c>
      <c r="FG36" s="17">
        <f t="shared" si="0"/>
        <v>8</v>
      </c>
    </row>
    <row r="37" spans="1:163" x14ac:dyDescent="0.2">
      <c r="H37" s="5">
        <v>9</v>
      </c>
      <c r="I37" s="11" t="s">
        <v>58</v>
      </c>
      <c r="J37" s="2"/>
      <c r="K37" s="5">
        <v>1</v>
      </c>
      <c r="L37" s="5">
        <f t="shared" si="2"/>
        <v>5</v>
      </c>
      <c r="O37" s="5">
        <v>9</v>
      </c>
      <c r="P37" s="10" t="s">
        <v>49</v>
      </c>
      <c r="Q37" s="2"/>
      <c r="R37" s="5">
        <v>1</v>
      </c>
      <c r="S37" s="5">
        <f t="shared" si="5"/>
        <v>3</v>
      </c>
      <c r="V37" s="5">
        <v>9</v>
      </c>
      <c r="W37" s="10" t="s">
        <v>36</v>
      </c>
      <c r="X37" s="2"/>
      <c r="Y37" s="5">
        <v>1</v>
      </c>
      <c r="Z37" s="5">
        <f t="shared" si="6"/>
        <v>0</v>
      </c>
      <c r="AC37" s="5">
        <v>9</v>
      </c>
      <c r="AD37" s="11" t="s">
        <v>60</v>
      </c>
      <c r="AE37" s="2"/>
      <c r="AF37" s="5">
        <v>1</v>
      </c>
      <c r="AG37" s="5">
        <f t="shared" si="7"/>
        <v>0</v>
      </c>
      <c r="AR37" s="5">
        <v>9</v>
      </c>
      <c r="AS37" s="10" t="s">
        <v>47</v>
      </c>
      <c r="AT37" s="2"/>
      <c r="AU37" s="5">
        <v>1</v>
      </c>
      <c r="AV37" s="5">
        <f t="shared" si="9"/>
        <v>0</v>
      </c>
      <c r="AY37" s="5">
        <v>9</v>
      </c>
      <c r="AZ37" s="10" t="s">
        <v>36</v>
      </c>
      <c r="BA37" s="2"/>
      <c r="BB37" s="5">
        <v>2</v>
      </c>
      <c r="BC37" s="5">
        <f t="shared" si="10"/>
        <v>0</v>
      </c>
      <c r="BM37" s="5">
        <v>10</v>
      </c>
      <c r="BN37" s="12" t="s">
        <v>28</v>
      </c>
      <c r="BO37" s="2"/>
      <c r="BP37" s="5">
        <v>1</v>
      </c>
      <c r="BQ37" s="5">
        <f t="shared" si="3"/>
        <v>1</v>
      </c>
      <c r="BT37" s="5">
        <v>9</v>
      </c>
      <c r="BU37" s="10" t="s">
        <v>50</v>
      </c>
      <c r="BV37" s="2"/>
      <c r="BW37" s="5">
        <v>2</v>
      </c>
      <c r="BX37" s="5">
        <f t="shared" si="12"/>
        <v>0</v>
      </c>
      <c r="FC37" s="5">
        <v>35</v>
      </c>
      <c r="FD37" s="2" t="s">
        <v>55</v>
      </c>
      <c r="FE37" s="5">
        <f>BC40+BJ35+BQ40+BX39</f>
        <v>2</v>
      </c>
      <c r="FF37" s="5">
        <v>113</v>
      </c>
      <c r="FG37" s="17">
        <f t="shared" si="0"/>
        <v>111</v>
      </c>
    </row>
    <row r="38" spans="1:163" x14ac:dyDescent="0.2">
      <c r="H38" s="5">
        <v>10</v>
      </c>
      <c r="I38" s="11" t="s">
        <v>60</v>
      </c>
      <c r="J38" s="2"/>
      <c r="K38" s="5">
        <v>1</v>
      </c>
      <c r="L38" s="5">
        <f t="shared" si="2"/>
        <v>5</v>
      </c>
      <c r="O38" s="5">
        <v>10</v>
      </c>
      <c r="P38" s="10" t="s">
        <v>52</v>
      </c>
      <c r="Q38" s="2"/>
      <c r="R38" s="5">
        <v>2</v>
      </c>
      <c r="S38" s="5">
        <f t="shared" si="5"/>
        <v>6</v>
      </c>
      <c r="V38" s="5">
        <v>10</v>
      </c>
      <c r="W38" s="10" t="s">
        <v>61</v>
      </c>
      <c r="X38" s="2"/>
      <c r="Y38" s="5">
        <v>1</v>
      </c>
      <c r="Z38" s="5">
        <f t="shared" si="6"/>
        <v>0</v>
      </c>
      <c r="AC38" s="5">
        <v>10</v>
      </c>
      <c r="AD38" s="11" t="s">
        <v>62</v>
      </c>
      <c r="AE38" s="2"/>
      <c r="AF38" s="5">
        <v>2</v>
      </c>
      <c r="AG38" s="5">
        <f t="shared" si="7"/>
        <v>0</v>
      </c>
      <c r="AR38" s="5">
        <v>10</v>
      </c>
      <c r="AS38" s="11" t="s">
        <v>17</v>
      </c>
      <c r="AT38" s="2"/>
      <c r="AU38" s="5">
        <v>10</v>
      </c>
      <c r="AV38" s="5">
        <f t="shared" si="9"/>
        <v>0</v>
      </c>
      <c r="AY38" s="5">
        <v>10</v>
      </c>
      <c r="AZ38" s="10" t="s">
        <v>57</v>
      </c>
      <c r="BA38" s="2"/>
      <c r="BB38" s="5">
        <v>2</v>
      </c>
      <c r="BC38" s="5">
        <f t="shared" si="10"/>
        <v>0</v>
      </c>
      <c r="BM38" s="5">
        <v>11</v>
      </c>
      <c r="BN38" s="12" t="s">
        <v>20</v>
      </c>
      <c r="BO38" s="2"/>
      <c r="BP38" s="5">
        <v>2</v>
      </c>
      <c r="BQ38" s="5">
        <f t="shared" si="3"/>
        <v>2</v>
      </c>
      <c r="BT38" s="5">
        <v>10</v>
      </c>
      <c r="BU38" s="10" t="s">
        <v>63</v>
      </c>
      <c r="BV38" s="2"/>
      <c r="BW38" s="5">
        <v>2</v>
      </c>
      <c r="BX38" s="5">
        <f t="shared" si="12"/>
        <v>0</v>
      </c>
      <c r="FC38" s="5">
        <v>36</v>
      </c>
      <c r="FD38" s="2" t="s">
        <v>57</v>
      </c>
      <c r="FE38" s="5">
        <f>S36+Z39+BC38+BQ42</f>
        <v>5</v>
      </c>
      <c r="FF38" s="5">
        <v>118</v>
      </c>
      <c r="FG38" s="17">
        <f t="shared" si="0"/>
        <v>113</v>
      </c>
    </row>
    <row r="39" spans="1:163" x14ac:dyDescent="0.2">
      <c r="H39" s="5">
        <v>11</v>
      </c>
      <c r="I39" s="11" t="s">
        <v>62</v>
      </c>
      <c r="J39" s="2"/>
      <c r="K39" s="5">
        <v>2</v>
      </c>
      <c r="L39" s="5">
        <f t="shared" si="2"/>
        <v>10</v>
      </c>
      <c r="O39" s="5">
        <v>11</v>
      </c>
      <c r="P39" s="10" t="s">
        <v>54</v>
      </c>
      <c r="Q39" s="2"/>
      <c r="R39" s="5">
        <v>2</v>
      </c>
      <c r="S39" s="5">
        <f t="shared" si="5"/>
        <v>6</v>
      </c>
      <c r="V39" s="5">
        <v>11</v>
      </c>
      <c r="W39" s="10" t="s">
        <v>57</v>
      </c>
      <c r="X39" s="2"/>
      <c r="Y39" s="5">
        <v>1</v>
      </c>
      <c r="Z39" s="5">
        <f t="shared" si="6"/>
        <v>0</v>
      </c>
      <c r="AC39" s="5">
        <v>11</v>
      </c>
      <c r="AD39" s="10" t="s">
        <v>64</v>
      </c>
      <c r="AE39" s="2"/>
      <c r="AF39" s="5">
        <v>1</v>
      </c>
      <c r="AG39" s="5">
        <f t="shared" si="7"/>
        <v>0</v>
      </c>
      <c r="AR39" s="5">
        <v>11</v>
      </c>
      <c r="AS39" s="11" t="s">
        <v>58</v>
      </c>
      <c r="AT39" s="2"/>
      <c r="AU39" s="5">
        <v>1</v>
      </c>
      <c r="AV39" s="5">
        <f t="shared" si="9"/>
        <v>0</v>
      </c>
      <c r="AY39" s="5">
        <v>11</v>
      </c>
      <c r="AZ39" s="10" t="s">
        <v>51</v>
      </c>
      <c r="BA39" s="2"/>
      <c r="BB39" s="5">
        <v>1</v>
      </c>
      <c r="BC39" s="5">
        <f t="shared" si="10"/>
        <v>0</v>
      </c>
      <c r="BM39" s="5">
        <v>12</v>
      </c>
      <c r="BN39" s="12" t="s">
        <v>51</v>
      </c>
      <c r="BO39" s="2"/>
      <c r="BP39" s="5">
        <v>1</v>
      </c>
      <c r="BQ39" s="5">
        <f t="shared" si="3"/>
        <v>1</v>
      </c>
      <c r="BT39" s="5">
        <v>11</v>
      </c>
      <c r="BU39" s="10" t="s">
        <v>55</v>
      </c>
      <c r="BV39" s="2"/>
      <c r="BW39" s="5">
        <v>3</v>
      </c>
      <c r="BX39" s="5">
        <f t="shared" si="12"/>
        <v>0</v>
      </c>
      <c r="FC39" s="5">
        <v>37</v>
      </c>
      <c r="FD39" s="2" t="s">
        <v>48</v>
      </c>
      <c r="FE39" s="5">
        <f>AG33+CE35</f>
        <v>0</v>
      </c>
      <c r="FF39" s="5">
        <v>4</v>
      </c>
      <c r="FG39" s="17">
        <f t="shared" si="0"/>
        <v>4</v>
      </c>
    </row>
    <row r="40" spans="1:163" x14ac:dyDescent="0.2">
      <c r="O40" s="5">
        <v>12</v>
      </c>
      <c r="P40" s="10" t="s">
        <v>64</v>
      </c>
      <c r="Q40" s="2"/>
      <c r="R40" s="5">
        <v>1</v>
      </c>
      <c r="S40" s="5">
        <f t="shared" si="5"/>
        <v>3</v>
      </c>
      <c r="V40" s="5">
        <v>12</v>
      </c>
      <c r="W40" s="10" t="s">
        <v>65</v>
      </c>
      <c r="X40" s="2"/>
      <c r="Y40" s="5">
        <v>1</v>
      </c>
      <c r="Z40" s="5">
        <f t="shared" si="6"/>
        <v>0</v>
      </c>
      <c r="AC40" s="5">
        <v>12</v>
      </c>
      <c r="AD40" s="11" t="s">
        <v>17</v>
      </c>
      <c r="AE40" s="2"/>
      <c r="AF40" s="5">
        <v>8</v>
      </c>
      <c r="AG40" s="5">
        <f t="shared" si="7"/>
        <v>0</v>
      </c>
      <c r="AR40" s="5">
        <v>12</v>
      </c>
      <c r="AS40" s="11" t="s">
        <v>60</v>
      </c>
      <c r="AT40" s="2"/>
      <c r="AU40" s="5">
        <v>1</v>
      </c>
      <c r="AV40" s="5">
        <f t="shared" si="9"/>
        <v>0</v>
      </c>
      <c r="AY40" s="5">
        <v>12</v>
      </c>
      <c r="AZ40" s="10" t="s">
        <v>55</v>
      </c>
      <c r="BA40" s="2"/>
      <c r="BB40" s="5">
        <v>2</v>
      </c>
      <c r="BC40" s="5">
        <f t="shared" si="10"/>
        <v>0</v>
      </c>
      <c r="BM40" s="5">
        <v>13</v>
      </c>
      <c r="BN40" s="12" t="s">
        <v>55</v>
      </c>
      <c r="BO40" s="2"/>
      <c r="BP40" s="5">
        <v>2</v>
      </c>
      <c r="BQ40" s="5">
        <f t="shared" si="3"/>
        <v>2</v>
      </c>
      <c r="BT40" s="5">
        <v>12</v>
      </c>
      <c r="BU40" s="10" t="s">
        <v>45</v>
      </c>
      <c r="BV40" s="2"/>
      <c r="BW40" s="5">
        <v>1</v>
      </c>
      <c r="BX40" s="5">
        <f t="shared" si="12"/>
        <v>0</v>
      </c>
      <c r="FC40" s="5">
        <v>38</v>
      </c>
      <c r="FD40" s="2" t="s">
        <v>50</v>
      </c>
      <c r="FE40" s="5">
        <f>BJ34+BX37</f>
        <v>0</v>
      </c>
      <c r="FF40" s="5">
        <v>52</v>
      </c>
      <c r="FG40" s="17">
        <f t="shared" si="0"/>
        <v>52</v>
      </c>
    </row>
    <row r="41" spans="1:163" x14ac:dyDescent="0.2">
      <c r="O41" s="5">
        <v>13</v>
      </c>
      <c r="P41" s="11" t="s">
        <v>58</v>
      </c>
      <c r="Q41" s="2"/>
      <c r="R41" s="5">
        <v>2</v>
      </c>
      <c r="S41" s="5">
        <f t="shared" si="5"/>
        <v>6</v>
      </c>
      <c r="V41" s="5">
        <v>13</v>
      </c>
      <c r="W41" s="10" t="s">
        <v>49</v>
      </c>
      <c r="X41" s="2"/>
      <c r="Y41" s="5">
        <v>1</v>
      </c>
      <c r="Z41" s="5">
        <f t="shared" si="6"/>
        <v>0</v>
      </c>
      <c r="AR41" s="5">
        <v>13</v>
      </c>
      <c r="AS41" s="11" t="s">
        <v>62</v>
      </c>
      <c r="AT41" s="2"/>
      <c r="AU41" s="5">
        <v>2</v>
      </c>
      <c r="AV41" s="5">
        <f t="shared" si="9"/>
        <v>0</v>
      </c>
      <c r="AY41" s="5">
        <v>13</v>
      </c>
      <c r="AZ41" s="11" t="s">
        <v>17</v>
      </c>
      <c r="BA41" s="2"/>
      <c r="BB41" s="5">
        <v>16</v>
      </c>
      <c r="BC41" s="5">
        <f t="shared" si="10"/>
        <v>0</v>
      </c>
      <c r="BM41" s="5">
        <v>14</v>
      </c>
      <c r="BN41" s="12" t="s">
        <v>59</v>
      </c>
      <c r="BO41" s="2"/>
      <c r="BP41" s="5">
        <v>1</v>
      </c>
      <c r="BQ41" s="5">
        <f t="shared" si="3"/>
        <v>1</v>
      </c>
      <c r="BT41" s="5">
        <v>13</v>
      </c>
      <c r="BU41" s="10" t="s">
        <v>66</v>
      </c>
      <c r="BV41" s="2"/>
      <c r="BW41" s="5">
        <v>1</v>
      </c>
      <c r="BX41" s="5">
        <f t="shared" si="12"/>
        <v>0</v>
      </c>
      <c r="FC41" s="5">
        <v>39</v>
      </c>
      <c r="FD41" s="2" t="s">
        <v>65</v>
      </c>
      <c r="FE41" s="5">
        <f>Z40+BQ43+BX38</f>
        <v>2</v>
      </c>
      <c r="FF41" s="5">
        <v>18</v>
      </c>
      <c r="FG41" s="17">
        <f t="shared" si="0"/>
        <v>16</v>
      </c>
    </row>
    <row r="42" spans="1:163" x14ac:dyDescent="0.2">
      <c r="O42" s="5">
        <v>14</v>
      </c>
      <c r="P42" s="11" t="s">
        <v>60</v>
      </c>
      <c r="Q42" s="2"/>
      <c r="R42" s="5">
        <v>2</v>
      </c>
      <c r="S42" s="5">
        <f t="shared" si="5"/>
        <v>6</v>
      </c>
      <c r="V42" s="5">
        <v>14</v>
      </c>
      <c r="W42" s="10" t="s">
        <v>67</v>
      </c>
      <c r="X42" s="2"/>
      <c r="Y42" s="5">
        <v>2</v>
      </c>
      <c r="Z42" s="5">
        <f t="shared" si="6"/>
        <v>0</v>
      </c>
      <c r="AY42" s="5">
        <v>14</v>
      </c>
      <c r="AZ42" s="11" t="s">
        <v>58</v>
      </c>
      <c r="BA42" s="2"/>
      <c r="BB42" s="5">
        <v>1</v>
      </c>
      <c r="BC42" s="5">
        <f t="shared" si="10"/>
        <v>0</v>
      </c>
      <c r="BM42" s="5">
        <v>15</v>
      </c>
      <c r="BN42" s="12" t="s">
        <v>57</v>
      </c>
      <c r="BO42" s="2"/>
      <c r="BP42" s="5">
        <v>2</v>
      </c>
      <c r="BQ42" s="5">
        <f t="shared" si="3"/>
        <v>2</v>
      </c>
      <c r="BT42" s="5">
        <v>14</v>
      </c>
      <c r="BU42" s="11" t="s">
        <v>17</v>
      </c>
      <c r="BV42" s="2"/>
      <c r="BW42" s="5">
        <v>14</v>
      </c>
      <c r="BX42" s="5">
        <f t="shared" si="12"/>
        <v>0</v>
      </c>
      <c r="FC42" s="5">
        <v>40</v>
      </c>
      <c r="FD42" s="2" t="s">
        <v>68</v>
      </c>
      <c r="FE42" s="5">
        <f>Z43</f>
        <v>0</v>
      </c>
      <c r="FF42" s="5">
        <v>5</v>
      </c>
      <c r="FG42" s="17">
        <f t="shared" si="0"/>
        <v>5</v>
      </c>
    </row>
    <row r="43" spans="1:163" x14ac:dyDescent="0.2">
      <c r="O43" s="5">
        <v>15</v>
      </c>
      <c r="P43" s="11" t="s">
        <v>62</v>
      </c>
      <c r="Q43" s="2"/>
      <c r="R43" s="5">
        <v>2</v>
      </c>
      <c r="S43" s="5">
        <f t="shared" si="5"/>
        <v>6</v>
      </c>
      <c r="V43" s="5">
        <v>15</v>
      </c>
      <c r="W43" s="10" t="s">
        <v>69</v>
      </c>
      <c r="X43" s="2"/>
      <c r="Y43" s="5">
        <v>1</v>
      </c>
      <c r="Z43" s="5">
        <f t="shared" si="6"/>
        <v>0</v>
      </c>
      <c r="AY43" s="5">
        <v>15</v>
      </c>
      <c r="AZ43" s="11" t="s">
        <v>60</v>
      </c>
      <c r="BA43" s="2"/>
      <c r="BB43" s="5">
        <v>1</v>
      </c>
      <c r="BC43" s="5">
        <f t="shared" si="10"/>
        <v>0</v>
      </c>
      <c r="BM43" s="5">
        <v>16</v>
      </c>
      <c r="BN43" s="12" t="s">
        <v>65</v>
      </c>
      <c r="BO43" s="2"/>
      <c r="BP43" s="5">
        <v>2</v>
      </c>
      <c r="BQ43" s="5">
        <f t="shared" si="3"/>
        <v>2</v>
      </c>
      <c r="BT43" s="5">
        <v>15</v>
      </c>
      <c r="BU43" s="10" t="s">
        <v>70</v>
      </c>
      <c r="BV43" s="2"/>
      <c r="BW43" s="5">
        <v>8</v>
      </c>
      <c r="BX43" s="5">
        <f t="shared" si="12"/>
        <v>0</v>
      </c>
      <c r="FC43" s="5">
        <v>41</v>
      </c>
      <c r="FD43" s="2" t="s">
        <v>59</v>
      </c>
      <c r="FE43" s="5">
        <f>BQ41+BX36</f>
        <v>1</v>
      </c>
      <c r="FF43" s="5">
        <v>2</v>
      </c>
      <c r="FG43" s="17">
        <f t="shared" si="0"/>
        <v>1</v>
      </c>
    </row>
    <row r="44" spans="1:163" x14ac:dyDescent="0.2">
      <c r="O44" s="5">
        <v>16</v>
      </c>
      <c r="P44" s="11" t="s">
        <v>17</v>
      </c>
      <c r="Q44" s="2"/>
      <c r="R44" s="5">
        <v>8</v>
      </c>
      <c r="S44" s="5">
        <f t="shared" si="5"/>
        <v>24</v>
      </c>
      <c r="V44" s="5">
        <v>16</v>
      </c>
      <c r="W44" s="10" t="s">
        <v>54</v>
      </c>
      <c r="X44" s="2"/>
      <c r="Y44" s="5">
        <v>2</v>
      </c>
      <c r="Z44" s="5">
        <f t="shared" si="6"/>
        <v>0</v>
      </c>
      <c r="AY44" s="5">
        <v>16</v>
      </c>
      <c r="AZ44" s="11" t="s">
        <v>62</v>
      </c>
      <c r="BA44" s="2"/>
      <c r="BB44" s="5">
        <v>2</v>
      </c>
      <c r="BC44" s="5">
        <f t="shared" si="10"/>
        <v>0</v>
      </c>
      <c r="BM44" s="5">
        <v>17</v>
      </c>
      <c r="BN44" s="12" t="s">
        <v>36</v>
      </c>
      <c r="BO44" s="2"/>
      <c r="BP44" s="5">
        <v>2</v>
      </c>
      <c r="BQ44" s="5">
        <f t="shared" si="3"/>
        <v>2</v>
      </c>
      <c r="FC44" s="5">
        <v>42</v>
      </c>
      <c r="FD44" s="4" t="s">
        <v>58</v>
      </c>
      <c r="FE44" s="5">
        <f>L37+S41+Z45+AG36+AV39+BC42+BQ46</f>
        <v>12</v>
      </c>
      <c r="FF44" s="5">
        <v>80</v>
      </c>
      <c r="FG44" s="17">
        <f t="shared" si="0"/>
        <v>68</v>
      </c>
    </row>
    <row r="45" spans="1:163" x14ac:dyDescent="0.2">
      <c r="V45" s="5">
        <v>17</v>
      </c>
      <c r="W45" s="11" t="s">
        <v>58</v>
      </c>
      <c r="X45" s="2"/>
      <c r="Y45" s="5">
        <v>2</v>
      </c>
      <c r="Z45" s="5">
        <f t="shared" si="6"/>
        <v>0</v>
      </c>
      <c r="BM45" s="5">
        <v>18</v>
      </c>
      <c r="BN45" s="12" t="s">
        <v>46</v>
      </c>
      <c r="BO45" s="2"/>
      <c r="BP45" s="5">
        <v>1</v>
      </c>
      <c r="BQ45" s="5">
        <f t="shared" si="3"/>
        <v>1</v>
      </c>
      <c r="FC45" s="5">
        <v>43</v>
      </c>
      <c r="FD45" s="4" t="s">
        <v>60</v>
      </c>
      <c r="FE45" s="5">
        <f>L38+S42+Z46+AG37+AV40+BC43+BQ47</f>
        <v>12</v>
      </c>
      <c r="FF45" s="5">
        <v>80</v>
      </c>
      <c r="FG45" s="17">
        <f t="shared" si="0"/>
        <v>68</v>
      </c>
    </row>
    <row r="46" spans="1:163" x14ac:dyDescent="0.2">
      <c r="V46" s="5">
        <v>18</v>
      </c>
      <c r="W46" s="11" t="s">
        <v>60</v>
      </c>
      <c r="X46" s="2"/>
      <c r="Y46" s="5">
        <v>2</v>
      </c>
      <c r="Z46" s="5">
        <f t="shared" si="6"/>
        <v>0</v>
      </c>
      <c r="BM46" s="5">
        <v>19</v>
      </c>
      <c r="BN46" s="11" t="s">
        <v>58</v>
      </c>
      <c r="BO46" s="2"/>
      <c r="BP46" s="5">
        <v>1</v>
      </c>
      <c r="BQ46" s="5">
        <f t="shared" si="3"/>
        <v>1</v>
      </c>
      <c r="FC46" s="5">
        <v>44</v>
      </c>
      <c r="FD46" s="4" t="s">
        <v>71</v>
      </c>
      <c r="FE46" s="5">
        <f>L39+S43+Z47+AV41+BC44+BQ48+AG38</f>
        <v>18</v>
      </c>
      <c r="FF46" s="5">
        <v>160</v>
      </c>
      <c r="FG46" s="17">
        <f t="shared" si="0"/>
        <v>142</v>
      </c>
    </row>
    <row r="47" spans="1:163" x14ac:dyDescent="0.2">
      <c r="S47" s="8"/>
      <c r="V47" s="5">
        <v>19</v>
      </c>
      <c r="W47" s="11" t="s">
        <v>62</v>
      </c>
      <c r="X47" s="2"/>
      <c r="Y47" s="5">
        <v>2</v>
      </c>
      <c r="Z47" s="5">
        <f t="shared" si="6"/>
        <v>0</v>
      </c>
      <c r="BM47" s="5">
        <v>20</v>
      </c>
      <c r="BN47" s="11" t="s">
        <v>60</v>
      </c>
      <c r="BO47" s="2"/>
      <c r="BP47" s="5">
        <v>1</v>
      </c>
      <c r="BQ47" s="5">
        <f t="shared" si="3"/>
        <v>1</v>
      </c>
      <c r="FC47" s="5">
        <v>45</v>
      </c>
      <c r="FD47" s="2" t="s">
        <v>72</v>
      </c>
      <c r="FE47" s="5">
        <f>S40+Z48+AG39</f>
        <v>3</v>
      </c>
      <c r="FF47" s="5">
        <v>173</v>
      </c>
      <c r="FG47" s="17">
        <f t="shared" si="0"/>
        <v>170</v>
      </c>
    </row>
    <row r="48" spans="1:163" x14ac:dyDescent="0.2">
      <c r="V48" s="5">
        <v>20</v>
      </c>
      <c r="W48" s="10" t="s">
        <v>64</v>
      </c>
      <c r="X48" s="2"/>
      <c r="Y48" s="5">
        <v>1</v>
      </c>
      <c r="Z48" s="5">
        <f t="shared" si="6"/>
        <v>0</v>
      </c>
      <c r="BM48" s="5">
        <v>21</v>
      </c>
      <c r="BN48" s="11" t="s">
        <v>62</v>
      </c>
      <c r="BO48" s="2"/>
      <c r="BP48" s="5">
        <v>2</v>
      </c>
      <c r="BQ48" s="5">
        <f t="shared" si="3"/>
        <v>2</v>
      </c>
      <c r="FC48" s="5">
        <v>46</v>
      </c>
      <c r="FD48" s="4" t="s">
        <v>70</v>
      </c>
      <c r="FE48" s="5">
        <f>BX43+BQ50+Z50</f>
        <v>8</v>
      </c>
      <c r="FF48" s="5">
        <v>260</v>
      </c>
      <c r="FG48" s="17">
        <f t="shared" si="0"/>
        <v>252</v>
      </c>
    </row>
    <row r="49" spans="22:161" x14ac:dyDescent="0.2">
      <c r="V49" s="5">
        <v>21</v>
      </c>
      <c r="W49" s="11" t="s">
        <v>17</v>
      </c>
      <c r="X49" s="2"/>
      <c r="Y49" s="5">
        <v>8</v>
      </c>
      <c r="Z49" s="5">
        <f t="shared" si="6"/>
        <v>0</v>
      </c>
      <c r="BM49" s="5">
        <v>22</v>
      </c>
      <c r="BN49" s="11" t="s">
        <v>17</v>
      </c>
      <c r="BO49" s="2"/>
      <c r="BP49" s="5">
        <v>22</v>
      </c>
      <c r="BQ49" s="5">
        <f t="shared" si="3"/>
        <v>22</v>
      </c>
      <c r="FE49" s="9"/>
    </row>
    <row r="50" spans="22:161" x14ac:dyDescent="0.2">
      <c r="V50" s="5">
        <v>22</v>
      </c>
      <c r="W50" s="11" t="s">
        <v>70</v>
      </c>
      <c r="X50" s="2"/>
      <c r="Y50" s="5">
        <v>8</v>
      </c>
      <c r="Z50" s="5">
        <f t="shared" si="6"/>
        <v>0</v>
      </c>
      <c r="BM50" s="5">
        <v>23</v>
      </c>
      <c r="BN50" s="11" t="s">
        <v>70</v>
      </c>
      <c r="BO50" s="2"/>
      <c r="BP50" s="5">
        <v>8</v>
      </c>
      <c r="BQ50" s="5">
        <f t="shared" si="3"/>
        <v>8</v>
      </c>
      <c r="FE50" s="9"/>
    </row>
  </sheetData>
  <mergeCells count="21">
    <mergeCell ref="AA23:AA24"/>
    <mergeCell ref="AH23:AH24"/>
    <mergeCell ref="AO23:AO24"/>
    <mergeCell ref="AW23:AW24"/>
    <mergeCell ref="F23:F24"/>
    <mergeCell ref="M23:M24"/>
    <mergeCell ref="T23:T24"/>
    <mergeCell ref="BD23:BD24"/>
    <mergeCell ref="BK23:BK24"/>
    <mergeCell ref="BR24:BR25"/>
    <mergeCell ref="BY24:BY25"/>
    <mergeCell ref="CF24:CF25"/>
    <mergeCell ref="EJ24:EJ25"/>
    <mergeCell ref="ER24:ER25"/>
    <mergeCell ref="EZ24:EZ25"/>
    <mergeCell ref="DL24:DL25"/>
    <mergeCell ref="CN24:CN25"/>
    <mergeCell ref="CV24:CV25"/>
    <mergeCell ref="DD24:DD25"/>
    <mergeCell ref="DT24:DT25"/>
    <mergeCell ref="EB24:EB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8"/>
  <sheetViews>
    <sheetView workbookViewId="0">
      <selection activeCell="I12" sqref="I12"/>
    </sheetView>
  </sheetViews>
  <sheetFormatPr baseColWidth="10" defaultColWidth="8.83203125" defaultRowHeight="15" x14ac:dyDescent="0.2"/>
  <cols>
    <col min="2" max="2" width="28.5" bestFit="1" customWidth="1"/>
    <col min="3" max="3" width="12.5" bestFit="1" customWidth="1"/>
    <col min="4" max="4" width="9" bestFit="1" customWidth="1"/>
    <col min="5" max="5" width="10.33203125" customWidth="1"/>
    <col min="6" max="6" width="7.1640625" customWidth="1"/>
    <col min="9" max="9" width="18.1640625" bestFit="1" customWidth="1"/>
    <col min="10" max="10" width="12.5" bestFit="1" customWidth="1"/>
    <col min="11" max="11" width="9" bestFit="1" customWidth="1"/>
  </cols>
  <sheetData>
    <row r="1" spans="1:12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H1" s="2"/>
      <c r="I1" s="2" t="s">
        <v>0</v>
      </c>
      <c r="J1" s="2" t="s">
        <v>1</v>
      </c>
      <c r="K1" s="2" t="s">
        <v>2</v>
      </c>
      <c r="L1" s="2" t="s">
        <v>3</v>
      </c>
    </row>
    <row r="2" spans="1:12" x14ac:dyDescent="0.2">
      <c r="A2" s="2"/>
      <c r="B2" s="2"/>
      <c r="C2" s="2"/>
      <c r="D2" s="2"/>
      <c r="E2" s="2"/>
      <c r="H2" s="2"/>
      <c r="I2" s="2"/>
      <c r="J2" s="2"/>
      <c r="K2" s="2"/>
      <c r="L2" s="2"/>
    </row>
    <row r="3" spans="1:12" x14ac:dyDescent="0.2">
      <c r="A3" s="2">
        <v>1</v>
      </c>
      <c r="B3" s="2" t="s">
        <v>4</v>
      </c>
      <c r="C3" s="5">
        <f>Sheet1!FE3</f>
        <v>5</v>
      </c>
      <c r="D3" s="5">
        <f>Sheet1!FF3</f>
        <v>1146</v>
      </c>
      <c r="E3" s="17">
        <f>D3-C3</f>
        <v>1141</v>
      </c>
      <c r="H3" s="2">
        <v>1</v>
      </c>
      <c r="I3" s="2" t="s">
        <v>5</v>
      </c>
      <c r="J3" s="5">
        <f>Sheet1!FK3</f>
        <v>0</v>
      </c>
      <c r="K3" s="5">
        <f>Sheet1!FL3</f>
        <v>33</v>
      </c>
      <c r="L3" s="17">
        <f>K3-J3</f>
        <v>33</v>
      </c>
    </row>
    <row r="4" spans="1:12" x14ac:dyDescent="0.2">
      <c r="A4" s="2">
        <v>2</v>
      </c>
      <c r="B4" s="2" t="s">
        <v>6</v>
      </c>
      <c r="C4" s="5">
        <f>Sheet1!FE4</f>
        <v>0</v>
      </c>
      <c r="D4" s="5">
        <f>Sheet1!FF4</f>
        <v>107</v>
      </c>
      <c r="E4" s="17">
        <f t="shared" ref="E4:E48" si="0">D4-C4</f>
        <v>107</v>
      </c>
      <c r="H4" s="2">
        <v>2</v>
      </c>
      <c r="I4" s="2" t="s">
        <v>7</v>
      </c>
      <c r="J4" s="5">
        <f>Sheet1!FK4</f>
        <v>0</v>
      </c>
      <c r="K4" s="5">
        <f>Sheet1!FL4</f>
        <v>34</v>
      </c>
      <c r="L4" s="17">
        <f t="shared" ref="L4:L6" si="1">K4-J4</f>
        <v>34</v>
      </c>
    </row>
    <row r="5" spans="1:12" x14ac:dyDescent="0.2">
      <c r="A5" s="2">
        <v>3</v>
      </c>
      <c r="B5" s="2" t="s">
        <v>8</v>
      </c>
      <c r="C5" s="5">
        <f>Sheet1!FE5</f>
        <v>32</v>
      </c>
      <c r="D5" s="5">
        <f>Sheet1!FF5</f>
        <v>405</v>
      </c>
      <c r="E5" s="17">
        <f t="shared" si="0"/>
        <v>373</v>
      </c>
      <c r="H5" s="2">
        <v>3</v>
      </c>
      <c r="I5" s="2" t="s">
        <v>9</v>
      </c>
      <c r="J5" s="5">
        <f>Sheet1!FK5</f>
        <v>0</v>
      </c>
      <c r="K5" s="5">
        <f>Sheet1!FL5</f>
        <v>15</v>
      </c>
      <c r="L5" s="17">
        <f t="shared" si="1"/>
        <v>15</v>
      </c>
    </row>
    <row r="6" spans="1:12" x14ac:dyDescent="0.2">
      <c r="A6" s="2">
        <v>4</v>
      </c>
      <c r="B6" s="2" t="s">
        <v>10</v>
      </c>
      <c r="C6" s="5">
        <f>Sheet1!FE6</f>
        <v>0</v>
      </c>
      <c r="D6" s="5">
        <f>Sheet1!FF6</f>
        <v>32</v>
      </c>
      <c r="E6" s="17">
        <f t="shared" si="0"/>
        <v>32</v>
      </c>
      <c r="H6" s="2">
        <v>4</v>
      </c>
      <c r="I6" s="2" t="s">
        <v>11</v>
      </c>
      <c r="J6" s="5">
        <f>Sheet1!FK6</f>
        <v>0</v>
      </c>
      <c r="K6" s="5">
        <f>Sheet1!FL6</f>
        <v>1</v>
      </c>
      <c r="L6" s="17">
        <f t="shared" si="1"/>
        <v>1</v>
      </c>
    </row>
    <row r="7" spans="1:12" x14ac:dyDescent="0.2">
      <c r="A7" s="2">
        <v>5</v>
      </c>
      <c r="B7" s="2" t="s">
        <v>12</v>
      </c>
      <c r="C7" s="5">
        <f>Sheet1!FE7</f>
        <v>0</v>
      </c>
      <c r="D7" s="5">
        <f>Sheet1!FF7</f>
        <v>104</v>
      </c>
      <c r="E7" s="17">
        <f t="shared" si="0"/>
        <v>104</v>
      </c>
    </row>
    <row r="8" spans="1:12" x14ac:dyDescent="0.2">
      <c r="A8" s="2">
        <v>6</v>
      </c>
      <c r="B8" s="2" t="s">
        <v>13</v>
      </c>
      <c r="C8" s="5">
        <f>Sheet1!FE8</f>
        <v>46</v>
      </c>
      <c r="D8" s="5">
        <f>Sheet1!FF8</f>
        <v>2266</v>
      </c>
      <c r="E8" s="17">
        <f t="shared" si="0"/>
        <v>2220</v>
      </c>
    </row>
    <row r="9" spans="1:12" x14ac:dyDescent="0.2">
      <c r="A9" s="2">
        <v>7</v>
      </c>
      <c r="B9" s="2" t="s">
        <v>14</v>
      </c>
      <c r="C9" s="5">
        <f>Sheet1!FE9</f>
        <v>50</v>
      </c>
      <c r="D9" s="5">
        <f>Sheet1!FF9</f>
        <v>963</v>
      </c>
      <c r="E9" s="17">
        <f t="shared" si="0"/>
        <v>913</v>
      </c>
    </row>
    <row r="10" spans="1:12" x14ac:dyDescent="0.2">
      <c r="A10" s="2">
        <v>8</v>
      </c>
      <c r="B10" s="2" t="s">
        <v>16</v>
      </c>
      <c r="C10" s="5">
        <f>Sheet1!FE10</f>
        <v>4</v>
      </c>
      <c r="D10" s="5">
        <f>Sheet1!FF10</f>
        <v>44</v>
      </c>
      <c r="E10" s="17">
        <f t="shared" si="0"/>
        <v>40</v>
      </c>
    </row>
    <row r="11" spans="1:12" x14ac:dyDescent="0.2">
      <c r="A11" s="2">
        <v>9</v>
      </c>
      <c r="B11" s="2" t="s">
        <v>17</v>
      </c>
      <c r="C11" s="5">
        <f>Sheet1!FE11</f>
        <v>86</v>
      </c>
      <c r="D11" s="5">
        <f>Sheet1!FF11</f>
        <v>822</v>
      </c>
      <c r="E11" s="17">
        <f t="shared" si="0"/>
        <v>736</v>
      </c>
    </row>
    <row r="12" spans="1:12" x14ac:dyDescent="0.2">
      <c r="A12" s="2">
        <v>10</v>
      </c>
      <c r="B12" s="2" t="s">
        <v>18</v>
      </c>
      <c r="C12" s="5">
        <f>Sheet1!FE12</f>
        <v>6</v>
      </c>
      <c r="D12" s="5">
        <f>Sheet1!FF12</f>
        <v>68</v>
      </c>
      <c r="E12" s="17">
        <f t="shared" si="0"/>
        <v>62</v>
      </c>
    </row>
    <row r="13" spans="1:12" x14ac:dyDescent="0.2">
      <c r="A13" s="2">
        <v>11</v>
      </c>
      <c r="B13" s="2" t="s">
        <v>19</v>
      </c>
      <c r="C13" s="5">
        <f>Sheet1!FE13</f>
        <v>12</v>
      </c>
      <c r="D13" s="5">
        <f>Sheet1!FF13</f>
        <v>175</v>
      </c>
      <c r="E13" s="17">
        <f t="shared" si="0"/>
        <v>163</v>
      </c>
      <c r="J13" s="2" t="s">
        <v>1</v>
      </c>
    </row>
    <row r="14" spans="1:12" x14ac:dyDescent="0.2">
      <c r="A14" s="2">
        <v>12</v>
      </c>
      <c r="B14" s="2" t="s">
        <v>20</v>
      </c>
      <c r="C14" s="5">
        <f>Sheet1!FE14</f>
        <v>12</v>
      </c>
      <c r="D14" s="5">
        <f>Sheet1!FF14</f>
        <v>91</v>
      </c>
      <c r="E14" s="17">
        <f t="shared" si="0"/>
        <v>79</v>
      </c>
      <c r="J14" t="s">
        <v>73</v>
      </c>
    </row>
    <row r="15" spans="1:12" x14ac:dyDescent="0.2">
      <c r="A15" s="2">
        <v>13</v>
      </c>
      <c r="B15" s="2" t="s">
        <v>21</v>
      </c>
      <c r="C15" s="5">
        <f>Sheet1!FE15</f>
        <v>3</v>
      </c>
      <c r="D15" s="5">
        <f>Sheet1!FF15</f>
        <v>75</v>
      </c>
      <c r="E15" s="17">
        <f t="shared" si="0"/>
        <v>72</v>
      </c>
    </row>
    <row r="16" spans="1:12" x14ac:dyDescent="0.2">
      <c r="A16" s="2">
        <v>14</v>
      </c>
      <c r="B16" s="2" t="s">
        <v>22</v>
      </c>
      <c r="C16" s="5">
        <f>Sheet1!FE16</f>
        <v>6</v>
      </c>
      <c r="D16" s="5">
        <f>Sheet1!FF16</f>
        <v>147</v>
      </c>
      <c r="E16" s="17">
        <f t="shared" si="0"/>
        <v>141</v>
      </c>
    </row>
    <row r="17" spans="1:5" x14ac:dyDescent="0.2">
      <c r="A17" s="2">
        <v>15</v>
      </c>
      <c r="B17" s="2" t="s">
        <v>23</v>
      </c>
      <c r="C17" s="5">
        <f>Sheet1!FE17</f>
        <v>6</v>
      </c>
      <c r="D17" s="5">
        <f>Sheet1!FF17</f>
        <v>150</v>
      </c>
      <c r="E17" s="17">
        <f t="shared" si="0"/>
        <v>144</v>
      </c>
    </row>
    <row r="18" spans="1:5" x14ac:dyDescent="0.2">
      <c r="A18" s="2">
        <v>16</v>
      </c>
      <c r="B18" s="2" t="s">
        <v>24</v>
      </c>
      <c r="C18" s="5">
        <f>Sheet1!FE18</f>
        <v>0</v>
      </c>
      <c r="D18" s="5">
        <f>Sheet1!FF18</f>
        <v>6</v>
      </c>
      <c r="E18" s="17">
        <f t="shared" si="0"/>
        <v>6</v>
      </c>
    </row>
    <row r="19" spans="1:5" x14ac:dyDescent="0.2">
      <c r="A19" s="2">
        <v>17</v>
      </c>
      <c r="B19" s="2" t="s">
        <v>25</v>
      </c>
      <c r="C19" s="5">
        <f>Sheet1!FE19</f>
        <v>2</v>
      </c>
      <c r="D19" s="5">
        <f>Sheet1!FF19</f>
        <v>47</v>
      </c>
      <c r="E19" s="17">
        <f t="shared" si="0"/>
        <v>45</v>
      </c>
    </row>
    <row r="20" spans="1:5" x14ac:dyDescent="0.2">
      <c r="A20" s="2">
        <v>18</v>
      </c>
      <c r="B20" s="2" t="s">
        <v>26</v>
      </c>
      <c r="C20" s="5">
        <f>Sheet1!FE20</f>
        <v>3</v>
      </c>
      <c r="D20" s="5">
        <f>Sheet1!FF20</f>
        <v>79</v>
      </c>
      <c r="E20" s="17">
        <f t="shared" si="0"/>
        <v>76</v>
      </c>
    </row>
    <row r="21" spans="1:5" x14ac:dyDescent="0.2">
      <c r="A21" s="2">
        <v>19</v>
      </c>
      <c r="B21" s="2" t="s">
        <v>27</v>
      </c>
      <c r="C21" s="5">
        <f>Sheet1!FE21</f>
        <v>1</v>
      </c>
      <c r="D21" s="5">
        <f>Sheet1!FF21</f>
        <v>15</v>
      </c>
      <c r="E21" s="17">
        <f t="shared" si="0"/>
        <v>14</v>
      </c>
    </row>
    <row r="22" spans="1:5" x14ac:dyDescent="0.2">
      <c r="A22" s="2">
        <v>20</v>
      </c>
      <c r="B22" s="2" t="s">
        <v>28</v>
      </c>
      <c r="C22" s="5">
        <f>Sheet1!FE22</f>
        <v>1</v>
      </c>
      <c r="D22" s="5">
        <f>Sheet1!FF22</f>
        <v>14</v>
      </c>
      <c r="E22" s="17">
        <f t="shared" si="0"/>
        <v>13</v>
      </c>
    </row>
    <row r="23" spans="1:5" x14ac:dyDescent="0.2">
      <c r="A23" s="2">
        <v>21</v>
      </c>
      <c r="B23" s="2" t="s">
        <v>29</v>
      </c>
      <c r="C23" s="5">
        <f>Sheet1!FE23</f>
        <v>0</v>
      </c>
      <c r="D23" s="5">
        <f>Sheet1!FF23</f>
        <v>39</v>
      </c>
      <c r="E23" s="17">
        <f t="shared" si="0"/>
        <v>39</v>
      </c>
    </row>
    <row r="24" spans="1:5" x14ac:dyDescent="0.2">
      <c r="A24" s="2">
        <v>22</v>
      </c>
      <c r="B24" s="2" t="s">
        <v>30</v>
      </c>
      <c r="C24" s="5">
        <f>Sheet1!FE24</f>
        <v>0</v>
      </c>
      <c r="D24" s="5">
        <f>Sheet1!FF24</f>
        <v>17</v>
      </c>
      <c r="E24" s="17">
        <f t="shared" si="0"/>
        <v>17</v>
      </c>
    </row>
    <row r="25" spans="1:5" x14ac:dyDescent="0.2">
      <c r="A25" s="2">
        <v>23</v>
      </c>
      <c r="B25" s="2" t="s">
        <v>31</v>
      </c>
      <c r="C25" s="5">
        <f>Sheet1!FE25</f>
        <v>0</v>
      </c>
      <c r="D25" s="5">
        <f>Sheet1!FF25</f>
        <v>34</v>
      </c>
      <c r="E25" s="17">
        <f t="shared" si="0"/>
        <v>34</v>
      </c>
    </row>
    <row r="26" spans="1:5" x14ac:dyDescent="0.2">
      <c r="A26" s="2">
        <v>24</v>
      </c>
      <c r="B26" s="2" t="s">
        <v>32</v>
      </c>
      <c r="C26" s="5">
        <f>Sheet1!FE26</f>
        <v>0</v>
      </c>
      <c r="D26" s="5">
        <f>Sheet1!FF26</f>
        <v>82</v>
      </c>
      <c r="E26" s="17">
        <f t="shared" si="0"/>
        <v>82</v>
      </c>
    </row>
    <row r="27" spans="1:5" x14ac:dyDescent="0.2">
      <c r="A27" s="2">
        <v>25</v>
      </c>
      <c r="B27" s="2" t="s">
        <v>34</v>
      </c>
      <c r="C27" s="5">
        <f>Sheet1!FE27</f>
        <v>0</v>
      </c>
      <c r="D27" s="5">
        <f>Sheet1!FF27</f>
        <v>14</v>
      </c>
      <c r="E27" s="17">
        <f t="shared" si="0"/>
        <v>14</v>
      </c>
    </row>
    <row r="28" spans="1:5" x14ac:dyDescent="0.2">
      <c r="A28" s="2">
        <v>26</v>
      </c>
      <c r="B28" s="2" t="s">
        <v>36</v>
      </c>
      <c r="C28" s="5">
        <f>Sheet1!FE28</f>
        <v>15</v>
      </c>
      <c r="D28" s="5">
        <f>Sheet1!FF28</f>
        <v>249</v>
      </c>
      <c r="E28" s="17">
        <f t="shared" si="0"/>
        <v>234</v>
      </c>
    </row>
    <row r="29" spans="1:5" x14ac:dyDescent="0.2">
      <c r="A29" s="2">
        <v>27</v>
      </c>
      <c r="B29" s="2" t="s">
        <v>43</v>
      </c>
      <c r="C29" s="5">
        <f>Sheet1!FE29</f>
        <v>0</v>
      </c>
      <c r="D29" s="5">
        <f>Sheet1!FF29</f>
        <v>2</v>
      </c>
      <c r="E29" s="17">
        <f t="shared" si="0"/>
        <v>2</v>
      </c>
    </row>
    <row r="30" spans="1:5" x14ac:dyDescent="0.2">
      <c r="A30" s="2">
        <v>28</v>
      </c>
      <c r="B30" s="2" t="s">
        <v>45</v>
      </c>
      <c r="C30" s="5">
        <f>Sheet1!FE30</f>
        <v>0</v>
      </c>
      <c r="D30" s="5">
        <f>Sheet1!FF30</f>
        <v>31</v>
      </c>
      <c r="E30" s="17">
        <f t="shared" si="0"/>
        <v>31</v>
      </c>
    </row>
    <row r="31" spans="1:5" x14ac:dyDescent="0.2">
      <c r="A31" s="2">
        <v>29</v>
      </c>
      <c r="B31" s="2" t="s">
        <v>46</v>
      </c>
      <c r="C31" s="5">
        <f>Sheet1!FE31</f>
        <v>1</v>
      </c>
      <c r="D31" s="5">
        <f>Sheet1!FF31</f>
        <v>14</v>
      </c>
      <c r="E31" s="17">
        <f t="shared" si="0"/>
        <v>13</v>
      </c>
    </row>
    <row r="32" spans="1:5" x14ac:dyDescent="0.2">
      <c r="A32" s="2">
        <v>30</v>
      </c>
      <c r="B32" s="2" t="s">
        <v>47</v>
      </c>
      <c r="C32" s="5">
        <f>Sheet1!FE32</f>
        <v>0</v>
      </c>
      <c r="D32" s="5">
        <f>Sheet1!FF32</f>
        <v>503</v>
      </c>
      <c r="E32" s="17">
        <f t="shared" si="0"/>
        <v>503</v>
      </c>
    </row>
    <row r="33" spans="1:5" x14ac:dyDescent="0.2">
      <c r="A33" s="2">
        <v>31</v>
      </c>
      <c r="B33" s="2" t="s">
        <v>49</v>
      </c>
      <c r="C33" s="5">
        <f>Sheet1!FE33</f>
        <v>3</v>
      </c>
      <c r="D33" s="5">
        <f>Sheet1!FF33</f>
        <v>57</v>
      </c>
      <c r="E33" s="17">
        <f t="shared" si="0"/>
        <v>54</v>
      </c>
    </row>
    <row r="34" spans="1:5" x14ac:dyDescent="0.2">
      <c r="A34" s="2">
        <v>32</v>
      </c>
      <c r="B34" s="2" t="s">
        <v>52</v>
      </c>
      <c r="C34" s="5">
        <f>Sheet1!FE34</f>
        <v>6</v>
      </c>
      <c r="D34" s="5">
        <f>Sheet1!FF34</f>
        <v>128</v>
      </c>
      <c r="E34" s="17">
        <f t="shared" si="0"/>
        <v>122</v>
      </c>
    </row>
    <row r="35" spans="1:5" x14ac:dyDescent="0.2">
      <c r="A35" s="2">
        <v>33</v>
      </c>
      <c r="B35" s="2" t="s">
        <v>54</v>
      </c>
      <c r="C35" s="5">
        <f>Sheet1!FE35</f>
        <v>6</v>
      </c>
      <c r="D35" s="5">
        <f>Sheet1!FF35</f>
        <v>59</v>
      </c>
      <c r="E35" s="17">
        <f t="shared" si="0"/>
        <v>53</v>
      </c>
    </row>
    <row r="36" spans="1:5" x14ac:dyDescent="0.2">
      <c r="A36" s="2">
        <v>34</v>
      </c>
      <c r="B36" s="2" t="s">
        <v>51</v>
      </c>
      <c r="C36" s="5">
        <f>Sheet1!FE36</f>
        <v>1</v>
      </c>
      <c r="D36" s="5">
        <f>Sheet1!FF36</f>
        <v>9</v>
      </c>
      <c r="E36" s="17">
        <f t="shared" si="0"/>
        <v>8</v>
      </c>
    </row>
    <row r="37" spans="1:5" x14ac:dyDescent="0.2">
      <c r="A37" s="2">
        <v>35</v>
      </c>
      <c r="B37" s="2" t="s">
        <v>55</v>
      </c>
      <c r="C37" s="5">
        <f>Sheet1!FE37</f>
        <v>2</v>
      </c>
      <c r="D37" s="5">
        <f>Sheet1!FF37</f>
        <v>113</v>
      </c>
      <c r="E37" s="17">
        <f t="shared" si="0"/>
        <v>111</v>
      </c>
    </row>
    <row r="38" spans="1:5" x14ac:dyDescent="0.2">
      <c r="A38" s="2">
        <v>36</v>
      </c>
      <c r="B38" s="2" t="s">
        <v>57</v>
      </c>
      <c r="C38" s="5">
        <f>Sheet1!FE38</f>
        <v>5</v>
      </c>
      <c r="D38" s="5">
        <f>Sheet1!FF38</f>
        <v>118</v>
      </c>
      <c r="E38" s="17">
        <f t="shared" si="0"/>
        <v>113</v>
      </c>
    </row>
    <row r="39" spans="1:5" x14ac:dyDescent="0.2">
      <c r="A39" s="2">
        <v>37</v>
      </c>
      <c r="B39" s="2" t="s">
        <v>48</v>
      </c>
      <c r="C39" s="5">
        <f>Sheet1!FE39</f>
        <v>0</v>
      </c>
      <c r="D39" s="5">
        <f>Sheet1!FF39</f>
        <v>4</v>
      </c>
      <c r="E39" s="17">
        <f t="shared" si="0"/>
        <v>4</v>
      </c>
    </row>
    <row r="40" spans="1:5" x14ac:dyDescent="0.2">
      <c r="A40" s="2">
        <v>38</v>
      </c>
      <c r="B40" s="2" t="s">
        <v>50</v>
      </c>
      <c r="C40" s="5">
        <f>Sheet1!FE40</f>
        <v>0</v>
      </c>
      <c r="D40" s="5">
        <f>Sheet1!FF40</f>
        <v>52</v>
      </c>
      <c r="E40" s="17">
        <f t="shared" si="0"/>
        <v>52</v>
      </c>
    </row>
    <row r="41" spans="1:5" x14ac:dyDescent="0.2">
      <c r="A41" s="2">
        <v>39</v>
      </c>
      <c r="B41" s="2" t="s">
        <v>65</v>
      </c>
      <c r="C41" s="5">
        <f>Sheet1!FE41</f>
        <v>2</v>
      </c>
      <c r="D41" s="5">
        <f>Sheet1!FF41</f>
        <v>18</v>
      </c>
      <c r="E41" s="17">
        <f t="shared" si="0"/>
        <v>16</v>
      </c>
    </row>
    <row r="42" spans="1:5" x14ac:dyDescent="0.2">
      <c r="A42" s="2">
        <v>40</v>
      </c>
      <c r="B42" s="2" t="s">
        <v>69</v>
      </c>
      <c r="C42" s="5">
        <f>Sheet1!FE42</f>
        <v>0</v>
      </c>
      <c r="D42" s="5">
        <f>Sheet1!FF42</f>
        <v>5</v>
      </c>
      <c r="E42" s="17">
        <f t="shared" si="0"/>
        <v>5</v>
      </c>
    </row>
    <row r="43" spans="1:5" x14ac:dyDescent="0.2">
      <c r="A43" s="2">
        <v>41</v>
      </c>
      <c r="B43" s="2" t="s">
        <v>59</v>
      </c>
      <c r="C43" s="5">
        <f>Sheet1!FE43</f>
        <v>1</v>
      </c>
      <c r="D43" s="5">
        <f>Sheet1!FF43</f>
        <v>2</v>
      </c>
      <c r="E43" s="17">
        <f t="shared" si="0"/>
        <v>1</v>
      </c>
    </row>
    <row r="44" spans="1:5" x14ac:dyDescent="0.2">
      <c r="A44" s="2">
        <v>42</v>
      </c>
      <c r="B44" s="2" t="s">
        <v>58</v>
      </c>
      <c r="C44" s="5">
        <f>Sheet1!FE44</f>
        <v>12</v>
      </c>
      <c r="D44" s="5">
        <f>Sheet1!FF44</f>
        <v>80</v>
      </c>
      <c r="E44" s="17">
        <f t="shared" si="0"/>
        <v>68</v>
      </c>
    </row>
    <row r="45" spans="1:5" x14ac:dyDescent="0.2">
      <c r="A45" s="2">
        <v>43</v>
      </c>
      <c r="B45" s="2" t="s">
        <v>60</v>
      </c>
      <c r="C45" s="5">
        <f>Sheet1!FE45</f>
        <v>12</v>
      </c>
      <c r="D45" s="5">
        <f>Sheet1!FF45</f>
        <v>80</v>
      </c>
      <c r="E45" s="17">
        <f t="shared" si="0"/>
        <v>68</v>
      </c>
    </row>
    <row r="46" spans="1:5" x14ac:dyDescent="0.2">
      <c r="A46" s="2">
        <v>44</v>
      </c>
      <c r="B46" s="2" t="s">
        <v>62</v>
      </c>
      <c r="C46" s="5">
        <f>Sheet1!FE46</f>
        <v>18</v>
      </c>
      <c r="D46" s="5">
        <f>Sheet1!FF46</f>
        <v>160</v>
      </c>
      <c r="E46" s="17">
        <f t="shared" si="0"/>
        <v>142</v>
      </c>
    </row>
    <row r="47" spans="1:5" x14ac:dyDescent="0.2">
      <c r="A47" s="2">
        <v>45</v>
      </c>
      <c r="B47" s="2" t="s">
        <v>64</v>
      </c>
      <c r="C47" s="5">
        <f>Sheet1!FE47</f>
        <v>3</v>
      </c>
      <c r="D47" s="5">
        <f>Sheet1!FF47</f>
        <v>173</v>
      </c>
      <c r="E47" s="17">
        <f t="shared" si="0"/>
        <v>170</v>
      </c>
    </row>
    <row r="48" spans="1:5" x14ac:dyDescent="0.2">
      <c r="A48" s="2">
        <v>46</v>
      </c>
      <c r="B48" s="2" t="s">
        <v>70</v>
      </c>
      <c r="C48" s="5">
        <f>Sheet1!FE48</f>
        <v>8</v>
      </c>
      <c r="D48" s="5">
        <f>Sheet1!FF48</f>
        <v>260</v>
      </c>
      <c r="E48" s="17">
        <f t="shared" si="0"/>
        <v>252</v>
      </c>
    </row>
  </sheetData>
  <autoFilter ref="A3:E48" xr:uid="{DADA3C9C-6444-43B7-A891-F2F3AAA20FE7}"/>
  <conditionalFormatting sqref="A3:E48">
    <cfRule type="expression" dxfId="0" priority="1">
      <formula>$C3&gt;0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7F4CA-3913-4A0E-BC20-D73177461908}">
  <dimension ref="A1"/>
  <sheetViews>
    <sheetView workbookViewId="0">
      <selection activeCell="D4" sqref="D4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Sheet4</vt:lpstr>
      <vt:lpstr>Sheet3</vt:lpstr>
      <vt:lpstr>Sheet2!Criteria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Giorgi Mgeladze</dc:creator>
  <cp:keywords/>
  <dc:description/>
  <cp:lastModifiedBy>Microsoft Office User</cp:lastModifiedBy>
  <cp:revision/>
  <dcterms:created xsi:type="dcterms:W3CDTF">2012-10-22T09:04:09Z</dcterms:created>
  <dcterms:modified xsi:type="dcterms:W3CDTF">2022-11-05T21:56:40Z</dcterms:modified>
  <cp:category/>
  <cp:contentStatus/>
</cp:coreProperties>
</file>