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8820"/>
  </bookViews>
  <sheets>
    <sheet name="DB" sheetId="10" r:id="rId1"/>
    <sheet name="CIVIL PICS" sheetId="46" r:id="rId2"/>
    <sheet name="MEP PICS" sheetId="48" r:id="rId3"/>
    <sheet name="Data" sheetId="11" r:id="rId4"/>
    <sheet name="Submittal Status" sheetId="14" r:id="rId5"/>
    <sheet name="Manpower" sheetId="16" r:id="rId6"/>
    <sheet name="Sheet2" sheetId="2" state="hidden" r:id="rId7"/>
    <sheet name="Sheet3" sheetId="3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CURRENT" localSheetId="1" hidden="1">[1]FitOutConfCentre!#REF!</definedName>
    <definedName name="__123Graph_ACURRENT" localSheetId="5" hidden="1">[1]FitOutConfCentre!#REF!</definedName>
    <definedName name="__123Graph_ACURRENT" localSheetId="2" hidden="1">[1]FitOutConfCentre!#REF!</definedName>
    <definedName name="__123Graph_ACURRENT" localSheetId="4" hidden="1">[1]FitOutConfCentre!#REF!</definedName>
    <definedName name="__123Graph_ACURRENT" hidden="1">[1]FitOutConfCentre!#REF!</definedName>
    <definedName name="_1.0___COMMUNICATIONS_FORMS" localSheetId="1">'[2]1.0 index'!#REF!</definedName>
    <definedName name="_1.0___COMMUNICATIONS_FORMS" localSheetId="5">'[2]1.0 index'!#REF!</definedName>
    <definedName name="_1.0___COMMUNICATIONS_FORMS" localSheetId="2">'[2]1.0 index'!#REF!</definedName>
    <definedName name="_1.0___COMMUNICATIONS_FORMS" localSheetId="4">'[2]1.0 index'!#REF!</definedName>
    <definedName name="_1.0___COMMUNICATIONS_FORMS">'[2]1.0 index'!#REF!</definedName>
    <definedName name="_No1" localSheetId="1">#REF!</definedName>
    <definedName name="_No1" localSheetId="5">#REF!</definedName>
    <definedName name="_No1" localSheetId="2">#REF!</definedName>
    <definedName name="_No1" localSheetId="4">#REF!</definedName>
    <definedName name="_No1">#REF!</definedName>
    <definedName name="_No2" localSheetId="1">#REF!</definedName>
    <definedName name="_No2" localSheetId="5">#REF!</definedName>
    <definedName name="_No2" localSheetId="2">#REF!</definedName>
    <definedName name="_No2" localSheetId="4">#REF!</definedName>
    <definedName name="_No2">#REF!</definedName>
    <definedName name="_No3" localSheetId="1">#REF!</definedName>
    <definedName name="_No3" localSheetId="5">#REF!</definedName>
    <definedName name="_No3" localSheetId="2">#REF!</definedName>
    <definedName name="_No3" localSheetId="4">#REF!</definedName>
    <definedName name="_No3">#REF!</definedName>
    <definedName name="A" localSheetId="1">#REF!</definedName>
    <definedName name="A" localSheetId="5">#REF!</definedName>
    <definedName name="A" localSheetId="2">#REF!</definedName>
    <definedName name="A" localSheetId="4">#REF!</definedName>
    <definedName name="A">#REF!</definedName>
    <definedName name="AA" localSheetId="1">#REF!</definedName>
    <definedName name="AA" localSheetId="5">#REF!</definedName>
    <definedName name="AA" localSheetId="2">#REF!</definedName>
    <definedName name="AA" localSheetId="4">#REF!</definedName>
    <definedName name="AA">#REF!</definedName>
    <definedName name="AAA" localSheetId="1">#REF!</definedName>
    <definedName name="AAA" localSheetId="5">#REF!</definedName>
    <definedName name="AAA" localSheetId="2">#REF!</definedName>
    <definedName name="AAA" localSheetId="4">#REF!</definedName>
    <definedName name="AAA">#REF!</definedName>
    <definedName name="abc" localSheetId="1">#REF!</definedName>
    <definedName name="abc" localSheetId="5">#REF!</definedName>
    <definedName name="abc" localSheetId="2">#REF!</definedName>
    <definedName name="abc" localSheetId="4">#REF!</definedName>
    <definedName name="abc">#REF!</definedName>
    <definedName name="adFgzdjshdan" localSheetId="1">#REF!</definedName>
    <definedName name="adFgzdjshdan" localSheetId="5">#REF!</definedName>
    <definedName name="adFgzdjshdan" localSheetId="2">#REF!</definedName>
    <definedName name="adFgzdjshdan" localSheetId="4">#REF!</definedName>
    <definedName name="adFgzdjshdan">#REF!</definedName>
    <definedName name="AggregateBaseCourse" localSheetId="1">#REF!</definedName>
    <definedName name="AggregateBaseCourse" localSheetId="5">#REF!</definedName>
    <definedName name="AggregateBaseCourse" localSheetId="2">#REF!</definedName>
    <definedName name="AggregateBaseCourse" localSheetId="4">#REF!</definedName>
    <definedName name="AggregateBaseCourse">#REF!</definedName>
    <definedName name="AsphalticBaseCourse" localSheetId="1">#REF!</definedName>
    <definedName name="AsphalticBaseCourse" localSheetId="5">#REF!</definedName>
    <definedName name="AsphalticBaseCourse" localSheetId="2">#REF!</definedName>
    <definedName name="AsphalticBaseCourse" localSheetId="4">#REF!</definedName>
    <definedName name="AsphalticBaseCourse">#REF!</definedName>
    <definedName name="B" localSheetId="1">#REF!</definedName>
    <definedName name="B" localSheetId="5">#REF!</definedName>
    <definedName name="B" localSheetId="2">#REF!</definedName>
    <definedName name="B" localSheetId="4">#REF!</definedName>
    <definedName name="B">#REF!</definedName>
    <definedName name="BB" localSheetId="1">#REF!</definedName>
    <definedName name="BB" localSheetId="5">#REF!</definedName>
    <definedName name="BB" localSheetId="2">#REF!</definedName>
    <definedName name="BB" localSheetId="4">#REF!</definedName>
    <definedName name="BB">#REF!</definedName>
    <definedName name="BIN" localSheetId="1">#REF!</definedName>
    <definedName name="BIN" localSheetId="5">#REF!</definedName>
    <definedName name="BIN" localSheetId="2">#REF!</definedName>
    <definedName name="BIN" localSheetId="4">#REF!</definedName>
    <definedName name="BIN">#REF!</definedName>
    <definedName name="Bitumen" localSheetId="1">#REF!</definedName>
    <definedName name="Bitumen" localSheetId="5">#REF!</definedName>
    <definedName name="Bitumen" localSheetId="2">#REF!</definedName>
    <definedName name="Bitumen" localSheetId="4">#REF!</definedName>
    <definedName name="Bitumen">#REF!</definedName>
    <definedName name="CatEyes" localSheetId="1">#REF!</definedName>
    <definedName name="CatEyes" localSheetId="5">#REF!</definedName>
    <definedName name="CatEyes" localSheetId="2">#REF!</definedName>
    <definedName name="CatEyes" localSheetId="4">#REF!</definedName>
    <definedName name="CatEyes">#REF!</definedName>
    <definedName name="CC" localSheetId="1">#REF!</definedName>
    <definedName name="CC" localSheetId="5">#REF!</definedName>
    <definedName name="CC" localSheetId="2">#REF!</definedName>
    <definedName name="CC" localSheetId="4">#REF!</definedName>
    <definedName name="CC">#REF!</definedName>
    <definedName name="ClearingAndGrubbing" localSheetId="1">#REF!</definedName>
    <definedName name="ClearingAndGrubbing" localSheetId="5">#REF!</definedName>
    <definedName name="ClearingAndGrubbing" localSheetId="2">#REF!</definedName>
    <definedName name="ClearingAndGrubbing" localSheetId="4">#REF!</definedName>
    <definedName name="ClearingAndGrubbing">#REF!</definedName>
    <definedName name="ConcreteClassA" localSheetId="1">#REF!</definedName>
    <definedName name="ConcreteClassA" localSheetId="5">#REF!</definedName>
    <definedName name="ConcreteClassA" localSheetId="2">#REF!</definedName>
    <definedName name="ConcreteClassA" localSheetId="4">#REF!</definedName>
    <definedName name="ConcreteClassA">#REF!</definedName>
    <definedName name="CumulativeFinancialProgress" localSheetId="1">#REF!</definedName>
    <definedName name="CumulativeFinancialProgress" localSheetId="5">#REF!</definedName>
    <definedName name="CumulativeFinancialProgress" localSheetId="2">#REF!</definedName>
    <definedName name="CumulativeFinancialProgress" localSheetId="4">#REF!</definedName>
    <definedName name="CumulativeFinancialProgress">#REF!</definedName>
    <definedName name="CumulativePercentCompletion" localSheetId="1">#REF!</definedName>
    <definedName name="CumulativePercentCompletion" localSheetId="5">#REF!</definedName>
    <definedName name="CumulativePercentCompletion" localSheetId="2">#REF!</definedName>
    <definedName name="CumulativePercentCompletion" localSheetId="4">#REF!</definedName>
    <definedName name="CumulativePercentCompletion">#REF!</definedName>
    <definedName name="D" localSheetId="1">#REF!</definedName>
    <definedName name="D" localSheetId="5">#REF!</definedName>
    <definedName name="D" localSheetId="2">#REF!</definedName>
    <definedName name="D" localSheetId="4">#REF!</definedName>
    <definedName name="D">#REF!</definedName>
    <definedName name="_xlnm.Database" localSheetId="1">#REF!</definedName>
    <definedName name="_xlnm.Database" localSheetId="5">#REF!</definedName>
    <definedName name="_xlnm.Database" localSheetId="2">#REF!</definedName>
    <definedName name="_xlnm.Database" localSheetId="4">#REF!</definedName>
    <definedName name="_xlnm.Database">#REF!</definedName>
    <definedName name="Date1" localSheetId="1">#REF!</definedName>
    <definedName name="Date1" localSheetId="5">#REF!</definedName>
    <definedName name="Date1" localSheetId="2">#REF!</definedName>
    <definedName name="Date1" localSheetId="4">#REF!</definedName>
    <definedName name="Date1">#REF!</definedName>
    <definedName name="DD" localSheetId="1">#REF!</definedName>
    <definedName name="DD" localSheetId="5">#REF!</definedName>
    <definedName name="DD" localSheetId="2">#REF!</definedName>
    <definedName name="DD" localSheetId="4">#REF!</definedName>
    <definedName name="DD">#REF!</definedName>
    <definedName name="df" localSheetId="1">#REF!</definedName>
    <definedName name="df" localSheetId="5">#REF!</definedName>
    <definedName name="df" localSheetId="2">#REF!</definedName>
    <definedName name="df" localSheetId="4">#REF!</definedName>
    <definedName name="df">#REF!</definedName>
    <definedName name="DST" localSheetId="1">#REF!</definedName>
    <definedName name="DST" localSheetId="5">#REF!</definedName>
    <definedName name="DST" localSheetId="2">#REF!</definedName>
    <definedName name="DST" localSheetId="4">#REF!</definedName>
    <definedName name="DST">#REF!</definedName>
    <definedName name="E" localSheetId="1">#REF!</definedName>
    <definedName name="E" localSheetId="5">#REF!</definedName>
    <definedName name="E" localSheetId="2">#REF!</definedName>
    <definedName name="E" localSheetId="4">#REF!</definedName>
    <definedName name="E">#REF!</definedName>
    <definedName name="EE" localSheetId="1">#REF!</definedName>
    <definedName name="EE" localSheetId="5">#REF!</definedName>
    <definedName name="EE" localSheetId="2">#REF!</definedName>
    <definedName name="EE" localSheetId="4">#REF!</definedName>
    <definedName name="EE">#REF!</definedName>
    <definedName name="Emb108a" localSheetId="1">#REF!</definedName>
    <definedName name="Emb108a" localSheetId="5">#REF!</definedName>
    <definedName name="Emb108a" localSheetId="2">#REF!</definedName>
    <definedName name="Emb108a" localSheetId="4">#REF!</definedName>
    <definedName name="Emb108a">#REF!</definedName>
    <definedName name="Emb108c" localSheetId="1">#REF!</definedName>
    <definedName name="Emb108c" localSheetId="5">#REF!</definedName>
    <definedName name="Emb108c" localSheetId="2">#REF!</definedName>
    <definedName name="Emb108c" localSheetId="4">#REF!</definedName>
    <definedName name="Emb108c">#REF!</definedName>
    <definedName name="End_Bal" localSheetId="1">#REF!</definedName>
    <definedName name="End_Bal" localSheetId="5">#REF!</definedName>
    <definedName name="End_Bal" localSheetId="2">#REF!</definedName>
    <definedName name="End_Bal" localSheetId="4">#REF!</definedName>
    <definedName name="End_Bal">#REF!</definedName>
    <definedName name="Escalation" localSheetId="1">#REF!</definedName>
    <definedName name="Escalation" localSheetId="5">#REF!</definedName>
    <definedName name="Escalation" localSheetId="2">#REF!</definedName>
    <definedName name="Escalation" localSheetId="4">#REF!</definedName>
    <definedName name="Escalation">#REF!</definedName>
    <definedName name="F" localSheetId="1">#REF!</definedName>
    <definedName name="F" localSheetId="5">#REF!</definedName>
    <definedName name="F" localSheetId="2">#REF!</definedName>
    <definedName name="F" localSheetId="4">#REF!</definedName>
    <definedName name="F">#REF!</definedName>
    <definedName name="FF" localSheetId="1">#REF!</definedName>
    <definedName name="FF" localSheetId="5">#REF!</definedName>
    <definedName name="FF" localSheetId="2">#REF!</definedName>
    <definedName name="FF" localSheetId="4">#REF!</definedName>
    <definedName name="FF">#REF!</definedName>
    <definedName name="Full_Print" localSheetId="1">#REF!</definedName>
    <definedName name="Full_Print" localSheetId="5">#REF!</definedName>
    <definedName name="Full_Print" localSheetId="2">#REF!</definedName>
    <definedName name="Full_Print" localSheetId="4">#REF!</definedName>
    <definedName name="Full_Print">#REF!</definedName>
    <definedName name="G" localSheetId="1">#REF!</definedName>
    <definedName name="G" localSheetId="5">#REF!</definedName>
    <definedName name="G" localSheetId="2">#REF!</definedName>
    <definedName name="G" localSheetId="4">#REF!</definedName>
    <definedName name="G">#REF!</definedName>
    <definedName name="GroutedRiprap" localSheetId="1">#REF!</definedName>
    <definedName name="GroutedRiprap" localSheetId="5">#REF!</definedName>
    <definedName name="GroutedRiprap" localSheetId="2">#REF!</definedName>
    <definedName name="GroutedRiprap" localSheetId="4">#REF!</definedName>
    <definedName name="GroutedRiprap">#REF!</definedName>
    <definedName name="H" localSheetId="1">#REF!</definedName>
    <definedName name="H" localSheetId="5">#REF!</definedName>
    <definedName name="H" localSheetId="2">#REF!</definedName>
    <definedName name="H" localSheetId="4">#REF!</definedName>
    <definedName name="H">#REF!</definedName>
    <definedName name="Header_Row">ROW(#REF!)</definedName>
    <definedName name="HeadWall" localSheetId="1">#REF!</definedName>
    <definedName name="HeadWall" localSheetId="5">#REF!</definedName>
    <definedName name="HeadWall" localSheetId="2">#REF!</definedName>
    <definedName name="HeadWall" localSheetId="4">#REF!</definedName>
    <definedName name="HeadWall">#REF!</definedName>
    <definedName name="HH" localSheetId="1">#REF!</definedName>
    <definedName name="HH" localSheetId="5">#REF!</definedName>
    <definedName name="HH" localSheetId="2">#REF!</definedName>
    <definedName name="HH" localSheetId="4">#REF!</definedName>
    <definedName name="HH">#REF!</definedName>
    <definedName name="Interest_Rate" localSheetId="1">#REF!</definedName>
    <definedName name="Interest_Rate" localSheetId="5">#REF!</definedName>
    <definedName name="Interest_Rate" localSheetId="2">#REF!</definedName>
    <definedName name="Interest_Rate" localSheetId="4">#REF!</definedName>
    <definedName name="Interest_Rate">#REF!</definedName>
    <definedName name="IPCs" localSheetId="1">#REF!</definedName>
    <definedName name="IPCs" localSheetId="5">#REF!</definedName>
    <definedName name="IPCs" localSheetId="2">#REF!</definedName>
    <definedName name="IPCs" localSheetId="4">#REF!</definedName>
    <definedName name="IPCs">#REF!</definedName>
    <definedName name="J" localSheetId="1">#REF!</definedName>
    <definedName name="J" localSheetId="5">#REF!</definedName>
    <definedName name="J" localSheetId="2">#REF!</definedName>
    <definedName name="J" localSheetId="4">#REF!</definedName>
    <definedName name="J">#REF!</definedName>
    <definedName name="K" localSheetId="1">#REF!</definedName>
    <definedName name="K" localSheetId="5">#REF!</definedName>
    <definedName name="K" localSheetId="2">#REF!</definedName>
    <definedName name="K" localSheetId="4">#REF!</definedName>
    <definedName name="K">#REF!</definedName>
    <definedName name="Khaledf" localSheetId="1">'[3]2.0 index'!#REF!</definedName>
    <definedName name="Khaledf" localSheetId="5">'[3]2.0 index'!#REF!</definedName>
    <definedName name="Khaledf" localSheetId="2">'[3]2.0 index'!#REF!</definedName>
    <definedName name="Khaledf" localSheetId="4">'[3]2.0 index'!#REF!</definedName>
    <definedName name="Khaledf">'[3]2.0 index'!#REF!</definedName>
    <definedName name="kmy">'[4]DTF Outgoing'!$J$9416</definedName>
    <definedName name="KurFarki" localSheetId="1">#REF!</definedName>
    <definedName name="KurFarki" localSheetId="5">#REF!</definedName>
    <definedName name="KurFarki" localSheetId="2">#REF!</definedName>
    <definedName name="KurFarki" localSheetId="4">#REF!</definedName>
    <definedName name="KurFarki">#REF!</definedName>
    <definedName name="L" localSheetId="1">#REF!</definedName>
    <definedName name="L" localSheetId="5">#REF!</definedName>
    <definedName name="L" localSheetId="2">#REF!</definedName>
    <definedName name="L" localSheetId="4">#REF!</definedName>
    <definedName name="L">#REF!</definedName>
    <definedName name="Last_Row" localSheetId="1">IF([5]!Values_Entered,Header_Row+[5]!Number_of_Payments,Header_Row)</definedName>
    <definedName name="Last_Row" localSheetId="5">IF(Manpower!Values_Entered,Header_Row+Manpower!Number_of_Payments,Header_Row)</definedName>
    <definedName name="Last_Row" localSheetId="2">IF([5]!Values_Entered,Header_Row+[5]!Number_of_Payments,Header_Row)</definedName>
    <definedName name="Last_Row" localSheetId="4">IF('Submittal Status'!Values_Entered,Header_Row+'Submittal Status'!Number_of_Payments,Header_Row)</definedName>
    <definedName name="Last_Row">IF([5]!Values_Entered,Header_Row+[5]!Number_of_Payments,Header_Row)</definedName>
    <definedName name="LeanConcrete" localSheetId="1">#REF!</definedName>
    <definedName name="LeanConcrete" localSheetId="5">#REF!</definedName>
    <definedName name="LeanConcrete" localSheetId="2">#REF!</definedName>
    <definedName name="LeanConcrete" localSheetId="4">#REF!</definedName>
    <definedName name="LeanConcrete">#REF!</definedName>
    <definedName name="LL" localSheetId="1">#REF!</definedName>
    <definedName name="LL" localSheetId="5">#REF!</definedName>
    <definedName name="LL" localSheetId="2">#REF!</definedName>
    <definedName name="LL" localSheetId="4">#REF!</definedName>
    <definedName name="LL">#REF!</definedName>
    <definedName name="Loan_Amount" localSheetId="1">#REF!</definedName>
    <definedName name="Loan_Amount" localSheetId="5">#REF!</definedName>
    <definedName name="Loan_Amount" localSheetId="2">#REF!</definedName>
    <definedName name="Loan_Amount" localSheetId="4">#REF!</definedName>
    <definedName name="Loan_Amount">#REF!</definedName>
    <definedName name="Loan_Start" localSheetId="1">#REF!</definedName>
    <definedName name="Loan_Start" localSheetId="5">#REF!</definedName>
    <definedName name="Loan_Start" localSheetId="2">#REF!</definedName>
    <definedName name="Loan_Start" localSheetId="4">#REF!</definedName>
    <definedName name="Loan_Start">#REF!</definedName>
    <definedName name="Loan_Years" localSheetId="1">#REF!</definedName>
    <definedName name="Loan_Years" localSheetId="5">#REF!</definedName>
    <definedName name="Loan_Years" localSheetId="2">#REF!</definedName>
    <definedName name="Loan_Years" localSheetId="4">#REF!</definedName>
    <definedName name="Loan_Years">#REF!</definedName>
    <definedName name="M" localSheetId="1">#REF!</definedName>
    <definedName name="M" localSheetId="5">#REF!</definedName>
    <definedName name="M" localSheetId="2">#REF!</definedName>
    <definedName name="M" localSheetId="4">#REF!</definedName>
    <definedName name="M">#REF!</definedName>
    <definedName name="MaterialToBeCrushed" localSheetId="1">#REF!</definedName>
    <definedName name="MaterialToBeCrushed" localSheetId="5">#REF!</definedName>
    <definedName name="MaterialToBeCrushed" localSheetId="2">#REF!</definedName>
    <definedName name="MaterialToBeCrushed" localSheetId="4">#REF!</definedName>
    <definedName name="MaterialToBeCrushed">#REF!</definedName>
    <definedName name="MaterialToBeScreened" localSheetId="1">#REF!</definedName>
    <definedName name="MaterialToBeScreened" localSheetId="5">#REF!</definedName>
    <definedName name="MaterialToBeScreened" localSheetId="2">#REF!</definedName>
    <definedName name="MaterialToBeScreened" localSheetId="4">#REF!</definedName>
    <definedName name="MaterialToBeScreened">#REF!</definedName>
    <definedName name="MC_" localSheetId="1">#REF!</definedName>
    <definedName name="MC_" localSheetId="5">#REF!</definedName>
    <definedName name="MC_" localSheetId="2">#REF!</definedName>
    <definedName name="MC_" localSheetId="4">#REF!</definedName>
    <definedName name="MC_">#REF!</definedName>
    <definedName name="MontlyPercentCompletion" localSheetId="1">#REF!</definedName>
    <definedName name="MontlyPercentCompletion" localSheetId="5">#REF!</definedName>
    <definedName name="MontlyPercentCompletion" localSheetId="2">#REF!</definedName>
    <definedName name="MontlyPercentCompletion" localSheetId="4">#REF!</definedName>
    <definedName name="MontlyPercentCompletion">#REF!</definedName>
    <definedName name="Multiplier" localSheetId="1">#REF!</definedName>
    <definedName name="Multiplier" localSheetId="5">#REF!</definedName>
    <definedName name="Multiplier" localSheetId="2">#REF!</definedName>
    <definedName name="Multiplier" localSheetId="4">#REF!</definedName>
    <definedName name="Multiplier">#REF!</definedName>
    <definedName name="Multiplier1" localSheetId="1">#REF!</definedName>
    <definedName name="Multiplier1" localSheetId="5">#REF!</definedName>
    <definedName name="Multiplier1" localSheetId="2">#REF!</definedName>
    <definedName name="Multiplier1" localSheetId="4">#REF!</definedName>
    <definedName name="Multiplier1">#REF!</definedName>
    <definedName name="N" localSheetId="1">#REF!</definedName>
    <definedName name="N" localSheetId="5">#REF!</definedName>
    <definedName name="N" localSheetId="2">#REF!</definedName>
    <definedName name="N" localSheetId="4">#REF!</definedName>
    <definedName name="N">#REF!</definedName>
    <definedName name="NewPrintArea" localSheetId="1">#REF!</definedName>
    <definedName name="NewPrintArea" localSheetId="5">#REF!</definedName>
    <definedName name="NewPrintArea" localSheetId="2">#REF!</definedName>
    <definedName name="NewPrintArea" localSheetId="4">#REF!</definedName>
    <definedName name="NewPrintArea">#REF!</definedName>
    <definedName name="NewPrintAreaMi" localSheetId="1">#REF!</definedName>
    <definedName name="NewPrintAreaMi" localSheetId="5">#REF!</definedName>
    <definedName name="NewPrintAreaMi" localSheetId="2">#REF!</definedName>
    <definedName name="NewPrintAreaMi" localSheetId="4">#REF!</definedName>
    <definedName name="NewPrintAreaMi">#REF!</definedName>
    <definedName name="NGC" localSheetId="1">#REF!</definedName>
    <definedName name="NGC" localSheetId="5">#REF!</definedName>
    <definedName name="NGC" localSheetId="2">#REF!</definedName>
    <definedName name="NGC" localSheetId="4">#REF!</definedName>
    <definedName name="NGC">#REF!</definedName>
    <definedName name="No0" localSheetId="1">#REF!</definedName>
    <definedName name="No0" localSheetId="5">#REF!</definedName>
    <definedName name="No0" localSheetId="2">#REF!</definedName>
    <definedName name="No0" localSheetId="4">#REF!</definedName>
    <definedName name="No0">#REF!</definedName>
    <definedName name="Number_of_Payments" localSheetId="1">MATCH(0.01,'CIVIL PICS'!End_Bal,-1)+1</definedName>
    <definedName name="Number_of_Payments" localSheetId="5">MATCH(0.01,Manpower!End_Bal,-1)+1</definedName>
    <definedName name="Number_of_Payments" localSheetId="2">MATCH(0.01,'MEP PICS'!End_Bal,-1)+1</definedName>
    <definedName name="Number_of_Payments" localSheetId="4">MATCH(0.01,'Submittal Status'!End_Bal,-1)+1</definedName>
    <definedName name="Number_of_Payments">MATCH(0.01,End_Bal,-1)+1</definedName>
    <definedName name="P" localSheetId="1">#REF!</definedName>
    <definedName name="P" localSheetId="5">#REF!</definedName>
    <definedName name="P" localSheetId="2">#REF!</definedName>
    <definedName name="P" localSheetId="4">#REF!</definedName>
    <definedName name="P">#REF!</definedName>
    <definedName name="PavementMarking" localSheetId="1">#REF!</definedName>
    <definedName name="PavementMarking" localSheetId="5">#REF!</definedName>
    <definedName name="PavementMarking" localSheetId="2">#REF!</definedName>
    <definedName name="PavementMarking" localSheetId="4">#REF!</definedName>
    <definedName name="PavementMarking">#REF!</definedName>
    <definedName name="PipeCulverts" localSheetId="1">#REF!</definedName>
    <definedName name="PipeCulverts" localSheetId="5">#REF!</definedName>
    <definedName name="PipeCulverts" localSheetId="2">#REF!</definedName>
    <definedName name="PipeCulverts" localSheetId="4">#REF!</definedName>
    <definedName name="PipeCulverts">#REF!</definedName>
    <definedName name="PrimeCoat" localSheetId="1">#REF!</definedName>
    <definedName name="PrimeCoat" localSheetId="5">#REF!</definedName>
    <definedName name="PrimeCoat" localSheetId="2">#REF!</definedName>
    <definedName name="PrimeCoat" localSheetId="4">#REF!</definedName>
    <definedName name="PrimeCoat">#REF!</definedName>
    <definedName name="_xlnm.Print_Area" localSheetId="1">'CIVIL PICS'!$A$1:$W$50</definedName>
    <definedName name="_xlnm.Print_Area" localSheetId="3">Data!$A$1:$CW$114</definedName>
    <definedName name="_xlnm.Print_Area" localSheetId="0">DB!$A$1:$X$98</definedName>
    <definedName name="_xlnm.Print_Area" localSheetId="5">Manpower!$B$1:$X$8</definedName>
    <definedName name="_xlnm.Print_Area" localSheetId="2">'MEP PICS'!$A$1:$W$49</definedName>
    <definedName name="_xlnm.Print_Area" localSheetId="4">'Submittal Status'!$A$1:$F$12</definedName>
    <definedName name="_xlnm.Print_Area">#REF!</definedName>
    <definedName name="Print_Area_A" localSheetId="1">#REF!</definedName>
    <definedName name="Print_Area_A" localSheetId="5">#REF!</definedName>
    <definedName name="Print_Area_A" localSheetId="2">#REF!</definedName>
    <definedName name="Print_Area_A" localSheetId="4">#REF!</definedName>
    <definedName name="Print_Area_A">#REF!</definedName>
    <definedName name="PRINT_AREA_MI" localSheetId="1">#REF!</definedName>
    <definedName name="PRINT_AREA_MI" localSheetId="5">#REF!</definedName>
    <definedName name="PRINT_AREA_MI" localSheetId="2">#REF!</definedName>
    <definedName name="PRINT_AREA_MI" localSheetId="4">#REF!</definedName>
    <definedName name="PRINT_AREA_MI">#REF!</definedName>
    <definedName name="Print_Area_V" localSheetId="1">#REF!</definedName>
    <definedName name="Print_Area_V" localSheetId="5">#REF!</definedName>
    <definedName name="Print_Area_V" localSheetId="2">#REF!</definedName>
    <definedName name="Print_Area_V" localSheetId="4">#REF!</definedName>
    <definedName name="Print_Area_V">#REF!</definedName>
    <definedName name="Print_Titles_MI" localSheetId="1">#REF!</definedName>
    <definedName name="Print_Titles_MI" localSheetId="5">#REF!</definedName>
    <definedName name="Print_Titles_MI" localSheetId="2">#REF!</definedName>
    <definedName name="Print_Titles_MI" localSheetId="4">#REF!</definedName>
    <definedName name="Print_Titles_MI">#REF!</definedName>
    <definedName name="Q" localSheetId="1">#REF!</definedName>
    <definedName name="Q" localSheetId="5">#REF!</definedName>
    <definedName name="Q" localSheetId="2">#REF!</definedName>
    <definedName name="Q" localSheetId="4">#REF!</definedName>
    <definedName name="Q">#REF!</definedName>
    <definedName name="QWE" localSheetId="1">#REF!</definedName>
    <definedName name="QWE" localSheetId="5">#REF!</definedName>
    <definedName name="QWE" localSheetId="2">#REF!</definedName>
    <definedName name="QWE" localSheetId="4">#REF!</definedName>
    <definedName name="QWE">#REF!</definedName>
    <definedName name="Rate" localSheetId="1">#REF!</definedName>
    <definedName name="Rate" localSheetId="5">#REF!</definedName>
    <definedName name="Rate" localSheetId="2">#REF!</definedName>
    <definedName name="Rate" localSheetId="4">#REF!</definedName>
    <definedName name="Rate">#REF!</definedName>
    <definedName name="RC_" localSheetId="1">#REF!</definedName>
    <definedName name="RC_" localSheetId="5">#REF!</definedName>
    <definedName name="RC_" localSheetId="2">#REF!</definedName>
    <definedName name="RC_" localSheetId="4">#REF!</definedName>
    <definedName name="RC_">#REF!</definedName>
    <definedName name="ReinforcementSteel" localSheetId="1">#REF!</definedName>
    <definedName name="ReinforcementSteel" localSheetId="5">#REF!</definedName>
    <definedName name="ReinforcementSteel" localSheetId="2">#REF!</definedName>
    <definedName name="ReinforcementSteel" localSheetId="4">#REF!</definedName>
    <definedName name="ReinforcementSteel">#REF!</definedName>
    <definedName name="RFINotes" localSheetId="1">'[6]1.0 Section 1 Cover'!#REF!</definedName>
    <definedName name="RFINotes" localSheetId="5">'[6]1.0 Section 1 Cover'!#REF!</definedName>
    <definedName name="RFINotes" localSheetId="2">'[6]1.0 Section 1 Cover'!#REF!</definedName>
    <definedName name="RFINotes" localSheetId="4">'[6]1.0 Section 1 Cover'!#REF!</definedName>
    <definedName name="RFINotes">'[6]1.0 Section 1 Cover'!#REF!</definedName>
    <definedName name="RFPNotes" localSheetId="1">'[6]1.0 Section 1 Cover'!#REF!</definedName>
    <definedName name="RFPNotes" localSheetId="5">'[6]1.0 Section 1 Cover'!#REF!</definedName>
    <definedName name="RFPNotes" localSheetId="2">'[6]1.0 Section 1 Cover'!#REF!</definedName>
    <definedName name="RFPNotes" localSheetId="4">'[6]1.0 Section 1 Cover'!#REF!</definedName>
    <definedName name="RFPNotes">'[6]1.0 Section 1 Cover'!#REF!</definedName>
    <definedName name="S" localSheetId="1">#REF!</definedName>
    <definedName name="S" localSheetId="5">#REF!</definedName>
    <definedName name="S" localSheetId="2">#REF!</definedName>
    <definedName name="S" localSheetId="4">#REF!</definedName>
    <definedName name="S">#REF!</definedName>
    <definedName name="ShoulderEmb." localSheetId="1">#REF!</definedName>
    <definedName name="ShoulderEmb." localSheetId="5">#REF!</definedName>
    <definedName name="ShoulderEmb." localSheetId="2">#REF!</definedName>
    <definedName name="ShoulderEmb." localSheetId="4">#REF!</definedName>
    <definedName name="ShoulderEmb.">#REF!</definedName>
    <definedName name="ShoulderSubbase" localSheetId="1">#REF!</definedName>
    <definedName name="ShoulderSubbase" localSheetId="5">#REF!</definedName>
    <definedName name="ShoulderSubbase" localSheetId="2">#REF!</definedName>
    <definedName name="ShoulderSubbase" localSheetId="4">#REF!</definedName>
    <definedName name="ShoulderSubbase">#REF!</definedName>
    <definedName name="SozlesmeRsYenParitesi" localSheetId="1">#REF!</definedName>
    <definedName name="SozlesmeRsYenParitesi" localSheetId="5">#REF!</definedName>
    <definedName name="SozlesmeRsYenParitesi" localSheetId="2">#REF!</definedName>
    <definedName name="SozlesmeRsYenParitesi" localSheetId="4">#REF!</definedName>
    <definedName name="SozlesmeRsYenParitesi">#REF!</definedName>
    <definedName name="SozlesmeYenUSDParitesi" localSheetId="1">#REF!</definedName>
    <definedName name="SozlesmeYenUSDParitesi" localSheetId="5">#REF!</definedName>
    <definedName name="SozlesmeYenUSDParitesi" localSheetId="2">#REF!</definedName>
    <definedName name="SozlesmeYenUSDParitesi" localSheetId="4">#REF!</definedName>
    <definedName name="SozlesmeYenUSDParitesi">#REF!</definedName>
    <definedName name="SRC" localSheetId="1">#REF!</definedName>
    <definedName name="SRC" localSheetId="5">#REF!</definedName>
    <definedName name="SRC" localSheetId="2">#REF!</definedName>
    <definedName name="SRC" localSheetId="4">#REF!</definedName>
    <definedName name="SRC">#REF!</definedName>
    <definedName name="Subbase" localSheetId="1">#REF!</definedName>
    <definedName name="Subbase" localSheetId="5">#REF!</definedName>
    <definedName name="Subbase" localSheetId="2">#REF!</definedName>
    <definedName name="Subbase" localSheetId="4">#REF!</definedName>
    <definedName name="Subbase">#REF!</definedName>
    <definedName name="T" localSheetId="1">#REF!</definedName>
    <definedName name="T" localSheetId="5">#REF!</definedName>
    <definedName name="T" localSheetId="2">#REF!</definedName>
    <definedName name="T" localSheetId="4">#REF!</definedName>
    <definedName name="T">#REF!</definedName>
    <definedName name="TackCoat" localSheetId="1">#REF!</definedName>
    <definedName name="TackCoat" localSheetId="5">#REF!</definedName>
    <definedName name="TackCoat" localSheetId="2">#REF!</definedName>
    <definedName name="TackCoat" localSheetId="4">#REF!</definedName>
    <definedName name="TackCoat">#REF!</definedName>
    <definedName name="TrafficSings" localSheetId="1">#REF!</definedName>
    <definedName name="TrafficSings" localSheetId="5">#REF!</definedName>
    <definedName name="TrafficSings" localSheetId="2">#REF!</definedName>
    <definedName name="TrafficSings" localSheetId="4">#REF!</definedName>
    <definedName name="TrafficSings">#REF!</definedName>
    <definedName name="Turk" localSheetId="1">#REF!</definedName>
    <definedName name="Turk" localSheetId="5">#REF!</definedName>
    <definedName name="Turk" localSheetId="2">#REF!</definedName>
    <definedName name="Turk" localSheetId="4">#REF!</definedName>
    <definedName name="Turk">#REF!</definedName>
    <definedName name="U" localSheetId="1">#REF!</definedName>
    <definedName name="U" localSheetId="5">#REF!</definedName>
    <definedName name="U" localSheetId="2">#REF!</definedName>
    <definedName name="U" localSheetId="4">#REF!</definedName>
    <definedName name="U">#REF!</definedName>
    <definedName name="USDRs" localSheetId="1">#REF!</definedName>
    <definedName name="USDRs" localSheetId="5">#REF!</definedName>
    <definedName name="USDRs" localSheetId="2">#REF!</definedName>
    <definedName name="USDRs" localSheetId="4">#REF!</definedName>
    <definedName name="USDRs">#REF!</definedName>
    <definedName name="USDYen" localSheetId="1">#REF!</definedName>
    <definedName name="USDYen" localSheetId="5">#REF!</definedName>
    <definedName name="USDYen" localSheetId="2">#REF!</definedName>
    <definedName name="USDYen" localSheetId="4">#REF!</definedName>
    <definedName name="USDYen">#REF!</definedName>
    <definedName name="V" localSheetId="1">#REF!</definedName>
    <definedName name="V" localSheetId="5">#REF!</definedName>
    <definedName name="V" localSheetId="2">#REF!</definedName>
    <definedName name="V" localSheetId="4">#REF!</definedName>
    <definedName name="V">#REF!</definedName>
    <definedName name="Values_Entered" localSheetId="1">IF('CIVIL PICS'!Loan_Amount*'CIVIL PICS'!Interest_Rate*'CIVIL PICS'!Loan_Years*'CIVIL PICS'!Loan_Start&gt;0,1,0)</definedName>
    <definedName name="Values_Entered" localSheetId="5">IF(Manpower!Loan_Amount*Manpower!Interest_Rate*Manpower!Loan_Years*Manpower!Loan_Start&gt;0,1,0)</definedName>
    <definedName name="Values_Entered" localSheetId="2">IF('MEP PICS'!Loan_Amount*'MEP PICS'!Interest_Rate*'MEP PICS'!Loan_Years*'MEP PICS'!Loan_Start&gt;0,1,0)</definedName>
    <definedName name="Values_Entered" localSheetId="4">IF('Submittal Status'!Loan_Amount*'Submittal Status'!Interest_Rate*'Submittal Status'!Loan_Years*'Submittal Status'!Loan_Start&gt;0,1,0)</definedName>
    <definedName name="Values_Entered">IF(Loan_Amount*Interest_Rate*Loan_Years*Loan_Start&gt;0,1,0)</definedName>
    <definedName name="W" localSheetId="1">#REF!</definedName>
    <definedName name="W" localSheetId="5">#REF!</definedName>
    <definedName name="W" localSheetId="2">#REF!</definedName>
    <definedName name="W" localSheetId="4">#REF!</definedName>
    <definedName name="W">#REF!</definedName>
    <definedName name="WearingCourse" localSheetId="1">#REF!</definedName>
    <definedName name="WearingCourse" localSheetId="5">#REF!</definedName>
    <definedName name="WearingCourse" localSheetId="2">#REF!</definedName>
    <definedName name="WearingCourse" localSheetId="4">#REF!</definedName>
    <definedName name="WearingCourse">#REF!</definedName>
    <definedName name="X" localSheetId="1">#REF!</definedName>
    <definedName name="X" localSheetId="5">#REF!</definedName>
    <definedName name="X" localSheetId="2">#REF!</definedName>
    <definedName name="X" localSheetId="4">#REF!</definedName>
    <definedName name="X">#REF!</definedName>
    <definedName name="Y" localSheetId="1">#REF!</definedName>
    <definedName name="Y" localSheetId="5">#REF!</definedName>
    <definedName name="Y" localSheetId="2">#REF!</definedName>
    <definedName name="Y" localSheetId="4">#REF!</definedName>
    <definedName name="Y">#REF!</definedName>
    <definedName name="Z" localSheetId="1">#REF!</definedName>
    <definedName name="Z" localSheetId="5">#REF!</definedName>
    <definedName name="Z" localSheetId="2">#REF!</definedName>
    <definedName name="Z" localSheetId="4">#REF!</definedName>
    <definedName name="Z">#REF!</definedName>
  </definedNames>
  <calcPr calcId="145621"/>
</workbook>
</file>

<file path=xl/calcChain.xml><?xml version="1.0" encoding="utf-8"?>
<calcChain xmlns="http://schemas.openxmlformats.org/spreadsheetml/2006/main">
  <c r="CI113" i="11" l="1"/>
  <c r="CH113" i="11"/>
  <c r="P7" i="16" l="1"/>
  <c r="N88" i="10" l="1"/>
  <c r="H90" i="10" l="1"/>
  <c r="H91" i="10"/>
  <c r="H94" i="10"/>
  <c r="CG113" i="11"/>
  <c r="CF113" i="11" l="1"/>
  <c r="CE113" i="11" l="1"/>
  <c r="BZ113" i="11" l="1"/>
  <c r="CA113" i="11"/>
  <c r="CB113" i="11"/>
  <c r="CC113" i="11"/>
  <c r="CD113" i="11"/>
  <c r="BY113" i="11" l="1"/>
  <c r="BX113" i="11" l="1"/>
  <c r="BW113" i="11" l="1"/>
  <c r="X89" i="10" l="1"/>
  <c r="BV113" i="11" l="1"/>
  <c r="H86" i="10" l="1"/>
  <c r="H84" i="10"/>
  <c r="H83" i="10"/>
  <c r="H82" i="10"/>
  <c r="H81" i="10"/>
  <c r="BU113" i="11" l="1"/>
  <c r="BT113" i="11" l="1"/>
  <c r="D114" i="11" l="1"/>
  <c r="E114" i="11" s="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AG114" i="11" s="1"/>
  <c r="AH114" i="11" s="1"/>
  <c r="AI114" i="11" s="1"/>
  <c r="AJ114" i="11" s="1"/>
  <c r="AK114" i="11" s="1"/>
  <c r="AL114" i="11" s="1"/>
  <c r="AM114" i="11" s="1"/>
  <c r="AN114" i="11" s="1"/>
  <c r="AO114" i="11" s="1"/>
  <c r="AP114" i="11" s="1"/>
  <c r="AQ114" i="11" s="1"/>
  <c r="AR114" i="11" s="1"/>
  <c r="AS114" i="11" s="1"/>
  <c r="AT114" i="11" s="1"/>
  <c r="AU114" i="11" s="1"/>
  <c r="AV114" i="11" s="1"/>
  <c r="AW114" i="11" s="1"/>
  <c r="AX114" i="11" s="1"/>
  <c r="AY114" i="11" s="1"/>
  <c r="AZ114" i="11" s="1"/>
  <c r="BA114" i="11" s="1"/>
  <c r="BB114" i="11" s="1"/>
  <c r="BC114" i="11" s="1"/>
  <c r="BD114" i="11" s="1"/>
  <c r="BE114" i="11" s="1"/>
  <c r="BF114" i="11" s="1"/>
  <c r="BG114" i="11" s="1"/>
  <c r="BH114" i="11" s="1"/>
  <c r="BI114" i="11" s="1"/>
  <c r="BJ114" i="11" s="1"/>
  <c r="BK114" i="11" s="1"/>
  <c r="BL114" i="11" s="1"/>
  <c r="BM114" i="11" s="1"/>
  <c r="BN114" i="11" s="1"/>
  <c r="BO114" i="11" s="1"/>
  <c r="BP114" i="11" s="1"/>
  <c r="BQ114" i="11" s="1"/>
  <c r="C114" i="11"/>
  <c r="C112" i="11"/>
  <c r="D112" i="11" s="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AG112" i="11" s="1"/>
  <c r="AH112" i="11" s="1"/>
  <c r="AI112" i="11" s="1"/>
  <c r="AJ112" i="11" s="1"/>
  <c r="AK112" i="11" s="1"/>
  <c r="AL112" i="11" s="1"/>
  <c r="AM112" i="11" s="1"/>
  <c r="AN112" i="11" s="1"/>
  <c r="AO112" i="11" s="1"/>
  <c r="AP112" i="11" s="1"/>
  <c r="AQ112" i="11" s="1"/>
  <c r="AR112" i="11" s="1"/>
  <c r="AS112" i="11" s="1"/>
  <c r="AT112" i="11" s="1"/>
  <c r="AU112" i="11" s="1"/>
  <c r="AV112" i="11" s="1"/>
  <c r="AW112" i="11" s="1"/>
  <c r="AX112" i="11" s="1"/>
  <c r="AY112" i="11" s="1"/>
  <c r="AZ112" i="11" s="1"/>
  <c r="BA112" i="11" s="1"/>
  <c r="BB112" i="11" s="1"/>
  <c r="BC112" i="11" s="1"/>
  <c r="BD112" i="11" s="1"/>
  <c r="BE112" i="11" s="1"/>
  <c r="BF112" i="11" s="1"/>
  <c r="BG112" i="11" s="1"/>
  <c r="BH112" i="11" s="1"/>
  <c r="BI112" i="11" s="1"/>
  <c r="BJ112" i="11" s="1"/>
  <c r="BK112" i="11" s="1"/>
  <c r="BL112" i="11" s="1"/>
  <c r="BM112" i="11" s="1"/>
  <c r="BN112" i="11" s="1"/>
  <c r="BO112" i="11" s="1"/>
  <c r="BP112" i="11" s="1"/>
  <c r="BQ112" i="11" s="1"/>
  <c r="BR112" i="11" s="1"/>
  <c r="BS112" i="11" s="1"/>
  <c r="BT112" i="11" s="1"/>
  <c r="BU112" i="11" s="1"/>
  <c r="BV112" i="11" s="1"/>
  <c r="BW112" i="11" s="1"/>
  <c r="BX112" i="11" s="1"/>
  <c r="BY112" i="11" s="1"/>
  <c r="BZ112" i="11" s="1"/>
  <c r="CA112" i="11" s="1"/>
  <c r="CB112" i="11" s="1"/>
  <c r="CC112" i="11" s="1"/>
  <c r="CD112" i="11" s="1"/>
  <c r="CE112" i="11" s="1"/>
  <c r="CF112" i="11" s="1"/>
  <c r="CG112" i="11" s="1"/>
  <c r="CH112" i="11" s="1"/>
  <c r="CI112" i="11" s="1"/>
  <c r="W107" i="1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AG107" i="11" s="1"/>
  <c r="AH107" i="11" s="1"/>
  <c r="AI107" i="11" s="1"/>
  <c r="AJ107" i="11" s="1"/>
  <c r="AK107" i="11" s="1"/>
  <c r="AL107" i="11" s="1"/>
  <c r="AM107" i="11" s="1"/>
  <c r="AN107" i="11" s="1"/>
  <c r="AO107" i="11" s="1"/>
  <c r="AP107" i="11" s="1"/>
  <c r="AQ107" i="11" s="1"/>
  <c r="AR107" i="11" s="1"/>
  <c r="AS107" i="11" s="1"/>
  <c r="AT107" i="11" s="1"/>
  <c r="AU107" i="11" s="1"/>
  <c r="AV107" i="11" s="1"/>
  <c r="AW107" i="11" s="1"/>
  <c r="AX107" i="11" s="1"/>
  <c r="AY107" i="11" s="1"/>
  <c r="AZ107" i="11" s="1"/>
  <c r="BA107" i="11" s="1"/>
  <c r="BB107" i="11" s="1"/>
  <c r="BC107" i="11" s="1"/>
  <c r="BD107" i="11" s="1"/>
  <c r="BE107" i="11" s="1"/>
  <c r="BF107" i="11" s="1"/>
  <c r="BG107" i="11" s="1"/>
  <c r="BH107" i="11" s="1"/>
  <c r="BI107" i="11" s="1"/>
  <c r="BJ107" i="11" s="1"/>
  <c r="BK107" i="11" s="1"/>
  <c r="BL107" i="11" s="1"/>
  <c r="BM107" i="11" s="1"/>
  <c r="BN107" i="11" s="1"/>
  <c r="BO107" i="11" s="1"/>
  <c r="BP107" i="11" s="1"/>
  <c r="BQ107" i="11" s="1"/>
  <c r="BR107" i="11" s="1"/>
  <c r="BS107" i="11" s="1"/>
  <c r="BT107" i="11" s="1"/>
  <c r="BU107" i="11" s="1"/>
  <c r="BV107" i="11" s="1"/>
  <c r="BW107" i="11" s="1"/>
  <c r="BX107" i="11" s="1"/>
  <c r="BY107" i="11" s="1"/>
  <c r="BZ107" i="11" s="1"/>
  <c r="CA107" i="11" s="1"/>
  <c r="CB107" i="11" s="1"/>
  <c r="CC107" i="11" s="1"/>
  <c r="CD107" i="11" s="1"/>
  <c r="CE107" i="11" s="1"/>
  <c r="CF107" i="11" s="1"/>
  <c r="CG107" i="11" s="1"/>
  <c r="CH107" i="11" s="1"/>
  <c r="CI107" i="11" s="1"/>
  <c r="CJ107" i="11" s="1"/>
  <c r="CK107" i="11" s="1"/>
  <c r="CL107" i="11" s="1"/>
  <c r="CM107" i="11" s="1"/>
  <c r="CN107" i="11" s="1"/>
  <c r="CO107" i="11" s="1"/>
  <c r="CP107" i="11" s="1"/>
  <c r="CQ107" i="11" s="1"/>
  <c r="CR107" i="11" s="1"/>
  <c r="CS107" i="11" s="1"/>
  <c r="CT107" i="11" s="1"/>
  <c r="CU107" i="11" s="1"/>
  <c r="CV107" i="11" s="1"/>
  <c r="H7" i="16" l="1"/>
  <c r="I7" i="16"/>
  <c r="J7" i="16"/>
  <c r="K7" i="16"/>
  <c r="L7" i="16"/>
  <c r="M7" i="16"/>
  <c r="N7" i="16"/>
  <c r="O7" i="16"/>
  <c r="G7" i="16"/>
  <c r="D7" i="16"/>
  <c r="E7" i="16"/>
  <c r="F7" i="16"/>
  <c r="C7" i="16"/>
  <c r="X86" i="10" l="1"/>
  <c r="X85" i="10"/>
  <c r="X84" i="10"/>
  <c r="X83" i="10"/>
  <c r="X82" i="10"/>
  <c r="X81" i="10"/>
  <c r="N84" i="10"/>
  <c r="L84" i="10"/>
  <c r="L98" i="10" l="1"/>
  <c r="N98" i="10"/>
  <c r="H80" i="10" l="1"/>
  <c r="H79" i="10"/>
  <c r="H78" i="10"/>
  <c r="O50" i="10" l="1"/>
  <c r="O49" i="10"/>
  <c r="O48" i="10"/>
  <c r="O47" i="10"/>
  <c r="O46" i="10"/>
  <c r="O45" i="10"/>
  <c r="O44" i="10"/>
  <c r="O43" i="10"/>
  <c r="O42" i="10"/>
  <c r="O41" i="10"/>
  <c r="O40" i="10"/>
  <c r="P33" i="10" l="1"/>
  <c r="P34" i="10" s="1"/>
  <c r="X80" i="10" l="1"/>
  <c r="X51" i="10" l="1"/>
  <c r="X50" i="10"/>
  <c r="X49" i="10"/>
  <c r="X48" i="10"/>
  <c r="P48" i="10"/>
  <c r="P49" i="10" s="1"/>
  <c r="P50" i="10" s="1"/>
  <c r="P51" i="10" s="1"/>
  <c r="X47" i="10"/>
  <c r="CY119" i="11" l="1"/>
  <c r="C108" i="11"/>
  <c r="D108" i="11" s="1"/>
  <c r="E108" i="11" s="1"/>
  <c r="F108" i="11" s="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AG108" i="11" s="1"/>
  <c r="AH108" i="11" s="1"/>
  <c r="AI108" i="11" s="1"/>
  <c r="AJ108" i="11" s="1"/>
  <c r="AK108" i="11" s="1"/>
  <c r="AL108" i="11" s="1"/>
  <c r="AM108" i="11" s="1"/>
  <c r="AN108" i="11" s="1"/>
  <c r="AO108" i="11" s="1"/>
  <c r="AP108" i="11" s="1"/>
  <c r="AQ108" i="11" s="1"/>
  <c r="AR108" i="11" s="1"/>
  <c r="AS108" i="11" s="1"/>
  <c r="AT108" i="11" s="1"/>
  <c r="AU108" i="11" s="1"/>
  <c r="AV108" i="11" s="1"/>
  <c r="AW108" i="11" s="1"/>
  <c r="AX108" i="11" s="1"/>
  <c r="AY108" i="11" s="1"/>
  <c r="AZ108" i="11" s="1"/>
  <c r="BA108" i="11" s="1"/>
  <c r="BB108" i="11" s="1"/>
  <c r="BC108" i="11" s="1"/>
  <c r="BD108" i="11" s="1"/>
  <c r="BE108" i="11" s="1"/>
  <c r="BF108" i="11" s="1"/>
  <c r="BG108" i="11" s="1"/>
  <c r="BH108" i="11" s="1"/>
  <c r="BI108" i="11" s="1"/>
  <c r="BJ108" i="11" s="1"/>
  <c r="BK108" i="11" s="1"/>
  <c r="BL108" i="11" s="1"/>
  <c r="BM108" i="11" s="1"/>
  <c r="BN108" i="11" s="1"/>
  <c r="BO108" i="11" s="1"/>
  <c r="BP108" i="11" s="1"/>
  <c r="BQ108" i="11" s="1"/>
  <c r="BR108" i="11" s="1"/>
  <c r="BS108" i="11" s="1"/>
  <c r="BT108" i="11" s="1"/>
  <c r="BU108" i="11" s="1"/>
  <c r="BV108" i="11" s="1"/>
  <c r="BW108" i="11" s="1"/>
  <c r="BX108" i="11" s="1"/>
  <c r="BY108" i="11" s="1"/>
  <c r="BZ108" i="11" s="1"/>
  <c r="CA108" i="11" s="1"/>
  <c r="CB108" i="11" s="1"/>
  <c r="CC108" i="11" s="1"/>
  <c r="CD108" i="11" s="1"/>
  <c r="CE108" i="11" s="1"/>
  <c r="CF108" i="11" s="1"/>
  <c r="CG108" i="11" s="1"/>
  <c r="CH108" i="11" s="1"/>
  <c r="CI108" i="11" s="1"/>
  <c r="CJ108" i="11" s="1"/>
  <c r="CK108" i="11" s="1"/>
  <c r="CL108" i="11" s="1"/>
  <c r="CM108" i="11" s="1"/>
  <c r="CN108" i="11" s="1"/>
  <c r="CO108" i="11" s="1"/>
  <c r="CP108" i="11" s="1"/>
  <c r="CQ108" i="11" s="1"/>
  <c r="CR108" i="11" s="1"/>
  <c r="CS108" i="11" s="1"/>
  <c r="CT108" i="11" s="1"/>
  <c r="CU108" i="11" s="1"/>
  <c r="CV108" i="11" s="1"/>
  <c r="Q107" i="11"/>
  <c r="R107" i="11" s="1"/>
  <c r="S107" i="11" s="1"/>
  <c r="T107" i="11" s="1"/>
  <c r="U107" i="11" s="1"/>
  <c r="C107" i="11"/>
  <c r="D107" i="11" s="1"/>
  <c r="E107" i="11" s="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CW111" i="11" l="1"/>
  <c r="O38" i="10" l="1"/>
  <c r="O39" i="10"/>
  <c r="O37" i="10" l="1"/>
  <c r="O36" i="10"/>
  <c r="O35" i="10"/>
  <c r="O34" i="10"/>
  <c r="D25" i="2" l="1"/>
  <c r="D26" i="2" s="1"/>
  <c r="E28" i="2" s="1"/>
  <c r="E29" i="2" s="1"/>
  <c r="D23" i="2"/>
  <c r="D10" i="2"/>
  <c r="D18" i="2" s="1"/>
  <c r="D8" i="2"/>
  <c r="D6" i="2"/>
  <c r="D17" i="2" l="1"/>
  <c r="E23" i="2"/>
  <c r="BR114" i="11"/>
  <c r="BS113" i="11" s="1"/>
  <c r="CW113" i="11" s="1"/>
</calcChain>
</file>

<file path=xl/sharedStrings.xml><?xml version="1.0" encoding="utf-8"?>
<sst xmlns="http://schemas.openxmlformats.org/spreadsheetml/2006/main" count="409" uniqueCount="308">
  <si>
    <t>Tender</t>
  </si>
  <si>
    <t>Variance</t>
  </si>
  <si>
    <t>District Cooling</t>
  </si>
  <si>
    <t>Hoarding Permit</t>
  </si>
  <si>
    <t>Building Permit</t>
  </si>
  <si>
    <t>Planned Start</t>
  </si>
  <si>
    <t>Planned Finish</t>
  </si>
  <si>
    <t>Variance (Finish)</t>
  </si>
  <si>
    <t>Milestones</t>
  </si>
  <si>
    <t>Actual Start</t>
  </si>
  <si>
    <t>Actual Finish</t>
  </si>
  <si>
    <t>Concept (CD)</t>
  </si>
  <si>
    <t>Schematic (SD)</t>
  </si>
  <si>
    <t>Detailed (DD)</t>
  </si>
  <si>
    <t>Project Start</t>
  </si>
  <si>
    <t>Project Finish</t>
  </si>
  <si>
    <t>Today</t>
  </si>
  <si>
    <t>Elapsed Duration</t>
  </si>
  <si>
    <t>Remaining Duration</t>
  </si>
  <si>
    <t>CD</t>
  </si>
  <si>
    <t>Preliminary Design Approval</t>
  </si>
  <si>
    <t>Enabling Works Permit</t>
  </si>
  <si>
    <t>Soil Investigation NOC 10 15-Nov-15 26-Nov-15</t>
  </si>
  <si>
    <t>MMU-DS-NCD010 NOC for soil investigation (TBC) 10 15-Nov-15 26-Nov-15</t>
  </si>
  <si>
    <t>Site set up &amp; Hoarding NOC 10 11-Nov-15 24-Nov-15</t>
  </si>
  <si>
    <t>MMU-DS-NCD020 RM- Permit for Hoarding, Fencimg and Demarcation Certificate 10 11-Nov-15 24-Nov-15</t>
  </si>
  <si>
    <t>Master Developer 50 31-Jan-16 07-Apr-16</t>
  </si>
  <si>
    <t>MMU-AA-A1000 Preparations and Submissions 20 31-Jan-16 25-Feb-16</t>
  </si>
  <si>
    <t>MMU-AA-A1010 Review and Approval 30 28-Feb-16 07-Apr-16</t>
  </si>
  <si>
    <t>Roads &amp; Transport Authority - Riyadh 50 06-Mar-16 12-May-16</t>
  </si>
  <si>
    <t>MMU-AA-A1020 Preparations and Submissions 20 06-Mar-16 31-Mar-16</t>
  </si>
  <si>
    <t>MMU-AA-A1030 Review and Approval 30 03-Apr-16 12-May-16</t>
  </si>
  <si>
    <t>Riyadh Municipality - Preliminary Architectural Approval 50 31-Jan-16 07-Apr-16</t>
  </si>
  <si>
    <t>MMU-AA-A1040 Preparations and Submissions 20 31-Jan-16 25-Feb-16</t>
  </si>
  <si>
    <t>MMU-AA-A1050 Review and Approval 30 28-Feb-16 07-Apr-16</t>
  </si>
  <si>
    <t>Riyadh Municipality - Final Architectural and Structural Approval 50 20-Mar-16 26-May-16</t>
  </si>
  <si>
    <t>MMU-AA-A1060 Architectural Submission: Preparations and Submissions 10 20-Mar-16 31-Mar-16</t>
  </si>
  <si>
    <t>MMU-AA-A1070 Final Architectural: Review and Approval by Municipality 20 03-Apr-16 28-Apr-16</t>
  </si>
  <si>
    <t>MMU-AA-A1280 Structural Submission: Preparation and Submission 20 03-Apr-16 28-Apr-16</t>
  </si>
  <si>
    <t>MMU-AA-A1290 Structural Approval by Municipality 20 01-May-16 26-May-16</t>
  </si>
  <si>
    <t>Enabling Work Permit 30 28-Feb-16 07-Apr-16</t>
  </si>
  <si>
    <t>MMU-DS-P081 Enabling works Design and permit 30 28-Feb-16 07-Apr-16</t>
  </si>
  <si>
    <t>Building Permit NOC's 11 12-May-16 26-May-16</t>
  </si>
  <si>
    <t>MMU-AA-BP100 Building Permit NOC - SEC (Suadi ELectric Company) 1 26-May-16 26-May-16</t>
  </si>
  <si>
    <t>MMU-AA-BP110 Building Permit NOC - NWC (National Water Company) 1 22-May-16 22-May-16</t>
  </si>
  <si>
    <t>MMU-AA-BP120 Building Permit NOC - Civil Defense 1 26-May-16 26-May-16</t>
  </si>
  <si>
    <t>MMU-AA-BP130 Building Permit NOC - Gas 1 22-May-16 22-May-16</t>
  </si>
  <si>
    <t>MMU-AA-BP150 Building Permit NOC - Telecommunicat ions 1 26-May-16 26-May-16</t>
  </si>
  <si>
    <t>MMU-AA-BP160 Building Permit NOC - Civil Aviation / Airports 1 26-May-16 26-May-16</t>
  </si>
  <si>
    <t>MMU-AA-BP170 Building Permit NOC - Roads 1 12-May-16 12-May-16</t>
  </si>
  <si>
    <t>MMU-AA-BP180 Building Permit NOC - Sewrage 1 26-May-16 26-May-16</t>
  </si>
  <si>
    <t>Secure Building Permit 10 29-May-16 09-Jun-16</t>
  </si>
  <si>
    <t>MMU-AA-BP500 Submit All NOC's to RIyadh Municipality 2 29-May-16 30-May-16</t>
  </si>
  <si>
    <t>MMU-AA-BP510 Secure Building Permit 8 31-May-16 09-Jun-16</t>
  </si>
  <si>
    <t>Riyadh Civil Defense 50 20-Mar-16 26-May-16</t>
  </si>
  <si>
    <t>MMU-AA-A1080 Preparations and Submissions 20 20-Mar-16 14-Apr-16</t>
  </si>
  <si>
    <t>MMU-AA-A1090 Review and Approval 30 17-Apr-16 26-May-16</t>
  </si>
  <si>
    <t>Saudi Electric Company 50 20-Mar-16 26-May-16</t>
  </si>
  <si>
    <t>MMU-AA-A1100 Service Provider (Design NOC) for SEC - Preparation &amp; Submission 20 20-Mar-16 14-Apr-16</t>
  </si>
  <si>
    <t>MMU-AA-A1110 Approval of Service Provider (Design NOC) 30 17-Apr-16 26-May-16</t>
  </si>
  <si>
    <t>National Water Company 45 20-Mar-16 19-May-16</t>
  </si>
  <si>
    <t>MMU-AA-A1120 Preparations and Submissions 20 20-Mar-16 14-Apr-16</t>
  </si>
  <si>
    <t>MMU-AA-A1130 Review and Approval 25 17-Apr-16 19-May-16</t>
  </si>
  <si>
    <t>Sewrage Authority - Riyadh 50 20-Mar-16 26-May-16</t>
  </si>
  <si>
    <t>MMU-AA-A1140 Preparations and Submissions 20 20-Mar-16 14-Apr-16</t>
  </si>
  <si>
    <t>MMU-AA-A1150 Review and Approval 30 17-Apr-16 26-May-16</t>
  </si>
  <si>
    <t>Telecommunication Authority - Riyadh 50 20-Mar-16 26-May-16</t>
  </si>
  <si>
    <t>MMU-AA-A1160 Preparations and Submissions 20 20-Mar-16 14-Apr-16</t>
  </si>
  <si>
    <t>MMU-AA-A1170 Review and Approval 30 17-Apr-16 26-May-16</t>
  </si>
  <si>
    <t>Airports Authority / Civi l Aviation - Riyadh 50 20-Mar-16 26-May-16</t>
  </si>
  <si>
    <t>MMU-AA-A1180 Preparations and Submissions 20 20-Mar-16 14-Apr-16</t>
  </si>
  <si>
    <t>MMU-AA-A1190 Review and Approval 30 17-Apr-16 26-May-16</t>
  </si>
  <si>
    <t>Master developer</t>
  </si>
  <si>
    <t>Roads and  Transports</t>
  </si>
  <si>
    <t>National Water Company</t>
  </si>
  <si>
    <t>Saudi Electric company</t>
  </si>
  <si>
    <t>Riyadh Civil Defence</t>
  </si>
  <si>
    <t>Gas Authority</t>
  </si>
  <si>
    <t>Sewrage Authority</t>
  </si>
  <si>
    <t>Telecommunication Authority</t>
  </si>
  <si>
    <t>Airport Authority</t>
  </si>
  <si>
    <t>Tourism &amp; Cultural Authority</t>
  </si>
  <si>
    <t>Riyadh Police</t>
  </si>
  <si>
    <t>1.</t>
  </si>
  <si>
    <t>2.</t>
  </si>
  <si>
    <t>3.</t>
  </si>
  <si>
    <t>4.</t>
  </si>
  <si>
    <t>Date</t>
  </si>
  <si>
    <t>Forecast / Actual</t>
  </si>
  <si>
    <t>Who</t>
  </si>
  <si>
    <t xml:space="preserve">Planned Approval </t>
  </si>
  <si>
    <t>AUTHORITY APPROVALS</t>
  </si>
  <si>
    <t>KEY DATES &amp; STATUS</t>
  </si>
  <si>
    <t>TOP 5 - KEY ISSUES &amp; RISKS</t>
  </si>
  <si>
    <t>RECOMMENDATIONS &amp; ACTIONS</t>
  </si>
  <si>
    <t>LOOK AHEAD</t>
  </si>
  <si>
    <t>When</t>
  </si>
  <si>
    <t>Status</t>
  </si>
  <si>
    <t>Date:</t>
  </si>
  <si>
    <t>Data Date:</t>
  </si>
  <si>
    <t>Contractor</t>
  </si>
  <si>
    <t>Commencement Date</t>
  </si>
  <si>
    <t>3</t>
  </si>
  <si>
    <t>1</t>
  </si>
  <si>
    <t>2</t>
  </si>
  <si>
    <t>4</t>
  </si>
  <si>
    <t>5</t>
  </si>
  <si>
    <t>Description</t>
  </si>
  <si>
    <t>TOTAL</t>
  </si>
  <si>
    <t>Selected Vendor</t>
  </si>
  <si>
    <t>Package Status</t>
  </si>
  <si>
    <t>Key Subcontract Packages</t>
  </si>
  <si>
    <t>Value (AED)</t>
  </si>
  <si>
    <t>Submitted</t>
  </si>
  <si>
    <t>Invoiced</t>
  </si>
  <si>
    <t>WEEKLY DASHBOARD REPORT</t>
  </si>
  <si>
    <t>Project Title</t>
  </si>
  <si>
    <t>Owner</t>
  </si>
  <si>
    <t>Consultant</t>
  </si>
  <si>
    <t>MEP Subcontractor</t>
  </si>
  <si>
    <t>PT Subcontractor</t>
  </si>
  <si>
    <t>Contract Completion Date</t>
  </si>
  <si>
    <t>PROGRESS S - CURVE</t>
  </si>
  <si>
    <t>Substructure Completion</t>
  </si>
  <si>
    <t>Superstructure Completion</t>
  </si>
  <si>
    <t>PROJECT INFORMATION</t>
  </si>
  <si>
    <t>PROGRESS HIGHLIGHTS</t>
  </si>
  <si>
    <t>Authority</t>
  </si>
  <si>
    <t>DCCA</t>
  </si>
  <si>
    <t>Completion - Substructure</t>
  </si>
  <si>
    <t>Completion - Superstructure</t>
  </si>
  <si>
    <t>Completion - Finishes &amp; MEP</t>
  </si>
  <si>
    <t>Handing Over</t>
  </si>
  <si>
    <t>Issue of Preliminary Design</t>
  </si>
  <si>
    <t>Authorities Approvals (NOC / Permits)</t>
  </si>
  <si>
    <t>ID Designs Drawings &amp; Details</t>
  </si>
  <si>
    <t>Submit &amp; Nominate - MEP Subcontractor</t>
  </si>
  <si>
    <t>Submit &amp; Nominate - Interior Subcontractor</t>
  </si>
  <si>
    <t>Recieved Approved Final Drawings</t>
  </si>
  <si>
    <t>Power On</t>
  </si>
  <si>
    <t>Original Contract</t>
  </si>
  <si>
    <t>Annexure - 1</t>
  </si>
  <si>
    <t>Annexure - 2</t>
  </si>
  <si>
    <t>Building permit</t>
  </si>
  <si>
    <t>Permanent Power Supply</t>
  </si>
  <si>
    <t>Inspection by Authority. for release of Power</t>
  </si>
  <si>
    <t>DEWA</t>
  </si>
  <si>
    <t>Chilled Water Supply from Empower</t>
  </si>
  <si>
    <t>EMPOWER</t>
  </si>
  <si>
    <t>Permanent Water Supply</t>
  </si>
  <si>
    <t>Inspection from Etisalat / DU</t>
  </si>
  <si>
    <t>ETISALAT / DU</t>
  </si>
  <si>
    <t>Water Supply  Inspection by Authority</t>
  </si>
  <si>
    <t>ID Contractor</t>
  </si>
  <si>
    <t>Accelaration Cost</t>
  </si>
  <si>
    <t>Approved</t>
  </si>
  <si>
    <t>Revised MEP price</t>
  </si>
  <si>
    <t>Shoring</t>
  </si>
  <si>
    <t>Waterproofing</t>
  </si>
  <si>
    <t>Post Tension</t>
  </si>
  <si>
    <t>Steel Works</t>
  </si>
  <si>
    <t>MEP</t>
  </si>
  <si>
    <t>PROJECT PROGRESS</t>
  </si>
  <si>
    <t>PROJECT PROGRESS S-CURVE (Progress/WEEK)</t>
  </si>
  <si>
    <t>Start Date of the Week</t>
  </si>
  <si>
    <t>Project Progress</t>
  </si>
  <si>
    <t>Weekly Planned</t>
  </si>
  <si>
    <t>Cum. Planned</t>
  </si>
  <si>
    <t>Weekly Actual</t>
  </si>
  <si>
    <t>Cum. Actual</t>
  </si>
  <si>
    <t>Plan</t>
  </si>
  <si>
    <t>ACTUAL</t>
  </si>
  <si>
    <t>Original / Planned        Date</t>
  </si>
  <si>
    <t>Forecast / Actual            Date</t>
  </si>
  <si>
    <t>Approval Date</t>
  </si>
  <si>
    <t>Under Review</t>
  </si>
  <si>
    <t>IR</t>
  </si>
  <si>
    <t>RFI</t>
  </si>
  <si>
    <t>SD</t>
  </si>
  <si>
    <t>MS</t>
  </si>
  <si>
    <t>Submittal</t>
  </si>
  <si>
    <t>Activities</t>
  </si>
  <si>
    <t xml:space="preserve">Forecast / Actual Approval </t>
  </si>
  <si>
    <t>6</t>
  </si>
  <si>
    <t>7</t>
  </si>
  <si>
    <t>Not Submitted</t>
  </si>
  <si>
    <t>8</t>
  </si>
  <si>
    <t>9</t>
  </si>
  <si>
    <t>10</t>
  </si>
  <si>
    <t>11</t>
  </si>
  <si>
    <t>12</t>
  </si>
  <si>
    <t>Payment Application 14</t>
  </si>
  <si>
    <t>Passenger Lifts</t>
  </si>
  <si>
    <t>Lighting fixtures</t>
  </si>
  <si>
    <t>Sanitary wares &amp; accessoreis</t>
  </si>
  <si>
    <t>Security &amp; CCTV system</t>
  </si>
  <si>
    <t>PABX system</t>
  </si>
  <si>
    <t>Landscape</t>
  </si>
  <si>
    <t>Footing switch for operation rooms</t>
  </si>
  <si>
    <t>Master clock system</t>
  </si>
  <si>
    <t>Access system for radio therpy area</t>
  </si>
  <si>
    <t>Prolongation Cost</t>
  </si>
  <si>
    <t>Rework For Phase 2</t>
  </si>
  <si>
    <t>SUBMITTAL KPI's</t>
  </si>
  <si>
    <t>PROCUREMENT</t>
  </si>
  <si>
    <t>Sub &amp; Sup related to revised drawings  04-Sep-17</t>
  </si>
  <si>
    <t>Aluminum changes in drawings and in systems</t>
  </si>
  <si>
    <t>Total</t>
  </si>
  <si>
    <t>Payment 1</t>
  </si>
  <si>
    <t>Payment 2</t>
  </si>
  <si>
    <t>Payment 3</t>
  </si>
  <si>
    <t>Payment 4</t>
  </si>
  <si>
    <t>Civil - Submitted / Issued</t>
  </si>
  <si>
    <t>Civil - Approved / Closed</t>
  </si>
  <si>
    <t>MEP - Submitted / Issued</t>
  </si>
  <si>
    <t>MEP - Approved / Closed</t>
  </si>
  <si>
    <t>SMATV equipment</t>
  </si>
  <si>
    <t>Actual</t>
  </si>
  <si>
    <t>Manpower ( Accelration vs Actual )</t>
  </si>
  <si>
    <t>Man Months</t>
  </si>
  <si>
    <t>Accelaration Resources</t>
  </si>
  <si>
    <t>A</t>
  </si>
  <si>
    <t>VARIATION ORDER</t>
  </si>
  <si>
    <t>PROGRESS PAYMENT</t>
  </si>
  <si>
    <t>VARIATION PAYMENT</t>
  </si>
  <si>
    <t>Finalization of ID design has to be done at the earliest as the same will affect MEP works.</t>
  </si>
  <si>
    <t>NCR</t>
  </si>
  <si>
    <t>General - Submitted / Issued</t>
  </si>
  <si>
    <t>General - Approved / Closed</t>
  </si>
  <si>
    <t>ID Subcontractor</t>
  </si>
  <si>
    <t>13</t>
  </si>
  <si>
    <t>14</t>
  </si>
  <si>
    <t>15</t>
  </si>
  <si>
    <t>ID - Submitted / Issued</t>
  </si>
  <si>
    <t>ID - Approved / Closed</t>
  </si>
  <si>
    <t>16</t>
  </si>
  <si>
    <t>Design change for steel reinforcement</t>
  </si>
  <si>
    <t>Prolongation Cost for duration up to 29-May-17</t>
  </si>
  <si>
    <t>Milestone Dates</t>
  </si>
  <si>
    <t>Milestone Activities</t>
  </si>
  <si>
    <t>Roofing Material Quantity Variance</t>
  </si>
  <si>
    <t>Payment 5</t>
  </si>
  <si>
    <t>Payment Certificate</t>
  </si>
  <si>
    <t>Payment Received</t>
  </si>
  <si>
    <t>Lift modification (Lift opening L4,L5,L6 )</t>
  </si>
  <si>
    <t>MEP reworks - Underground drainage piping</t>
  </si>
  <si>
    <t>Additional lift in A2 SS &amp; A2</t>
  </si>
  <si>
    <t>Rework for Phase 1</t>
  </si>
  <si>
    <t>(27-01-2018 to 01-02-2018)</t>
  </si>
  <si>
    <t>Rework substructure modification Phase 2</t>
  </si>
  <si>
    <t>Change in material rates for Steel,Concrete</t>
  </si>
  <si>
    <t>,Block works &amp; Road base</t>
  </si>
  <si>
    <t xml:space="preserve">Changing of parapets into steel works </t>
  </si>
  <si>
    <t>&amp; Steel bridge in Area 3 first floor</t>
  </si>
  <si>
    <t xml:space="preserve">MANMONTHS </t>
  </si>
  <si>
    <t>Planned</t>
  </si>
  <si>
    <t>17</t>
  </si>
  <si>
    <t>Aluminium</t>
  </si>
  <si>
    <t>18</t>
  </si>
  <si>
    <t>Stone Cladding</t>
  </si>
  <si>
    <t>Delay in receipt of Final ID Design ( False Ceilng Layout).</t>
  </si>
  <si>
    <t>Payment Application 17</t>
  </si>
  <si>
    <t>MEP additional works in bunker area</t>
  </si>
  <si>
    <t>Enabling Works (Light Distribution)</t>
  </si>
  <si>
    <t>Enabling Works (Power Distribution)</t>
  </si>
  <si>
    <t>Compoud wall works are in progress.</t>
  </si>
  <si>
    <t>CEC</t>
  </si>
  <si>
    <t>Completion of Staircases.</t>
  </si>
  <si>
    <t>Completion of Boundary Wall.</t>
  </si>
  <si>
    <t>Completion of Stone Cladding</t>
  </si>
  <si>
    <t>Completion of Parapet / Toproof</t>
  </si>
  <si>
    <t>Starting of Roof Water proofing works</t>
  </si>
  <si>
    <t xml:space="preserve">MEP PROGRESS WORKS </t>
  </si>
  <si>
    <t>Casting of footings for compound walls is in progress.</t>
  </si>
  <si>
    <t xml:space="preserve">CIVIL PROGRESS WORKS </t>
  </si>
  <si>
    <t>Elevation 5 - Stone Cladding Works</t>
  </si>
  <si>
    <t>Elevation 2 &amp; 3 - Stone Cladding Works</t>
  </si>
  <si>
    <t>Starting of Substation works</t>
  </si>
  <si>
    <t>Payment Application 18</t>
  </si>
  <si>
    <t>Variation Approvals.</t>
  </si>
  <si>
    <t>Delay in Payment  for PC 14 , PC 17 , PC 18.</t>
  </si>
  <si>
    <t>Client</t>
  </si>
  <si>
    <t>Staircase works in Area 2 are in progress.</t>
  </si>
  <si>
    <t>MEP First Fix is in progress in all areas.</t>
  </si>
  <si>
    <t>MEP Second Fix is in progress in all areas.</t>
  </si>
  <si>
    <t>DB's Installation (1st Floor)</t>
  </si>
  <si>
    <t>Cable Tray &amp; Trunking Installation (2nd Floor)</t>
  </si>
  <si>
    <t>Elevation 1 - Roof Stone Cladding Works</t>
  </si>
  <si>
    <t>Elevation 3 - Internal Aluminium first fix works</t>
  </si>
  <si>
    <t>Hospital Front SIde Elevation 1 view</t>
  </si>
  <si>
    <t>Area 2 - Stone Cladding Works</t>
  </si>
  <si>
    <t>Area 3 -Compound Wall Works - Bitumen Painting</t>
  </si>
  <si>
    <t>Elevation 2 - Aluminium First Fix Works</t>
  </si>
  <si>
    <t>Elevation 2 - Stone Cladding Works</t>
  </si>
  <si>
    <t>Elevation 4 - Stone Cladding Works</t>
  </si>
  <si>
    <t>(30-Jun-2018 to 05-Jul-2018)</t>
  </si>
  <si>
    <t>AC Duct Installation (Basement Floor)</t>
  </si>
  <si>
    <t>AC Duct Installation (Ground Floor)</t>
  </si>
  <si>
    <t>AC Duct Installation (1st Floor)</t>
  </si>
  <si>
    <t>AC Duct Installation (2nd Floor)</t>
  </si>
  <si>
    <t>Wiring Installation (Basement Floor)</t>
  </si>
  <si>
    <t>Cable Tray &amp; Trunking Installation (Ground Floor)</t>
  </si>
  <si>
    <t>Installation of PPR Pipes and Valves (1st Floor)</t>
  </si>
  <si>
    <t>Installation of WC Frame (Ground Floor)</t>
  </si>
  <si>
    <t>Instlatallation of PEX Pipes &amp; Drainage Pipes (Basement  Kitchen Floor)</t>
  </si>
  <si>
    <t>Installation of WC Frame (Second Floor)</t>
  </si>
  <si>
    <t>:</t>
  </si>
  <si>
    <t xml:space="preserve"> Front Side view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</si>
</sst>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dd/mm/yyyy;@"/>
    <numFmt numFmtId="165" formatCode="[$-409]dd\-mmm\-yy;@"/>
    <numFmt numFmtId="166" formatCode="[$AED]\ #,##0.00"/>
    <numFmt numFmtId="167" formatCode="[$AED]\ #,##0"/>
    <numFmt numFmtId="168" formatCode="[$-409]d\-mmm\-yy;@"/>
    <numFmt numFmtId="169" formatCode="0\ &quot;days&quot;"/>
    <numFmt numFmtId="170" formatCode="_(* #,##0_);_(* \(#,##0\);_(* &quot;-&quot;??_);_(@_)"/>
    <numFmt numFmtId="171" formatCode="[$-409]mmm\-yy;@"/>
  </numFmts>
  <fonts count="71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theme="2" tint="-0.499984740745262"/>
      <name val="Arial"/>
      <family val="2"/>
    </font>
    <font>
      <sz val="14"/>
      <color theme="0" tint="-0.49998474074526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i/>
      <u/>
      <sz val="11"/>
      <color theme="1"/>
      <name val="Arial"/>
      <family val="2"/>
    </font>
    <font>
      <b/>
      <sz val="14"/>
      <color rgb="FF0070C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48"/>
      <color indexed="13"/>
      <name val="Algerian"/>
      <family val="5"/>
    </font>
    <font>
      <b/>
      <sz val="36"/>
      <color indexed="8"/>
      <name val="Algerian"/>
      <family val="5"/>
    </font>
    <font>
      <b/>
      <sz val="22"/>
      <color indexed="8"/>
      <name val="Book Antiqua"/>
      <family val="1"/>
    </font>
    <font>
      <sz val="24"/>
      <name val="Book Antiqua"/>
      <family val="1"/>
    </font>
    <font>
      <b/>
      <sz val="26"/>
      <name val="Book Antiqua"/>
      <family val="1"/>
    </font>
    <font>
      <b/>
      <sz val="24"/>
      <name val="Book Antiqua"/>
      <family val="1"/>
    </font>
    <font>
      <b/>
      <sz val="22"/>
      <name val="Book Antiqua"/>
      <family val="1"/>
    </font>
    <font>
      <sz val="22"/>
      <name val="Book Antiqua"/>
      <family val="1"/>
    </font>
    <font>
      <b/>
      <sz val="20"/>
      <name val="Book Antiqua"/>
      <family val="1"/>
    </font>
    <font>
      <sz val="20"/>
      <name val="Book Antiqua"/>
      <family val="1"/>
    </font>
    <font>
      <sz val="28"/>
      <color indexed="13"/>
      <name val="Book Antiqua"/>
      <family val="1"/>
    </font>
    <font>
      <sz val="10"/>
      <name val="Times New Roman"/>
      <family val="1"/>
    </font>
    <font>
      <sz val="24"/>
      <color indexed="13"/>
      <name val="Book Antiqua"/>
      <family val="1"/>
    </font>
    <font>
      <b/>
      <sz val="24"/>
      <color indexed="8"/>
      <name val="Book Antiqua"/>
      <family val="1"/>
    </font>
    <font>
      <sz val="24"/>
      <color indexed="8"/>
      <name val="Book Antiqua"/>
      <family val="1"/>
    </font>
    <font>
      <sz val="18"/>
      <name val="Book Antiqua"/>
      <family val="1"/>
    </font>
    <font>
      <sz val="18"/>
      <color indexed="8"/>
      <name val="Book Antiqua"/>
      <family val="1"/>
    </font>
    <font>
      <sz val="10"/>
      <name val="Book Antiqua"/>
      <family val="1"/>
    </font>
    <font>
      <sz val="20"/>
      <name val="Arial"/>
      <family val="2"/>
    </font>
    <font>
      <sz val="26"/>
      <name val="Arial"/>
      <family val="2"/>
    </font>
    <font>
      <sz val="16"/>
      <name val="Arial"/>
      <family val="2"/>
    </font>
    <font>
      <u/>
      <sz val="14"/>
      <name val="Arial"/>
      <family val="2"/>
    </font>
    <font>
      <b/>
      <sz val="30"/>
      <color indexed="8"/>
      <name val="Book Antiqua"/>
      <family val="1"/>
    </font>
    <font>
      <b/>
      <sz val="30"/>
      <name val="Book Antiqua"/>
      <family val="1"/>
    </font>
    <font>
      <sz val="25"/>
      <name val="Arial"/>
      <family val="2"/>
    </font>
    <font>
      <b/>
      <sz val="17"/>
      <name val="Arial"/>
      <family val="2"/>
    </font>
    <font>
      <u/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u/>
      <sz val="14"/>
      <color theme="1"/>
      <name val="Arial"/>
      <family val="2"/>
    </font>
    <font>
      <b/>
      <sz val="12"/>
      <name val="Arial"/>
      <family val="2"/>
    </font>
    <font>
      <b/>
      <sz val="14"/>
      <color rgb="FF3333FF"/>
      <name val="Arial"/>
      <family val="2"/>
    </font>
    <font>
      <b/>
      <u/>
      <sz val="14"/>
      <color theme="3"/>
      <name val="Arial"/>
      <family val="2"/>
    </font>
    <font>
      <sz val="14"/>
      <color indexed="8"/>
      <name val="Arial"/>
      <family val="2"/>
    </font>
    <font>
      <sz val="25"/>
      <name val="Book Antiqua"/>
      <family val="1"/>
    </font>
    <font>
      <sz val="50"/>
      <name val="Arial"/>
      <family val="2"/>
    </font>
    <font>
      <b/>
      <sz val="40"/>
      <name val="Book Antiqua"/>
      <family val="1"/>
    </font>
    <font>
      <sz val="40"/>
      <color indexed="13"/>
      <name val="Book Antiqua"/>
      <family val="1"/>
    </font>
    <font>
      <b/>
      <sz val="40"/>
      <color indexed="8"/>
      <name val="Book Antiqua"/>
      <family val="1"/>
    </font>
    <font>
      <sz val="40"/>
      <color indexed="8"/>
      <name val="Book Antiqua"/>
      <family val="1"/>
    </font>
    <font>
      <sz val="40"/>
      <name val="Book Antiqua"/>
      <family val="1"/>
    </font>
    <font>
      <b/>
      <u/>
      <sz val="14"/>
      <color rgb="FF0070C0"/>
      <name val="Arial"/>
      <family val="2"/>
    </font>
    <font>
      <b/>
      <sz val="14"/>
      <color theme="3"/>
      <name val="Arial"/>
      <family val="2"/>
    </font>
    <font>
      <b/>
      <sz val="24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entury Gothic"/>
      <family val="2"/>
    </font>
    <font>
      <sz val="14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0" fontId="22" fillId="0" borderId="0"/>
    <xf numFmtId="0" fontId="22" fillId="0" borderId="0"/>
    <xf numFmtId="43" fontId="34" fillId="0" borderId="0" applyFont="0" applyFill="0" applyBorder="0" applyAlignment="0" applyProtection="0"/>
    <xf numFmtId="0" fontId="22" fillId="0" borderId="0"/>
    <xf numFmtId="43" fontId="5" fillId="0" borderId="0" applyFont="0" applyFill="0" applyBorder="0" applyAlignment="0" applyProtection="0"/>
  </cellStyleXfs>
  <cellXfs count="57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9" fontId="0" fillId="0" borderId="0" xfId="1" applyFont="1"/>
    <xf numFmtId="0" fontId="3" fillId="0" borderId="0" xfId="0" applyFont="1" applyFill="1" applyBorder="1"/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5" fontId="3" fillId="3" borderId="8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5" fontId="3" fillId="3" borderId="13" xfId="0" applyNumberFormat="1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vertical="center"/>
    </xf>
    <xf numFmtId="164" fontId="3" fillId="0" borderId="4" xfId="0" applyNumberFormat="1" applyFont="1" applyFill="1" applyBorder="1" applyAlignment="1">
      <alignment vertical="center"/>
    </xf>
    <xf numFmtId="165" fontId="3" fillId="0" borderId="4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165" fontId="3" fillId="0" borderId="21" xfId="0" applyNumberFormat="1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9" xfId="0" applyFont="1" applyFill="1" applyBorder="1" applyAlignment="1">
      <alignment vertical="center"/>
    </xf>
    <xf numFmtId="15" fontId="3" fillId="3" borderId="0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18" xfId="0" applyBorder="1"/>
    <xf numFmtId="0" fontId="7" fillId="0" borderId="10" xfId="0" applyFont="1" applyFill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0" fillId="0" borderId="19" xfId="0" applyBorder="1"/>
    <xf numFmtId="0" fontId="3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vertical="top"/>
    </xf>
    <xf numFmtId="0" fontId="10" fillId="2" borderId="0" xfId="0" applyFont="1" applyFill="1" applyBorder="1" applyAlignment="1">
      <alignment vertical="center"/>
    </xf>
    <xf numFmtId="0" fontId="11" fillId="2" borderId="29" xfId="0" applyFont="1" applyFill="1" applyBorder="1" applyAlignment="1">
      <alignment vertical="center"/>
    </xf>
    <xf numFmtId="15" fontId="11" fillId="2" borderId="0" xfId="0" applyNumberFormat="1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/>
    <xf numFmtId="15" fontId="11" fillId="2" borderId="0" xfId="0" applyNumberFormat="1" applyFont="1" applyFill="1" applyBorder="1" applyAlignment="1">
      <alignment horizontal="center" vertical="center" wrapText="1"/>
    </xf>
    <xf numFmtId="15" fontId="11" fillId="2" borderId="0" xfId="0" applyNumberFormat="1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1" fillId="2" borderId="27" xfId="0" applyFont="1" applyFill="1" applyBorder="1" applyAlignment="1">
      <alignment horizontal="left" vertical="center" wrapText="1" indent="1"/>
    </xf>
    <xf numFmtId="0" fontId="13" fillId="2" borderId="0" xfId="0" applyFont="1" applyFill="1" applyBorder="1" applyAlignment="1">
      <alignment vertical="center"/>
    </xf>
    <xf numFmtId="49" fontId="10" fillId="2" borderId="0" xfId="0" applyNumberFormat="1" applyFont="1" applyFill="1" applyBorder="1" applyAlignment="1">
      <alignment horizontal="center"/>
    </xf>
    <xf numFmtId="168" fontId="11" fillId="2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16" fillId="0" borderId="0" xfId="0" applyFont="1" applyBorder="1" applyAlignment="1">
      <alignment horizontal="left" vertical="center"/>
    </xf>
    <xf numFmtId="167" fontId="16" fillId="0" borderId="0" xfId="0" applyNumberFormat="1" applyFont="1" applyBorder="1" applyAlignment="1">
      <alignment vertical="center"/>
    </xf>
    <xf numFmtId="166" fontId="17" fillId="0" borderId="0" xfId="0" applyNumberFormat="1" applyFont="1" applyBorder="1" applyAlignment="1">
      <alignment vertical="center"/>
    </xf>
    <xf numFmtId="166" fontId="16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7" fontId="8" fillId="0" borderId="0" xfId="0" applyNumberFormat="1" applyFont="1" applyBorder="1" applyAlignment="1">
      <alignment vertical="center"/>
    </xf>
    <xf numFmtId="166" fontId="18" fillId="0" borderId="0" xfId="0" applyNumberFormat="1" applyFont="1" applyBorder="1" applyAlignment="1">
      <alignment vertical="center"/>
    </xf>
    <xf numFmtId="0" fontId="19" fillId="0" borderId="0" xfId="0" applyFont="1" applyBorder="1" applyAlignment="1">
      <alignment horizontal="left" vertical="top"/>
    </xf>
    <xf numFmtId="0" fontId="11" fillId="2" borderId="33" xfId="0" applyFont="1" applyFill="1" applyBorder="1" applyAlignment="1">
      <alignment horizontal="left" vertical="center" wrapText="1" indent="1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 wrapText="1"/>
    </xf>
    <xf numFmtId="0" fontId="11" fillId="0" borderId="29" xfId="0" applyFont="1" applyFill="1" applyBorder="1" applyAlignment="1">
      <alignment horizontal="left" vertical="center" wrapText="1"/>
    </xf>
    <xf numFmtId="0" fontId="12" fillId="0" borderId="29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/>
    </xf>
    <xf numFmtId="169" fontId="15" fillId="2" borderId="36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0" fillId="2" borderId="25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169" fontId="11" fillId="2" borderId="0" xfId="0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168" fontId="11" fillId="0" borderId="0" xfId="0" applyNumberFormat="1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top"/>
    </xf>
    <xf numFmtId="0" fontId="22" fillId="0" borderId="7" xfId="2" applyFont="1" applyBorder="1" applyAlignment="1">
      <alignment horizontal="center" vertical="center"/>
    </xf>
    <xf numFmtId="0" fontId="22" fillId="0" borderId="6" xfId="2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22" fillId="0" borderId="36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7" fillId="8" borderId="53" xfId="2" applyFont="1" applyFill="1" applyBorder="1" applyAlignment="1">
      <alignment vertical="center"/>
    </xf>
    <xf numFmtId="0" fontId="27" fillId="8" borderId="54" xfId="2" applyFont="1" applyFill="1" applyBorder="1" applyAlignment="1">
      <alignment vertical="center"/>
    </xf>
    <xf numFmtId="0" fontId="28" fillId="8" borderId="53" xfId="2" applyFont="1" applyFill="1" applyBorder="1" applyAlignment="1">
      <alignment vertical="center" wrapText="1"/>
    </xf>
    <xf numFmtId="168" fontId="29" fillId="8" borderId="56" xfId="2" applyNumberFormat="1" applyFont="1" applyFill="1" applyBorder="1" applyAlignment="1">
      <alignment horizontal="center" vertical="center" textRotation="90"/>
    </xf>
    <xf numFmtId="0" fontId="30" fillId="0" borderId="0" xfId="2" applyFont="1" applyAlignment="1">
      <alignment horizontal="center" vertical="center"/>
    </xf>
    <xf numFmtId="0" fontId="31" fillId="8" borderId="58" xfId="2" applyFont="1" applyFill="1" applyBorder="1" applyAlignment="1">
      <alignment horizontal="center" vertical="center"/>
    </xf>
    <xf numFmtId="0" fontId="31" fillId="8" borderId="59" xfId="2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33" fillId="9" borderId="61" xfId="2" applyFont="1" applyFill="1" applyBorder="1" applyAlignment="1">
      <alignment horizontal="left" vertical="center" indent="1"/>
    </xf>
    <xf numFmtId="170" fontId="35" fillId="9" borderId="62" xfId="4" applyNumberFormat="1" applyFont="1" applyFill="1" applyBorder="1" applyAlignment="1">
      <alignment horizontal="center" vertical="center"/>
    </xf>
    <xf numFmtId="170" fontId="35" fillId="9" borderId="63" xfId="2" applyNumberFormat="1" applyFont="1" applyFill="1" applyBorder="1" applyAlignment="1">
      <alignment horizontal="center" vertical="center"/>
    </xf>
    <xf numFmtId="0" fontId="36" fillId="0" borderId="58" xfId="2" applyFont="1" applyFill="1" applyBorder="1" applyAlignment="1">
      <alignment horizontal="left" vertical="center" indent="1"/>
    </xf>
    <xf numFmtId="170" fontId="37" fillId="0" borderId="23" xfId="4" applyNumberFormat="1" applyFont="1" applyFill="1" applyBorder="1" applyAlignment="1">
      <alignment horizontal="center" vertical="center"/>
    </xf>
    <xf numFmtId="170" fontId="37" fillId="0" borderId="64" xfId="2" applyNumberFormat="1" applyFont="1" applyFill="1" applyBorder="1" applyAlignment="1">
      <alignment horizontal="center" vertical="center"/>
    </xf>
    <xf numFmtId="0" fontId="28" fillId="0" borderId="58" xfId="2" applyFont="1" applyFill="1" applyBorder="1" applyAlignment="1">
      <alignment vertical="center"/>
    </xf>
    <xf numFmtId="10" fontId="38" fillId="0" borderId="23" xfId="1" applyNumberFormat="1" applyFont="1" applyFill="1" applyBorder="1" applyAlignment="1">
      <alignment horizontal="center" textRotation="90"/>
    </xf>
    <xf numFmtId="9" fontId="38" fillId="0" borderId="44" xfId="1" applyNumberFormat="1" applyFont="1" applyFill="1" applyBorder="1" applyAlignment="1">
      <alignment horizontal="center" textRotation="90"/>
    </xf>
    <xf numFmtId="0" fontId="38" fillId="0" borderId="0" xfId="2" applyFont="1" applyAlignment="1">
      <alignment horizontal="center" vertical="center"/>
    </xf>
    <xf numFmtId="9" fontId="38" fillId="0" borderId="44" xfId="4" applyNumberFormat="1" applyFont="1" applyFill="1" applyBorder="1" applyAlignment="1">
      <alignment horizontal="center" textRotation="90"/>
    </xf>
    <xf numFmtId="0" fontId="38" fillId="10" borderId="0" xfId="2" applyFont="1" applyFill="1" applyAlignment="1">
      <alignment vertical="center"/>
    </xf>
    <xf numFmtId="0" fontId="36" fillId="0" borderId="58" xfId="2" applyFont="1" applyFill="1" applyBorder="1" applyAlignment="1">
      <alignment vertical="center"/>
    </xf>
    <xf numFmtId="10" fontId="39" fillId="0" borderId="23" xfId="1" applyNumberFormat="1" applyFont="1" applyFill="1" applyBorder="1" applyAlignment="1">
      <alignment horizontal="center" textRotation="90"/>
    </xf>
    <xf numFmtId="0" fontId="36" fillId="0" borderId="65" xfId="2" applyFont="1" applyFill="1" applyBorder="1" applyAlignment="1">
      <alignment vertical="center"/>
    </xf>
    <xf numFmtId="10" fontId="39" fillId="0" borderId="66" xfId="1" applyNumberFormat="1" applyFont="1" applyFill="1" applyBorder="1" applyAlignment="1">
      <alignment horizontal="center" textRotation="90"/>
    </xf>
    <xf numFmtId="9" fontId="39" fillId="0" borderId="67" xfId="1" applyFont="1" applyFill="1" applyBorder="1" applyAlignment="1">
      <alignment horizontal="center"/>
    </xf>
    <xf numFmtId="0" fontId="40" fillId="0" borderId="0" xfId="2" applyFont="1" applyAlignment="1">
      <alignment horizontal="center" vertical="center"/>
    </xf>
    <xf numFmtId="0" fontId="36" fillId="0" borderId="23" xfId="2" applyFont="1" applyFill="1" applyBorder="1" applyAlignment="1">
      <alignment vertical="center"/>
    </xf>
    <xf numFmtId="170" fontId="38" fillId="0" borderId="23" xfId="4" applyNumberFormat="1" applyFont="1" applyFill="1" applyBorder="1" applyAlignment="1">
      <alignment horizontal="center" textRotation="90"/>
    </xf>
    <xf numFmtId="170" fontId="41" fillId="0" borderId="0" xfId="2" applyNumberFormat="1" applyFont="1" applyAlignment="1">
      <alignment horizontal="center" vertical="center"/>
    </xf>
    <xf numFmtId="0" fontId="42" fillId="0" borderId="0" xfId="2" applyFont="1" applyAlignment="1">
      <alignment horizontal="center" vertical="center"/>
    </xf>
    <xf numFmtId="170" fontId="38" fillId="0" borderId="32" xfId="4" applyNumberFormat="1" applyFont="1" applyFill="1" applyBorder="1" applyAlignment="1">
      <alignment horizontal="center" textRotation="90"/>
    </xf>
    <xf numFmtId="170" fontId="22" fillId="0" borderId="0" xfId="2" applyNumberFormat="1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10" fontId="22" fillId="0" borderId="0" xfId="1" applyNumberFormat="1" applyFont="1" applyAlignment="1">
      <alignment horizontal="center" vertical="center"/>
    </xf>
    <xf numFmtId="0" fontId="21" fillId="0" borderId="0" xfId="5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167" fontId="10" fillId="0" borderId="11" xfId="0" applyNumberFormat="1" applyFont="1" applyFill="1" applyBorder="1" applyAlignment="1">
      <alignment vertical="top"/>
    </xf>
    <xf numFmtId="0" fontId="46" fillId="8" borderId="58" xfId="2" applyFont="1" applyFill="1" applyBorder="1" applyAlignment="1">
      <alignment horizontal="center" vertical="center"/>
    </xf>
    <xf numFmtId="0" fontId="46" fillId="8" borderId="68" xfId="2" applyFont="1" applyFill="1" applyBorder="1" applyAlignment="1">
      <alignment horizontal="center" vertical="center"/>
    </xf>
    <xf numFmtId="0" fontId="46" fillId="8" borderId="69" xfId="2" applyFont="1" applyFill="1" applyBorder="1" applyAlignment="1">
      <alignment horizontal="center" vertical="center"/>
    </xf>
    <xf numFmtId="0" fontId="47" fillId="0" borderId="0" xfId="2" applyFont="1" applyAlignment="1">
      <alignment horizontal="center" vertical="center"/>
    </xf>
    <xf numFmtId="168" fontId="11" fillId="0" borderId="25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36" xfId="0" applyFont="1" applyFill="1" applyBorder="1" applyAlignment="1">
      <alignment horizontal="left" vertical="center"/>
    </xf>
    <xf numFmtId="15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168" fontId="10" fillId="2" borderId="49" xfId="0" applyNumberFormat="1" applyFont="1" applyFill="1" applyBorder="1" applyAlignment="1">
      <alignment horizontal="left" vertical="center"/>
    </xf>
    <xf numFmtId="168" fontId="10" fillId="2" borderId="36" xfId="0" applyNumberFormat="1" applyFont="1" applyFill="1" applyBorder="1" applyAlignment="1">
      <alignment horizontal="left" vertical="center"/>
    </xf>
    <xf numFmtId="0" fontId="10" fillId="2" borderId="38" xfId="0" quotePrefix="1" applyFont="1" applyFill="1" applyBorder="1" applyAlignment="1">
      <alignment horizontal="left" vertical="center"/>
    </xf>
    <xf numFmtId="0" fontId="21" fillId="0" borderId="36" xfId="5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167" fontId="10" fillId="2" borderId="33" xfId="0" applyNumberFormat="1" applyFont="1" applyFill="1" applyBorder="1" applyAlignment="1">
      <alignment horizontal="center" vertical="top"/>
    </xf>
    <xf numFmtId="49" fontId="12" fillId="0" borderId="12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12" fillId="0" borderId="29" xfId="0" applyNumberFormat="1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 wrapText="1"/>
    </xf>
    <xf numFmtId="0" fontId="11" fillId="2" borderId="29" xfId="0" applyFont="1" applyFill="1" applyBorder="1" applyAlignment="1">
      <alignment horizontal="left" vertical="center" wrapText="1"/>
    </xf>
    <xf numFmtId="0" fontId="9" fillId="0" borderId="0" xfId="0" applyFont="1"/>
    <xf numFmtId="15" fontId="9" fillId="0" borderId="0" xfId="0" applyNumberFormat="1" applyFont="1"/>
    <xf numFmtId="0" fontId="9" fillId="0" borderId="0" xfId="0" applyFont="1" applyAlignment="1">
      <alignment horizontal="center" vertical="center"/>
    </xf>
    <xf numFmtId="0" fontId="50" fillId="0" borderId="6" xfId="0" applyFont="1" applyBorder="1" applyAlignment="1">
      <alignment vertical="center" wrapText="1"/>
    </xf>
    <xf numFmtId="168" fontId="10" fillId="2" borderId="6" xfId="0" applyNumberFormat="1" applyFont="1" applyFill="1" applyBorder="1" applyAlignment="1">
      <alignment horizontal="left" vertical="center"/>
    </xf>
    <xf numFmtId="0" fontId="50" fillId="0" borderId="0" xfId="0" applyFont="1" applyBorder="1" applyAlignment="1">
      <alignment vertical="center" wrapText="1"/>
    </xf>
    <xf numFmtId="168" fontId="10" fillId="2" borderId="0" xfId="0" applyNumberFormat="1" applyFont="1" applyFill="1" applyBorder="1" applyAlignment="1">
      <alignment horizontal="left" vertical="center"/>
    </xf>
    <xf numFmtId="0" fontId="50" fillId="0" borderId="25" xfId="0" applyFont="1" applyBorder="1" applyAlignment="1">
      <alignment vertical="center" wrapText="1"/>
    </xf>
    <xf numFmtId="0" fontId="10" fillId="2" borderId="25" xfId="0" quotePrefix="1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1" fillId="0" borderId="40" xfId="0" applyFont="1" applyFill="1" applyBorder="1" applyAlignment="1">
      <alignment vertical="center"/>
    </xf>
    <xf numFmtId="0" fontId="51" fillId="0" borderId="27" xfId="0" applyFont="1" applyFill="1" applyBorder="1" applyAlignment="1">
      <alignment vertical="center"/>
    </xf>
    <xf numFmtId="0" fontId="51" fillId="0" borderId="1" xfId="0" applyFont="1" applyFill="1" applyBorder="1" applyAlignment="1">
      <alignment vertical="center"/>
    </xf>
    <xf numFmtId="0" fontId="51" fillId="0" borderId="0" xfId="0" applyFont="1" applyFill="1" applyBorder="1" applyAlignment="1">
      <alignment vertical="center"/>
    </xf>
    <xf numFmtId="0" fontId="9" fillId="2" borderId="1" xfId="0" applyFont="1" applyFill="1" applyBorder="1"/>
    <xf numFmtId="0" fontId="14" fillId="2" borderId="0" xfId="0" applyFont="1" applyFill="1" applyBorder="1" applyAlignment="1">
      <alignment vertical="center" wrapText="1"/>
    </xf>
    <xf numFmtId="0" fontId="54" fillId="0" borderId="0" xfId="0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vertical="center" wrapText="1"/>
    </xf>
    <xf numFmtId="15" fontId="21" fillId="2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/>
    <xf numFmtId="0" fontId="52" fillId="0" borderId="0" xfId="0" applyFont="1" applyFill="1" applyBorder="1" applyAlignment="1">
      <alignment vertical="center"/>
    </xf>
    <xf numFmtId="0" fontId="52" fillId="0" borderId="36" xfId="0" applyFont="1" applyFill="1" applyBorder="1" applyAlignment="1">
      <alignment vertical="center"/>
    </xf>
    <xf numFmtId="0" fontId="9" fillId="0" borderId="0" xfId="0" applyFont="1" applyFill="1" applyBorder="1"/>
    <xf numFmtId="0" fontId="9" fillId="0" borderId="36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10" fontId="56" fillId="0" borderId="0" xfId="0" applyNumberFormat="1" applyFont="1" applyFill="1" applyBorder="1" applyAlignment="1">
      <alignment vertical="center"/>
    </xf>
    <xf numFmtId="10" fontId="56" fillId="0" borderId="29" xfId="0" applyNumberFormat="1" applyFont="1" applyFill="1" applyBorder="1" applyAlignment="1">
      <alignment vertical="center"/>
    </xf>
    <xf numFmtId="0" fontId="54" fillId="0" borderId="1" xfId="0" applyFont="1" applyFill="1" applyBorder="1" applyAlignment="1">
      <alignment vertical="center" wrapText="1"/>
    </xf>
    <xf numFmtId="0" fontId="9" fillId="0" borderId="0" xfId="0" applyFont="1" applyFill="1" applyBorder="1" applyAlignment="1"/>
    <xf numFmtId="0" fontId="9" fillId="0" borderId="29" xfId="0" applyFont="1" applyFill="1" applyBorder="1" applyAlignment="1"/>
    <xf numFmtId="0" fontId="16" fillId="0" borderId="0" xfId="0" applyFont="1"/>
    <xf numFmtId="49" fontId="16" fillId="2" borderId="0" xfId="0" applyNumberFormat="1" applyFont="1" applyFill="1" applyBorder="1" applyAlignment="1">
      <alignment vertical="center"/>
    </xf>
    <xf numFmtId="49" fontId="9" fillId="2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29" xfId="0" applyFont="1" applyFill="1" applyBorder="1" applyAlignment="1">
      <alignment vertical="top" wrapText="1"/>
    </xf>
    <xf numFmtId="0" fontId="9" fillId="2" borderId="0" xfId="0" applyFont="1" applyFill="1" applyBorder="1"/>
    <xf numFmtId="0" fontId="9" fillId="2" borderId="0" xfId="0" applyFont="1" applyFill="1"/>
    <xf numFmtId="0" fontId="9" fillId="0" borderId="0" xfId="0" applyFont="1" applyAlignment="1">
      <alignment vertical="center"/>
    </xf>
    <xf numFmtId="0" fontId="54" fillId="2" borderId="0" xfId="0" applyFont="1" applyFill="1" applyBorder="1" applyAlignment="1">
      <alignment horizontal="left" vertical="center" wrapText="1" indent="1"/>
    </xf>
    <xf numFmtId="0" fontId="54" fillId="2" borderId="0" xfId="0" applyFont="1" applyFill="1" applyBorder="1" applyAlignment="1">
      <alignment vertical="center" wrapText="1"/>
    </xf>
    <xf numFmtId="10" fontId="9" fillId="0" borderId="0" xfId="0" applyNumberFormat="1" applyFont="1"/>
    <xf numFmtId="10" fontId="56" fillId="0" borderId="0" xfId="0" applyNumberFormat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6" fillId="2" borderId="0" xfId="0" applyFont="1" applyFill="1" applyBorder="1"/>
    <xf numFmtId="15" fontId="21" fillId="2" borderId="0" xfId="0" applyNumberFormat="1" applyFont="1" applyFill="1" applyBorder="1" applyAlignment="1">
      <alignment horizontal="left" vertical="center" wrapText="1"/>
    </xf>
    <xf numFmtId="169" fontId="21" fillId="2" borderId="36" xfId="0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15" fontId="16" fillId="2" borderId="0" xfId="0" applyNumberFormat="1" applyFont="1" applyFill="1" applyBorder="1" applyAlignment="1">
      <alignment horizontal="left" vertical="center"/>
    </xf>
    <xf numFmtId="15" fontId="16" fillId="2" borderId="0" xfId="0" applyNumberFormat="1" applyFont="1" applyFill="1" applyBorder="1" applyAlignment="1">
      <alignment vertical="center"/>
    </xf>
    <xf numFmtId="0" fontId="13" fillId="11" borderId="27" xfId="0" applyFont="1" applyFill="1" applyBorder="1" applyAlignment="1">
      <alignment vertical="center" wrapText="1"/>
    </xf>
    <xf numFmtId="0" fontId="13" fillId="11" borderId="25" xfId="0" applyFont="1" applyFill="1" applyBorder="1" applyAlignment="1">
      <alignment vertical="center" wrapText="1"/>
    </xf>
    <xf numFmtId="166" fontId="12" fillId="0" borderId="11" xfId="0" applyNumberFormat="1" applyFont="1" applyFill="1" applyBorder="1" applyAlignment="1">
      <alignment vertical="top"/>
    </xf>
    <xf numFmtId="49" fontId="12" fillId="2" borderId="26" xfId="0" applyNumberFormat="1" applyFont="1" applyFill="1" applyBorder="1" applyAlignment="1">
      <alignment horizontal="center" vertical="center"/>
    </xf>
    <xf numFmtId="49" fontId="12" fillId="0" borderId="12" xfId="0" applyNumberFormat="1" applyFont="1" applyFill="1" applyBorder="1" applyAlignment="1">
      <alignment vertical="top"/>
    </xf>
    <xf numFmtId="49" fontId="12" fillId="0" borderId="0" xfId="0" applyNumberFormat="1" applyFont="1" applyFill="1" applyBorder="1" applyAlignment="1">
      <alignment vertical="top"/>
    </xf>
    <xf numFmtId="49" fontId="12" fillId="0" borderId="12" xfId="0" applyNumberFormat="1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vertical="center"/>
    </xf>
    <xf numFmtId="49" fontId="12" fillId="2" borderId="70" xfId="0" applyNumberFormat="1" applyFont="1" applyFill="1" applyBorder="1" applyAlignment="1">
      <alignment horizontal="center" vertical="center"/>
    </xf>
    <xf numFmtId="168" fontId="11" fillId="0" borderId="71" xfId="0" applyNumberFormat="1" applyFont="1" applyFill="1" applyBorder="1" applyAlignment="1">
      <alignment horizontal="center" vertical="center"/>
    </xf>
    <xf numFmtId="15" fontId="11" fillId="0" borderId="71" xfId="0" applyNumberFormat="1" applyFont="1" applyFill="1" applyBorder="1" applyAlignment="1">
      <alignment horizontal="center" vertical="center" wrapText="1"/>
    </xf>
    <xf numFmtId="49" fontId="12" fillId="0" borderId="70" xfId="0" applyNumberFormat="1" applyFont="1" applyFill="1" applyBorder="1" applyAlignment="1">
      <alignment horizontal="center" vertical="center"/>
    </xf>
    <xf numFmtId="0" fontId="11" fillId="0" borderId="71" xfId="0" applyFont="1" applyFill="1" applyBorder="1" applyAlignment="1">
      <alignment vertical="center"/>
    </xf>
    <xf numFmtId="0" fontId="12" fillId="0" borderId="71" xfId="0" applyFont="1" applyFill="1" applyBorder="1" applyAlignment="1">
      <alignment vertical="center"/>
    </xf>
    <xf numFmtId="15" fontId="12" fillId="0" borderId="71" xfId="0" applyNumberFormat="1" applyFont="1" applyFill="1" applyBorder="1" applyAlignment="1">
      <alignment vertical="center"/>
    </xf>
    <xf numFmtId="0" fontId="21" fillId="2" borderId="12" xfId="0" quotePrefix="1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 wrapText="1"/>
    </xf>
    <xf numFmtId="168" fontId="11" fillId="12" borderId="0" xfId="0" applyNumberFormat="1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 wrapText="1"/>
    </xf>
    <xf numFmtId="15" fontId="11" fillId="12" borderId="0" xfId="0" applyNumberFormat="1" applyFont="1" applyFill="1" applyBorder="1" applyAlignment="1">
      <alignment horizontal="center" vertical="center" wrapText="1"/>
    </xf>
    <xf numFmtId="170" fontId="12" fillId="0" borderId="11" xfId="6" applyNumberFormat="1" applyFont="1" applyFill="1" applyBorder="1" applyAlignment="1">
      <alignment vertical="top"/>
    </xf>
    <xf numFmtId="43" fontId="12" fillId="0" borderId="11" xfId="6" applyNumberFormat="1" applyFont="1" applyFill="1" applyBorder="1" applyAlignment="1">
      <alignment vertical="top"/>
    </xf>
    <xf numFmtId="170" fontId="12" fillId="0" borderId="11" xfId="0" applyNumberFormat="1" applyFont="1" applyFill="1" applyBorder="1" applyAlignment="1">
      <alignment vertical="top"/>
    </xf>
    <xf numFmtId="0" fontId="10" fillId="0" borderId="28" xfId="0" applyFont="1" applyFill="1" applyBorder="1" applyAlignment="1">
      <alignment horizontal="center" vertical="center"/>
    </xf>
    <xf numFmtId="167" fontId="10" fillId="0" borderId="33" xfId="0" applyNumberFormat="1" applyFont="1" applyFill="1" applyBorder="1" applyAlignment="1">
      <alignment vertical="center"/>
    </xf>
    <xf numFmtId="0" fontId="9" fillId="13" borderId="0" xfId="0" applyFont="1" applyFill="1" applyBorder="1"/>
    <xf numFmtId="0" fontId="9" fillId="0" borderId="25" xfId="0" applyFont="1" applyBorder="1"/>
    <xf numFmtId="170" fontId="12" fillId="13" borderId="11" xfId="6" applyNumberFormat="1" applyFont="1" applyFill="1" applyBorder="1"/>
    <xf numFmtId="170" fontId="9" fillId="13" borderId="11" xfId="6" applyNumberFormat="1" applyFont="1" applyFill="1" applyBorder="1"/>
    <xf numFmtId="0" fontId="10" fillId="12" borderId="33" xfId="0" applyFont="1" applyFill="1" applyBorder="1" applyAlignment="1">
      <alignment horizontal="center" vertical="center"/>
    </xf>
    <xf numFmtId="0" fontId="9" fillId="12" borderId="29" xfId="0" applyFont="1" applyFill="1" applyBorder="1"/>
    <xf numFmtId="168" fontId="11" fillId="12" borderId="29" xfId="0" applyNumberFormat="1" applyFont="1" applyFill="1" applyBorder="1" applyAlignment="1">
      <alignment horizontal="center" vertical="center" wrapText="1"/>
    </xf>
    <xf numFmtId="168" fontId="11" fillId="12" borderId="29" xfId="0" applyNumberFormat="1" applyFont="1" applyFill="1" applyBorder="1" applyAlignment="1">
      <alignment horizontal="center" vertical="center"/>
    </xf>
    <xf numFmtId="15" fontId="12" fillId="12" borderId="29" xfId="0" applyNumberFormat="1" applyFont="1" applyFill="1" applyBorder="1" applyAlignment="1">
      <alignment horizontal="center"/>
    </xf>
    <xf numFmtId="167" fontId="10" fillId="2" borderId="32" xfId="0" applyNumberFormat="1" applyFont="1" applyFill="1" applyBorder="1" applyAlignment="1">
      <alignment horizontal="center" vertical="top"/>
    </xf>
    <xf numFmtId="167" fontId="10" fillId="2" borderId="24" xfId="0" applyNumberFormat="1" applyFont="1" applyFill="1" applyBorder="1" applyAlignment="1">
      <alignment horizontal="center" vertical="top"/>
    </xf>
    <xf numFmtId="0" fontId="12" fillId="13" borderId="0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left" indent="4"/>
    </xf>
    <xf numFmtId="0" fontId="54" fillId="11" borderId="23" xfId="0" applyFont="1" applyFill="1" applyBorder="1" applyAlignment="1">
      <alignment horizontal="center" vertical="center" wrapText="1"/>
    </xf>
    <xf numFmtId="169" fontId="11" fillId="12" borderId="72" xfId="0" applyNumberFormat="1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top"/>
    </xf>
    <xf numFmtId="167" fontId="12" fillId="12" borderId="33" xfId="0" applyNumberFormat="1" applyFont="1" applyFill="1" applyBorder="1" applyAlignment="1">
      <alignment horizontal="center" vertical="top"/>
    </xf>
    <xf numFmtId="0" fontId="9" fillId="0" borderId="46" xfId="0" applyFont="1" applyBorder="1"/>
    <xf numFmtId="0" fontId="21" fillId="2" borderId="12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vertical="center"/>
    </xf>
    <xf numFmtId="167" fontId="10" fillId="2" borderId="35" xfId="0" applyNumberFormat="1" applyFont="1" applyFill="1" applyBorder="1" applyAlignment="1">
      <alignment horizontal="left" vertical="top"/>
    </xf>
    <xf numFmtId="0" fontId="12" fillId="2" borderId="30" xfId="0" applyFont="1" applyFill="1" applyBorder="1" applyAlignment="1">
      <alignment horizontal="left" vertical="center"/>
    </xf>
    <xf numFmtId="0" fontId="12" fillId="2" borderId="25" xfId="0" applyFont="1" applyFill="1" applyBorder="1" applyAlignment="1">
      <alignment vertical="center"/>
    </xf>
    <xf numFmtId="0" fontId="10" fillId="2" borderId="25" xfId="0" applyFont="1" applyFill="1" applyBorder="1" applyAlignment="1">
      <alignment horizontal="left" vertical="center"/>
    </xf>
    <xf numFmtId="15" fontId="11" fillId="2" borderId="25" xfId="0" applyNumberFormat="1" applyFont="1" applyFill="1" applyBorder="1" applyAlignment="1">
      <alignment horizontal="left" vertical="center"/>
    </xf>
    <xf numFmtId="0" fontId="11" fillId="2" borderId="31" xfId="0" applyFont="1" applyFill="1" applyBorder="1" applyAlignment="1">
      <alignment vertical="center"/>
    </xf>
    <xf numFmtId="0" fontId="11" fillId="0" borderId="0" xfId="2" applyFont="1" applyAlignment="1">
      <alignment horizontal="center" vertical="center"/>
    </xf>
    <xf numFmtId="1" fontId="57" fillId="0" borderId="23" xfId="1" applyNumberFormat="1" applyFont="1" applyFill="1" applyBorder="1" applyAlignment="1">
      <alignment horizontal="center"/>
    </xf>
    <xf numFmtId="0" fontId="11" fillId="0" borderId="58" xfId="2" applyFont="1" applyFill="1" applyBorder="1" applyAlignment="1">
      <alignment vertical="center"/>
    </xf>
    <xf numFmtId="1" fontId="11" fillId="0" borderId="23" xfId="1" applyNumberFormat="1" applyFont="1" applyFill="1" applyBorder="1" applyAlignment="1">
      <alignment horizontal="center"/>
    </xf>
    <xf numFmtId="0" fontId="21" fillId="0" borderId="0" xfId="0" applyFont="1" applyFill="1" applyBorder="1" applyAlignment="1">
      <alignment vertical="center"/>
    </xf>
    <xf numFmtId="0" fontId="21" fillId="0" borderId="25" xfId="0" applyFont="1" applyFill="1" applyBorder="1" applyAlignment="1">
      <alignment horizontal="left" vertical="center"/>
    </xf>
    <xf numFmtId="0" fontId="58" fillId="0" borderId="0" xfId="2" applyFont="1" applyAlignment="1">
      <alignment horizontal="center" vertical="center"/>
    </xf>
    <xf numFmtId="171" fontId="46" fillId="8" borderId="68" xfId="2" applyNumberFormat="1" applyFont="1" applyFill="1" applyBorder="1" applyAlignment="1">
      <alignment horizontal="center" vertical="center"/>
    </xf>
    <xf numFmtId="171" fontId="46" fillId="8" borderId="69" xfId="2" applyNumberFormat="1" applyFont="1" applyFill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8" borderId="53" xfId="2" applyFont="1" applyFill="1" applyBorder="1" applyAlignment="1">
      <alignment vertical="center"/>
    </xf>
    <xf numFmtId="0" fontId="60" fillId="8" borderId="73" xfId="2" applyFont="1" applyFill="1" applyBorder="1" applyAlignment="1">
      <alignment vertical="center"/>
    </xf>
    <xf numFmtId="0" fontId="60" fillId="8" borderId="58" xfId="2" applyFont="1" applyFill="1" applyBorder="1" applyAlignment="1">
      <alignment horizontal="center" vertical="center"/>
    </xf>
    <xf numFmtId="171" fontId="60" fillId="8" borderId="68" xfId="2" applyNumberFormat="1" applyFont="1" applyFill="1" applyBorder="1" applyAlignment="1">
      <alignment horizontal="center" vertical="center"/>
    </xf>
    <xf numFmtId="171" fontId="60" fillId="8" borderId="69" xfId="2" applyNumberFormat="1" applyFont="1" applyFill="1" applyBorder="1" applyAlignment="1">
      <alignment horizontal="center" vertical="center"/>
    </xf>
    <xf numFmtId="0" fontId="61" fillId="9" borderId="61" xfId="2" applyFont="1" applyFill="1" applyBorder="1" applyAlignment="1">
      <alignment horizontal="left" vertical="center" indent="1"/>
    </xf>
    <xf numFmtId="170" fontId="61" fillId="9" borderId="62" xfId="4" applyNumberFormat="1" applyFont="1" applyFill="1" applyBorder="1" applyAlignment="1">
      <alignment horizontal="center" vertical="center"/>
    </xf>
    <xf numFmtId="170" fontId="61" fillId="9" borderId="63" xfId="2" applyNumberFormat="1" applyFont="1" applyFill="1" applyBorder="1" applyAlignment="1">
      <alignment horizontal="center" vertical="center"/>
    </xf>
    <xf numFmtId="0" fontId="62" fillId="0" borderId="58" xfId="2" applyFont="1" applyFill="1" applyBorder="1" applyAlignment="1">
      <alignment horizontal="left" vertical="center" indent="1"/>
    </xf>
    <xf numFmtId="170" fontId="63" fillId="0" borderId="23" xfId="4" applyNumberFormat="1" applyFont="1" applyFill="1" applyBorder="1" applyAlignment="1">
      <alignment horizontal="center" vertical="center"/>
    </xf>
    <xf numFmtId="170" fontId="63" fillId="0" borderId="64" xfId="2" applyNumberFormat="1" applyFont="1" applyFill="1" applyBorder="1" applyAlignment="1">
      <alignment horizontal="center" vertical="center"/>
    </xf>
    <xf numFmtId="0" fontId="60" fillId="0" borderId="58" xfId="2" applyFont="1" applyFill="1" applyBorder="1" applyAlignment="1">
      <alignment vertical="center" wrapText="1"/>
    </xf>
    <xf numFmtId="1" fontId="60" fillId="0" borderId="23" xfId="1" applyNumberFormat="1" applyFont="1" applyFill="1" applyBorder="1" applyAlignment="1">
      <alignment horizontal="center" vertical="center" textRotation="90"/>
    </xf>
    <xf numFmtId="43" fontId="64" fillId="0" borderId="44" xfId="6" applyFont="1" applyFill="1" applyBorder="1" applyAlignment="1">
      <alignment horizontal="center" textRotation="90"/>
    </xf>
    <xf numFmtId="0" fontId="60" fillId="0" borderId="58" xfId="2" applyFont="1" applyFill="1" applyBorder="1" applyAlignment="1">
      <alignment vertical="center"/>
    </xf>
    <xf numFmtId="1" fontId="62" fillId="0" borderId="23" xfId="1" applyNumberFormat="1" applyFont="1" applyFill="1" applyBorder="1" applyAlignment="1">
      <alignment horizontal="center" vertical="center" textRotation="90"/>
    </xf>
    <xf numFmtId="1" fontId="63" fillId="0" borderId="23" xfId="1" applyNumberFormat="1" applyFont="1" applyFill="1" applyBorder="1" applyAlignment="1">
      <alignment horizontal="center" vertical="center" textRotation="90"/>
    </xf>
    <xf numFmtId="1" fontId="64" fillId="0" borderId="44" xfId="1" applyNumberFormat="1" applyFont="1" applyFill="1" applyBorder="1" applyAlignment="1">
      <alignment horizontal="center" textRotation="90"/>
    </xf>
    <xf numFmtId="0" fontId="59" fillId="14" borderId="0" xfId="2" applyFont="1" applyFill="1" applyAlignment="1">
      <alignment horizontal="center" vertical="center"/>
    </xf>
    <xf numFmtId="1" fontId="47" fillId="0" borderId="0" xfId="2" applyNumberFormat="1" applyFont="1" applyAlignment="1">
      <alignment horizontal="center" vertical="center"/>
    </xf>
    <xf numFmtId="4" fontId="12" fillId="0" borderId="11" xfId="0" applyNumberFormat="1" applyFont="1" applyFill="1" applyBorder="1" applyAlignment="1">
      <alignment vertical="top"/>
    </xf>
    <xf numFmtId="0" fontId="0" fillId="0" borderId="0" xfId="0" applyAlignment="1">
      <alignment vertical="center"/>
    </xf>
    <xf numFmtId="0" fontId="48" fillId="0" borderId="0" xfId="0" applyFont="1" applyFill="1" applyBorder="1" applyAlignment="1">
      <alignment vertical="center" wrapText="1"/>
    </xf>
    <xf numFmtId="0" fontId="48" fillId="0" borderId="27" xfId="0" applyFont="1" applyFill="1" applyBorder="1" applyAlignment="1">
      <alignment vertical="center" wrapText="1"/>
    </xf>
    <xf numFmtId="0" fontId="11" fillId="0" borderId="0" xfId="0" quotePrefix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21" fillId="0" borderId="0" xfId="0" quotePrefix="1" applyFont="1" applyFill="1" applyBorder="1" applyAlignment="1">
      <alignment horizontal="left" vertical="center"/>
    </xf>
    <xf numFmtId="0" fontId="9" fillId="0" borderId="25" xfId="0" applyFont="1" applyFill="1" applyBorder="1"/>
    <xf numFmtId="0" fontId="21" fillId="0" borderId="25" xfId="0" quotePrefix="1" applyFont="1" applyFill="1" applyBorder="1" applyAlignment="1">
      <alignment horizontal="left" vertical="center"/>
    </xf>
    <xf numFmtId="0" fontId="48" fillId="0" borderId="28" xfId="0" applyFont="1" applyFill="1" applyBorder="1" applyAlignment="1">
      <alignment vertical="center" wrapText="1"/>
    </xf>
    <xf numFmtId="0" fontId="48" fillId="0" borderId="29" xfId="0" applyFont="1" applyFill="1" applyBorder="1" applyAlignment="1">
      <alignment vertical="center" wrapText="1"/>
    </xf>
    <xf numFmtId="0" fontId="54" fillId="0" borderId="29" xfId="0" applyFont="1" applyFill="1" applyBorder="1" applyAlignment="1">
      <alignment horizontal="center" vertical="center" wrapText="1"/>
    </xf>
    <xf numFmtId="15" fontId="11" fillId="0" borderId="29" xfId="0" applyNumberFormat="1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left" vertical="center"/>
    </xf>
    <xf numFmtId="0" fontId="9" fillId="0" borderId="29" xfId="0" applyFont="1" applyFill="1" applyBorder="1"/>
    <xf numFmtId="0" fontId="21" fillId="0" borderId="29" xfId="5" applyFont="1" applyFill="1" applyBorder="1" applyAlignment="1">
      <alignment horizontal="center" vertical="center"/>
    </xf>
    <xf numFmtId="0" fontId="52" fillId="0" borderId="29" xfId="0" applyFont="1" applyFill="1" applyBorder="1" applyAlignment="1">
      <alignment vertical="center"/>
    </xf>
    <xf numFmtId="15" fontId="21" fillId="0" borderId="29" xfId="0" applyNumberFormat="1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left" vertical="center"/>
    </xf>
    <xf numFmtId="0" fontId="21" fillId="0" borderId="31" xfId="0" applyFont="1" applyFill="1" applyBorder="1" applyAlignment="1">
      <alignment horizontal="left" vertical="center"/>
    </xf>
    <xf numFmtId="10" fontId="56" fillId="0" borderId="0" xfId="0" applyNumberFormat="1" applyFont="1" applyFill="1" applyBorder="1" applyAlignment="1">
      <alignment horizontal="right" vertical="center"/>
    </xf>
    <xf numFmtId="10" fontId="65" fillId="0" borderId="0" xfId="0" applyNumberFormat="1" applyFont="1" applyFill="1" applyBorder="1" applyAlignment="1">
      <alignment horizontal="left" vertical="center"/>
    </xf>
    <xf numFmtId="0" fontId="55" fillId="0" borderId="0" xfId="0" applyFont="1" applyFill="1" applyBorder="1" applyAlignment="1">
      <alignment vertical="center"/>
    </xf>
    <xf numFmtId="0" fontId="65" fillId="0" borderId="1" xfId="0" applyFont="1" applyFill="1" applyBorder="1" applyAlignment="1">
      <alignment horizontal="left" vertical="center"/>
    </xf>
    <xf numFmtId="168" fontId="66" fillId="0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44" fillId="0" borderId="0" xfId="0" applyFont="1" applyFill="1" applyBorder="1" applyAlignment="1">
      <alignment horizontal="left" vertical="center" wrapText="1"/>
    </xf>
    <xf numFmtId="0" fontId="21" fillId="0" borderId="0" xfId="5" applyFont="1" applyFill="1" applyBorder="1" applyAlignment="1">
      <alignment vertical="center"/>
    </xf>
    <xf numFmtId="15" fontId="21" fillId="2" borderId="0" xfId="0" applyNumberFormat="1" applyFont="1" applyFill="1" applyBorder="1" applyAlignment="1">
      <alignment horizontal="center" vertical="center" wrapText="1"/>
    </xf>
    <xf numFmtId="43" fontId="12" fillId="0" borderId="11" xfId="6" applyNumberFormat="1" applyFont="1" applyFill="1" applyBorder="1" applyAlignment="1">
      <alignment vertical="center"/>
    </xf>
    <xf numFmtId="49" fontId="12" fillId="2" borderId="76" xfId="0" applyNumberFormat="1" applyFont="1" applyFill="1" applyBorder="1" applyAlignment="1">
      <alignment horizontal="center" vertical="center"/>
    </xf>
    <xf numFmtId="168" fontId="11" fillId="0" borderId="77" xfId="0" applyNumberFormat="1" applyFont="1" applyFill="1" applyBorder="1" applyAlignment="1">
      <alignment horizontal="center" vertical="center"/>
    </xf>
    <xf numFmtId="169" fontId="11" fillId="12" borderId="78" xfId="0" applyNumberFormat="1" applyFont="1" applyFill="1" applyBorder="1" applyAlignment="1">
      <alignment horizontal="center" vertical="center"/>
    </xf>
    <xf numFmtId="49" fontId="12" fillId="2" borderId="45" xfId="0" applyNumberFormat="1" applyFont="1" applyFill="1" applyBorder="1" applyAlignment="1">
      <alignment horizontal="center" vertical="center"/>
    </xf>
    <xf numFmtId="168" fontId="11" fillId="0" borderId="46" xfId="0" applyNumberFormat="1" applyFont="1" applyFill="1" applyBorder="1" applyAlignment="1">
      <alignment horizontal="center" vertical="center"/>
    </xf>
    <xf numFmtId="169" fontId="11" fillId="12" borderId="47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70" fontId="12" fillId="0" borderId="11" xfId="6" applyNumberFormat="1" applyFont="1" applyFill="1" applyBorder="1" applyAlignment="1">
      <alignment vertical="center"/>
    </xf>
    <xf numFmtId="170" fontId="12" fillId="0" borderId="11" xfId="0" applyNumberFormat="1" applyFont="1" applyFill="1" applyBorder="1" applyAlignment="1">
      <alignment vertical="center"/>
    </xf>
    <xf numFmtId="168" fontId="11" fillId="12" borderId="11" xfId="0" applyNumberFormat="1" applyFont="1" applyFill="1" applyBorder="1" applyAlignment="1">
      <alignment horizontal="center" vertical="center"/>
    </xf>
    <xf numFmtId="0" fontId="9" fillId="0" borderId="34" xfId="0" applyFont="1" applyBorder="1"/>
    <xf numFmtId="168" fontId="11" fillId="12" borderId="34" xfId="0" applyNumberFormat="1" applyFont="1" applyFill="1" applyBorder="1" applyAlignment="1">
      <alignment horizontal="center" vertical="center"/>
    </xf>
    <xf numFmtId="170" fontId="10" fillId="2" borderId="66" xfId="6" applyNumberFormat="1" applyFont="1" applyFill="1" applyBorder="1" applyAlignment="1">
      <alignment vertical="top"/>
    </xf>
    <xf numFmtId="167" fontId="10" fillId="2" borderId="66" xfId="0" applyNumberFormat="1" applyFont="1" applyFill="1" applyBorder="1" applyAlignment="1">
      <alignment horizontal="center" vertical="top"/>
    </xf>
    <xf numFmtId="170" fontId="10" fillId="2" borderId="66" xfId="0" applyNumberFormat="1" applyFont="1" applyFill="1" applyBorder="1" applyAlignment="1">
      <alignment vertical="top"/>
    </xf>
    <xf numFmtId="4" fontId="10" fillId="12" borderId="66" xfId="0" applyNumberFormat="1" applyFont="1" applyFill="1" applyBorder="1" applyAlignment="1">
      <alignment horizontal="center" vertical="top"/>
    </xf>
    <xf numFmtId="168" fontId="11" fillId="12" borderId="46" xfId="0" applyNumberFormat="1" applyFont="1" applyFill="1" applyBorder="1" applyAlignment="1">
      <alignment horizontal="center" vertical="center"/>
    </xf>
    <xf numFmtId="0" fontId="53" fillId="0" borderId="12" xfId="0" applyFont="1" applyFill="1" applyBorder="1" applyAlignment="1">
      <alignment horizontal="left" vertical="center"/>
    </xf>
    <xf numFmtId="0" fontId="21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30" xfId="0" applyFont="1" applyFill="1" applyBorder="1" applyAlignment="1">
      <alignment horizontal="left" vertical="center" wrapText="1"/>
    </xf>
    <xf numFmtId="0" fontId="12" fillId="0" borderId="29" xfId="0" applyFont="1" applyFill="1" applyBorder="1" applyAlignment="1">
      <alignment horizontal="left" vertical="center" wrapText="1"/>
    </xf>
    <xf numFmtId="0" fontId="21" fillId="0" borderId="0" xfId="5" applyFont="1" applyFill="1" applyBorder="1" applyAlignment="1">
      <alignment vertical="center"/>
    </xf>
    <xf numFmtId="0" fontId="12" fillId="0" borderId="26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2" fillId="0" borderId="12" xfId="0" applyFont="1" applyFill="1" applyBorder="1" applyAlignment="1">
      <alignment horizontal="left" vertical="center"/>
    </xf>
    <xf numFmtId="0" fontId="12" fillId="0" borderId="26" xfId="0" applyFont="1" applyFill="1" applyBorder="1" applyAlignment="1">
      <alignment horizontal="left" vertical="center"/>
    </xf>
    <xf numFmtId="0" fontId="9" fillId="0" borderId="71" xfId="0" applyFont="1" applyFill="1" applyBorder="1" applyAlignment="1">
      <alignment vertical="center"/>
    </xf>
    <xf numFmtId="15" fontId="15" fillId="0" borderId="71" xfId="0" applyNumberFormat="1" applyFont="1" applyFill="1" applyBorder="1" applyAlignment="1">
      <alignment horizontal="center" vertical="center" wrapText="1"/>
    </xf>
    <xf numFmtId="0" fontId="12" fillId="0" borderId="77" xfId="0" applyFont="1" applyFill="1" applyBorder="1" applyAlignment="1">
      <alignment vertical="center"/>
    </xf>
    <xf numFmtId="15" fontId="11" fillId="0" borderId="77" xfId="0" applyNumberFormat="1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vertical="center"/>
    </xf>
    <xf numFmtId="15" fontId="11" fillId="0" borderId="46" xfId="0" applyNumberFormat="1" applyFont="1" applyFill="1" applyBorder="1" applyAlignment="1">
      <alignment horizontal="center" vertical="center" wrapText="1"/>
    </xf>
    <xf numFmtId="0" fontId="11" fillId="0" borderId="12" xfId="0" quotePrefix="1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3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1" fillId="0" borderId="36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 wrapText="1"/>
    </xf>
    <xf numFmtId="169" fontId="11" fillId="0" borderId="36" xfId="0" applyNumberFormat="1" applyFont="1" applyFill="1" applyBorder="1" applyAlignment="1">
      <alignment horizontal="center" vertical="center"/>
    </xf>
    <xf numFmtId="15" fontId="12" fillId="0" borderId="0" xfId="0" applyNumberFormat="1" applyFont="1" applyFill="1" applyBorder="1" applyAlignment="1">
      <alignment horizontal="left" vertical="center"/>
    </xf>
    <xf numFmtId="15" fontId="11" fillId="0" borderId="0" xfId="0" applyNumberFormat="1" applyFont="1" applyFill="1" applyBorder="1" applyAlignment="1">
      <alignment horizontal="center" vertical="center" wrapText="1"/>
    </xf>
    <xf numFmtId="15" fontId="11" fillId="0" borderId="25" xfId="0" applyNumberFormat="1" applyFont="1" applyFill="1" applyBorder="1" applyAlignment="1">
      <alignment horizontal="center" vertical="center" wrapText="1"/>
    </xf>
    <xf numFmtId="169" fontId="11" fillId="0" borderId="38" xfId="0" applyNumberFormat="1" applyFont="1" applyFill="1" applyBorder="1" applyAlignment="1">
      <alignment horizontal="center" vertical="center"/>
    </xf>
    <xf numFmtId="0" fontId="54" fillId="0" borderId="3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167" fontId="12" fillId="2" borderId="33" xfId="6" applyNumberFormat="1" applyFont="1" applyFill="1" applyBorder="1" applyAlignment="1">
      <alignment vertical="top"/>
    </xf>
    <xf numFmtId="15" fontId="12" fillId="0" borderId="71" xfId="0" applyNumberFormat="1" applyFont="1" applyFill="1" applyBorder="1" applyAlignment="1">
      <alignment horizontal="left" vertical="center"/>
    </xf>
    <xf numFmtId="0" fontId="12" fillId="0" borderId="71" xfId="0" applyFont="1" applyFill="1" applyBorder="1" applyAlignment="1">
      <alignment horizontal="left" vertical="center"/>
    </xf>
    <xf numFmtId="0" fontId="12" fillId="0" borderId="77" xfId="0" applyFont="1" applyFill="1" applyBorder="1" applyAlignment="1">
      <alignment horizontal="left" vertical="center"/>
    </xf>
    <xf numFmtId="15" fontId="11" fillId="0" borderId="77" xfId="0" applyNumberFormat="1" applyFont="1" applyFill="1" applyBorder="1" applyAlignment="1">
      <alignment horizontal="center" vertical="center" wrapText="1"/>
    </xf>
    <xf numFmtId="49" fontId="12" fillId="2" borderId="82" xfId="0" applyNumberFormat="1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vertical="center"/>
    </xf>
    <xf numFmtId="168" fontId="11" fillId="2" borderId="71" xfId="0" applyNumberFormat="1" applyFont="1" applyFill="1" applyBorder="1" applyAlignment="1">
      <alignment horizontal="center" vertical="center"/>
    </xf>
    <xf numFmtId="168" fontId="11" fillId="12" borderId="71" xfId="0" applyNumberFormat="1" applyFont="1" applyFill="1" applyBorder="1" applyAlignment="1">
      <alignment horizontal="center" vertical="center"/>
    </xf>
    <xf numFmtId="169" fontId="11" fillId="2" borderId="83" xfId="0" applyNumberFormat="1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left" vertical="center" wrapText="1"/>
    </xf>
    <xf numFmtId="0" fontId="11" fillId="2" borderId="71" xfId="0" applyFont="1" applyFill="1" applyBorder="1" applyAlignment="1">
      <alignment horizontal="left" vertical="center"/>
    </xf>
    <xf numFmtId="0" fontId="11" fillId="0" borderId="71" xfId="0" applyFont="1" applyFill="1" applyBorder="1" applyAlignment="1">
      <alignment horizontal="center" vertical="center"/>
    </xf>
    <xf numFmtId="49" fontId="12" fillId="0" borderId="82" xfId="0" applyNumberFormat="1" applyFont="1" applyFill="1" applyBorder="1" applyAlignment="1">
      <alignment horizontal="center" vertical="center"/>
    </xf>
    <xf numFmtId="0" fontId="11" fillId="2" borderId="71" xfId="0" applyFont="1" applyFill="1" applyBorder="1" applyAlignment="1">
      <alignment horizontal="center" vertical="center" wrapText="1"/>
    </xf>
    <xf numFmtId="168" fontId="11" fillId="2" borderId="71" xfId="0" applyNumberFormat="1" applyFont="1" applyFill="1" applyBorder="1" applyAlignment="1">
      <alignment vertical="center"/>
    </xf>
    <xf numFmtId="0" fontId="11" fillId="2" borderId="71" xfId="0" applyFont="1" applyFill="1" applyBorder="1" applyAlignment="1">
      <alignment horizontal="center"/>
    </xf>
    <xf numFmtId="0" fontId="12" fillId="2" borderId="71" xfId="0" applyFont="1" applyFill="1" applyBorder="1"/>
    <xf numFmtId="0" fontId="12" fillId="12" borderId="71" xfId="0" applyFont="1" applyFill="1" applyBorder="1"/>
    <xf numFmtId="0" fontId="12" fillId="2" borderId="83" xfId="0" applyFont="1" applyFill="1" applyBorder="1" applyAlignment="1">
      <alignment horizontal="center" vertical="center"/>
    </xf>
    <xf numFmtId="10" fontId="38" fillId="0" borderId="44" xfId="1" applyNumberFormat="1" applyFont="1" applyFill="1" applyBorder="1" applyAlignment="1">
      <alignment horizontal="center" textRotation="90"/>
    </xf>
    <xf numFmtId="0" fontId="70" fillId="0" borderId="0" xfId="0" applyFont="1" applyFill="1" applyBorder="1" applyAlignment="1">
      <alignment horizontal="left" vertical="center"/>
    </xf>
    <xf numFmtId="0" fontId="11" fillId="2" borderId="71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9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12" fillId="0" borderId="27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29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15" fontId="12" fillId="0" borderId="71" xfId="0" applyNumberFormat="1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15" fontId="12" fillId="0" borderId="71" xfId="0" applyNumberFormat="1" applyFont="1" applyFill="1" applyBorder="1" applyAlignment="1">
      <alignment vertical="center" wrapText="1"/>
    </xf>
    <xf numFmtId="0" fontId="11" fillId="0" borderId="75" xfId="0" applyFont="1" applyFill="1" applyBorder="1" applyAlignment="1">
      <alignment horizontal="left" vertical="center" wrapText="1"/>
    </xf>
    <xf numFmtId="0" fontId="11" fillId="0" borderId="75" xfId="0" applyFont="1" applyFill="1" applyBorder="1" applyAlignment="1">
      <alignment horizontal="left" vertical="center"/>
    </xf>
    <xf numFmtId="0" fontId="13" fillId="11" borderId="40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3" fillId="11" borderId="28" xfId="0" applyFont="1" applyFill="1" applyBorder="1" applyAlignment="1">
      <alignment horizontal="center" vertical="center" wrapText="1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54" fillId="11" borderId="26" xfId="0" applyFont="1" applyFill="1" applyBorder="1" applyAlignment="1">
      <alignment horizontal="center" vertical="center" wrapText="1"/>
    </xf>
    <xf numFmtId="0" fontId="54" fillId="11" borderId="30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11" borderId="34" xfId="0" applyFont="1" applyFill="1" applyBorder="1" applyAlignment="1">
      <alignment horizontal="center" vertical="center" wrapText="1"/>
    </xf>
    <xf numFmtId="49" fontId="12" fillId="0" borderId="35" xfId="0" applyNumberFormat="1" applyFont="1" applyFill="1" applyBorder="1" applyAlignment="1">
      <alignment horizontal="center" vertical="center"/>
    </xf>
    <xf numFmtId="0" fontId="11" fillId="0" borderId="46" xfId="0" applyFont="1" applyFill="1" applyBorder="1" applyAlignment="1">
      <alignment horizontal="left" vertical="center" wrapText="1"/>
    </xf>
    <xf numFmtId="4" fontId="10" fillId="2" borderId="79" xfId="0" applyNumberFormat="1" applyFont="1" applyFill="1" applyBorder="1" applyAlignment="1">
      <alignment horizontal="center" vertical="top"/>
    </xf>
    <xf numFmtId="4" fontId="10" fillId="2" borderId="80" xfId="0" applyNumberFormat="1" applyFont="1" applyFill="1" applyBorder="1" applyAlignment="1">
      <alignment horizontal="center" vertical="top"/>
    </xf>
    <xf numFmtId="4" fontId="10" fillId="2" borderId="81" xfId="0" applyNumberFormat="1" applyFont="1" applyFill="1" applyBorder="1" applyAlignment="1">
      <alignment horizontal="center" vertical="top"/>
    </xf>
    <xf numFmtId="0" fontId="11" fillId="0" borderId="71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69" fillId="4" borderId="26" xfId="0" applyFont="1" applyFill="1" applyBorder="1" applyAlignment="1">
      <alignment horizontal="left" vertical="center"/>
    </xf>
    <xf numFmtId="0" fontId="69" fillId="4" borderId="27" xfId="0" applyFont="1" applyFill="1" applyBorder="1" applyAlignment="1">
      <alignment horizontal="left" vertical="center"/>
    </xf>
    <xf numFmtId="0" fontId="69" fillId="4" borderId="28" xfId="0" applyFont="1" applyFill="1" applyBorder="1" applyAlignment="1">
      <alignment horizontal="left" vertical="center"/>
    </xf>
    <xf numFmtId="0" fontId="69" fillId="4" borderId="30" xfId="0" applyFont="1" applyFill="1" applyBorder="1" applyAlignment="1">
      <alignment horizontal="left" vertical="center"/>
    </xf>
    <xf numFmtId="0" fontId="69" fillId="4" borderId="25" xfId="0" applyFont="1" applyFill="1" applyBorder="1" applyAlignment="1">
      <alignment horizontal="left" vertical="center"/>
    </xf>
    <xf numFmtId="0" fontId="69" fillId="4" borderId="31" xfId="0" applyFont="1" applyFill="1" applyBorder="1" applyAlignment="1">
      <alignment horizontal="left" vertical="center"/>
    </xf>
    <xf numFmtId="0" fontId="11" fillId="2" borderId="71" xfId="0" applyFont="1" applyFill="1" applyBorder="1" applyAlignment="1">
      <alignment horizontal="left" vertical="center" wrapText="1"/>
    </xf>
    <xf numFmtId="0" fontId="54" fillId="11" borderId="35" xfId="0" applyFont="1" applyFill="1" applyBorder="1" applyAlignment="1">
      <alignment horizontal="center" vertical="center" wrapText="1"/>
    </xf>
    <xf numFmtId="0" fontId="54" fillId="11" borderId="24" xfId="0" applyFont="1" applyFill="1" applyBorder="1" applyAlignment="1">
      <alignment horizontal="center" vertical="center" wrapText="1"/>
    </xf>
    <xf numFmtId="49" fontId="12" fillId="0" borderId="40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2" fillId="0" borderId="37" xfId="0" applyNumberFormat="1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1" borderId="30" xfId="0" applyFont="1" applyFill="1" applyBorder="1" applyAlignment="1">
      <alignment horizontal="center" vertical="center" wrapText="1"/>
    </xf>
    <xf numFmtId="49" fontId="12" fillId="2" borderId="40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37" xfId="0" applyNumberFormat="1" applyFont="1" applyFill="1" applyBorder="1" applyAlignment="1">
      <alignment horizontal="center" vertical="center"/>
    </xf>
    <xf numFmtId="0" fontId="11" fillId="0" borderId="77" xfId="0" applyFont="1" applyFill="1" applyBorder="1" applyAlignment="1">
      <alignment horizontal="left" vertical="center" wrapText="1"/>
    </xf>
    <xf numFmtId="49" fontId="16" fillId="0" borderId="23" xfId="0" applyNumberFormat="1" applyFont="1" applyFill="1" applyBorder="1" applyAlignment="1">
      <alignment horizontal="center" vertical="center"/>
    </xf>
    <xf numFmtId="15" fontId="12" fillId="0" borderId="32" xfId="0" applyNumberFormat="1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8" fillId="11" borderId="42" xfId="0" applyFont="1" applyFill="1" applyBorder="1" applyAlignment="1">
      <alignment horizontal="center" vertical="center" wrapText="1"/>
    </xf>
    <xf numFmtId="0" fontId="18" fillId="11" borderId="43" xfId="0" applyFont="1" applyFill="1" applyBorder="1" applyAlignment="1">
      <alignment horizontal="center" vertical="center" wrapText="1"/>
    </xf>
    <xf numFmtId="15" fontId="16" fillId="0" borderId="42" xfId="0" applyNumberFormat="1" applyFont="1" applyFill="1" applyBorder="1" applyAlignment="1">
      <alignment horizontal="center" vertical="center" wrapText="1"/>
    </xf>
    <xf numFmtId="15" fontId="16" fillId="0" borderId="74" xfId="0" applyNumberFormat="1" applyFont="1" applyFill="1" applyBorder="1" applyAlignment="1">
      <alignment horizontal="center" vertical="center" wrapText="1"/>
    </xf>
    <xf numFmtId="15" fontId="16" fillId="0" borderId="43" xfId="0" applyNumberFormat="1" applyFont="1" applyFill="1" applyBorder="1" applyAlignment="1">
      <alignment horizontal="center" vertical="center" wrapText="1"/>
    </xf>
    <xf numFmtId="15" fontId="12" fillId="0" borderId="42" xfId="0" applyNumberFormat="1" applyFont="1" applyFill="1" applyBorder="1" applyAlignment="1">
      <alignment horizontal="center" vertical="center" wrapText="1"/>
    </xf>
    <xf numFmtId="15" fontId="12" fillId="0" borderId="74" xfId="0" applyNumberFormat="1" applyFont="1" applyFill="1" applyBorder="1" applyAlignment="1">
      <alignment horizontal="center" vertical="center" wrapText="1"/>
    </xf>
    <xf numFmtId="15" fontId="12" fillId="0" borderId="43" xfId="0" applyNumberFormat="1" applyFont="1" applyFill="1" applyBorder="1" applyAlignment="1">
      <alignment horizontal="center" vertical="center" wrapText="1"/>
    </xf>
    <xf numFmtId="0" fontId="54" fillId="11" borderId="33" xfId="0" applyFont="1" applyFill="1" applyBorder="1" applyAlignment="1">
      <alignment horizontal="center" vertical="center" wrapText="1"/>
    </xf>
    <xf numFmtId="0" fontId="54" fillId="11" borderId="34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15" fontId="12" fillId="0" borderId="24" xfId="0" applyNumberFormat="1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left" vertical="center" wrapText="1"/>
    </xf>
    <xf numFmtId="0" fontId="9" fillId="0" borderId="32" xfId="0" applyFont="1" applyFill="1" applyBorder="1" applyAlignment="1">
      <alignment horizontal="left" vertical="center" wrapText="1"/>
    </xf>
    <xf numFmtId="0" fontId="13" fillId="11" borderId="23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13" fillId="2" borderId="30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50" fillId="0" borderId="6" xfId="0" applyFont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vertical="center" wrapText="1"/>
    </xf>
    <xf numFmtId="0" fontId="21" fillId="0" borderId="0" xfId="5" applyFont="1" applyFill="1" applyBorder="1" applyAlignment="1">
      <alignment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48" fillId="0" borderId="27" xfId="0" applyFont="1" applyFill="1" applyBorder="1" applyAlignment="1">
      <alignment horizontal="center" vertical="center" wrapText="1"/>
    </xf>
    <xf numFmtId="0" fontId="48" fillId="0" borderId="41" xfId="0" applyFont="1" applyFill="1" applyBorder="1" applyAlignment="1">
      <alignment horizontal="center" vertical="center" wrapText="1"/>
    </xf>
    <xf numFmtId="0" fontId="48" fillId="0" borderId="0" xfId="0" applyFont="1" applyFill="1" applyBorder="1" applyAlignment="1">
      <alignment horizontal="center" vertical="center" wrapText="1"/>
    </xf>
    <xf numFmtId="0" fontId="48" fillId="0" borderId="36" xfId="0" applyFont="1" applyFill="1" applyBorder="1" applyAlignment="1">
      <alignment horizontal="center" vertical="center" wrapText="1"/>
    </xf>
    <xf numFmtId="0" fontId="54" fillId="11" borderId="28" xfId="0" applyFont="1" applyFill="1" applyBorder="1" applyAlignment="1">
      <alignment horizontal="center" vertical="center" wrapText="1"/>
    </xf>
    <xf numFmtId="0" fontId="54" fillId="11" borderId="3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right" vertical="center"/>
    </xf>
    <xf numFmtId="15" fontId="21" fillId="2" borderId="0" xfId="0" applyNumberFormat="1" applyFont="1" applyFill="1" applyBorder="1" applyAlignment="1">
      <alignment horizontal="center" vertical="center" wrapText="1"/>
    </xf>
    <xf numFmtId="49" fontId="12" fillId="0" borderId="26" xfId="0" applyNumberFormat="1" applyFont="1" applyFill="1" applyBorder="1" applyAlignment="1">
      <alignment horizontal="center" vertical="center"/>
    </xf>
    <xf numFmtId="49" fontId="12" fillId="0" borderId="12" xfId="0" applyNumberFormat="1" applyFont="1" applyFill="1" applyBorder="1" applyAlignment="1">
      <alignment horizontal="center" vertical="center"/>
    </xf>
    <xf numFmtId="49" fontId="12" fillId="0" borderId="30" xfId="0" applyNumberFormat="1" applyFont="1" applyFill="1" applyBorder="1" applyAlignment="1">
      <alignment horizontal="center" vertical="center"/>
    </xf>
    <xf numFmtId="0" fontId="13" fillId="11" borderId="4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 wrapText="1"/>
    </xf>
    <xf numFmtId="0" fontId="13" fillId="11" borderId="26" xfId="0" applyFont="1" applyFill="1" applyBorder="1" applyAlignment="1">
      <alignment horizontal="left" vertical="center" wrapText="1" indent="1"/>
    </xf>
    <xf numFmtId="0" fontId="13" fillId="11" borderId="27" xfId="0" applyFont="1" applyFill="1" applyBorder="1" applyAlignment="1">
      <alignment horizontal="left" vertical="center" wrapText="1" indent="1"/>
    </xf>
    <xf numFmtId="0" fontId="13" fillId="11" borderId="30" xfId="0" applyFont="1" applyFill="1" applyBorder="1" applyAlignment="1">
      <alignment horizontal="left" vertical="center" wrapText="1" indent="1"/>
    </xf>
    <xf numFmtId="0" fontId="13" fillId="11" borderId="25" xfId="0" applyFont="1" applyFill="1" applyBorder="1" applyAlignment="1">
      <alignment horizontal="left" vertical="center" wrapText="1" indent="1"/>
    </xf>
    <xf numFmtId="0" fontId="54" fillId="0" borderId="26" xfId="0" applyFont="1" applyFill="1" applyBorder="1" applyAlignment="1">
      <alignment horizontal="center" vertical="center" wrapText="1"/>
    </xf>
    <xf numFmtId="0" fontId="54" fillId="0" borderId="30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13" fillId="11" borderId="40" xfId="0" applyFont="1" applyFill="1" applyBorder="1" applyAlignment="1">
      <alignment horizontal="left" vertical="center" wrapText="1"/>
    </xf>
    <xf numFmtId="0" fontId="13" fillId="11" borderId="27" xfId="0" applyFont="1" applyFill="1" applyBorder="1" applyAlignment="1">
      <alignment horizontal="left" vertical="center" wrapText="1"/>
    </xf>
    <xf numFmtId="0" fontId="13" fillId="11" borderId="37" xfId="0" applyFont="1" applyFill="1" applyBorder="1" applyAlignment="1">
      <alignment horizontal="left" vertical="center" wrapText="1"/>
    </xf>
    <xf numFmtId="0" fontId="13" fillId="11" borderId="25" xfId="0" applyFont="1" applyFill="1" applyBorder="1" applyAlignment="1">
      <alignment horizontal="left" vertical="center" wrapText="1"/>
    </xf>
    <xf numFmtId="0" fontId="13" fillId="11" borderId="26" xfId="0" applyFont="1" applyFill="1" applyBorder="1" applyAlignment="1">
      <alignment horizontal="left" vertical="center" wrapText="1"/>
    </xf>
    <xf numFmtId="0" fontId="13" fillId="11" borderId="28" xfId="0" applyFont="1" applyFill="1" applyBorder="1" applyAlignment="1">
      <alignment horizontal="left" vertical="center" wrapText="1"/>
    </xf>
    <xf numFmtId="0" fontId="13" fillId="11" borderId="30" xfId="0" applyFont="1" applyFill="1" applyBorder="1" applyAlignment="1">
      <alignment horizontal="left" vertical="center" wrapText="1"/>
    </xf>
    <xf numFmtId="0" fontId="13" fillId="11" borderId="31" xfId="0" applyFont="1" applyFill="1" applyBorder="1" applyAlignment="1">
      <alignment horizontal="left" vertical="center" wrapText="1"/>
    </xf>
    <xf numFmtId="168" fontId="21" fillId="12" borderId="0" xfId="0" applyNumberFormat="1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49" xfId="3" applyFont="1" applyFill="1" applyBorder="1" applyAlignment="1">
      <alignment horizontal="center" vertical="center" wrapText="1"/>
    </xf>
    <xf numFmtId="0" fontId="23" fillId="5" borderId="45" xfId="3" applyFont="1" applyFill="1" applyBorder="1" applyAlignment="1">
      <alignment horizontal="center" vertical="center" wrapText="1"/>
    </xf>
    <xf numFmtId="0" fontId="23" fillId="5" borderId="46" xfId="3" applyFont="1" applyFill="1" applyBorder="1" applyAlignment="1">
      <alignment horizontal="center" vertical="center" wrapText="1"/>
    </xf>
    <xf numFmtId="0" fontId="23" fillId="5" borderId="48" xfId="3" applyFont="1" applyFill="1" applyBorder="1" applyAlignment="1">
      <alignment horizontal="center" vertical="center" wrapText="1"/>
    </xf>
    <xf numFmtId="0" fontId="24" fillId="6" borderId="45" xfId="2" applyFont="1" applyFill="1" applyBorder="1" applyAlignment="1">
      <alignment horizontal="center" vertical="center" wrapText="1"/>
    </xf>
    <xf numFmtId="0" fontId="24" fillId="6" borderId="46" xfId="2" applyFont="1" applyFill="1" applyBorder="1" applyAlignment="1">
      <alignment horizontal="center" vertical="center" wrapText="1"/>
    </xf>
    <xf numFmtId="0" fontId="24" fillId="6" borderId="48" xfId="2" applyFont="1" applyFill="1" applyBorder="1" applyAlignment="1">
      <alignment horizontal="center" vertical="center" wrapText="1"/>
    </xf>
    <xf numFmtId="0" fontId="25" fillId="7" borderId="50" xfId="2" applyFont="1" applyFill="1" applyBorder="1" applyAlignment="1">
      <alignment horizontal="center" vertical="center"/>
    </xf>
    <xf numFmtId="0" fontId="25" fillId="7" borderId="51" xfId="2" applyFont="1" applyFill="1" applyBorder="1" applyAlignment="1">
      <alignment horizontal="center" vertical="center"/>
    </xf>
    <xf numFmtId="0" fontId="25" fillId="7" borderId="52" xfId="2" applyFont="1" applyFill="1" applyBorder="1" applyAlignment="1">
      <alignment horizontal="center" vertical="center"/>
    </xf>
    <xf numFmtId="0" fontId="28" fillId="8" borderId="55" xfId="2" applyFont="1" applyFill="1" applyBorder="1" applyAlignment="1">
      <alignment horizontal="center" vertical="center"/>
    </xf>
    <xf numFmtId="0" fontId="28" fillId="8" borderId="57" xfId="2" applyFont="1" applyFill="1" applyBorder="1" applyAlignment="1">
      <alignment horizontal="center" vertical="center"/>
    </xf>
    <xf numFmtId="0" fontId="28" fillId="8" borderId="60" xfId="2" applyFont="1" applyFill="1" applyBorder="1" applyAlignment="1">
      <alignment horizontal="center" vertical="center"/>
    </xf>
    <xf numFmtId="0" fontId="45" fillId="7" borderId="37" xfId="2" applyFont="1" applyFill="1" applyBorder="1" applyAlignment="1">
      <alignment horizontal="center" vertical="center"/>
    </xf>
    <xf numFmtId="0" fontId="45" fillId="7" borderId="25" xfId="2" applyFont="1" applyFill="1" applyBorder="1" applyAlignment="1">
      <alignment horizontal="center" vertical="center"/>
    </xf>
    <xf numFmtId="0" fontId="62" fillId="7" borderId="50" xfId="2" applyFont="1" applyFill="1" applyBorder="1" applyAlignment="1">
      <alignment horizontal="center" vertical="center"/>
    </xf>
    <xf numFmtId="0" fontId="62" fillId="7" borderId="51" xfId="2" applyFont="1" applyFill="1" applyBorder="1" applyAlignment="1">
      <alignment horizontal="center" vertical="center"/>
    </xf>
    <xf numFmtId="0" fontId="62" fillId="7" borderId="52" xfId="2" applyFont="1" applyFill="1" applyBorder="1" applyAlignment="1">
      <alignment horizontal="center" vertical="center"/>
    </xf>
    <xf numFmtId="0" fontId="60" fillId="8" borderId="55" xfId="2" applyFont="1" applyFill="1" applyBorder="1" applyAlignment="1">
      <alignment horizontal="center" vertical="center"/>
    </xf>
    <xf numFmtId="0" fontId="60" fillId="8" borderId="60" xfId="2" applyFont="1" applyFill="1" applyBorder="1" applyAlignment="1">
      <alignment horizontal="center" vertical="center"/>
    </xf>
    <xf numFmtId="0" fontId="59" fillId="0" borderId="0" xfId="2" applyFont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7" fillId="0" borderId="8" xfId="0" applyFont="1" applyFill="1" applyBorder="1" applyAlignment="1">
      <alignment horizontal="right" vertical="center"/>
    </xf>
    <xf numFmtId="0" fontId="7" fillId="0" borderId="5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</cellXfs>
  <cellStyles count="7">
    <cellStyle name="Comma" xfId="6" builtinId="3"/>
    <cellStyle name="Comma 2 4" xfId="4"/>
    <cellStyle name="Normal" xfId="0" builtinId="0"/>
    <cellStyle name="Normal 2 2 3" xfId="5"/>
    <cellStyle name="Normal_Luxury Marina Res. Villas Project (bu) 2" xfId="3"/>
    <cellStyle name="Normal_Luxury Marina Res. Villas Project Rev1" xfId="2"/>
    <cellStyle name="Percent" xfId="1" builtinId="5"/>
  </cellStyles>
  <dxfs count="0"/>
  <tableStyles count="0" defaultTableStyle="TableStyleMedium2" defaultPivotStyle="PivotStyleLight16"/>
  <colors>
    <mruColors>
      <color rgb="FF304E78"/>
      <color rgb="FF3333FF"/>
      <color rgb="FFFFFF99"/>
      <color rgb="FFFF2929"/>
      <color rgb="FFFFF6E7"/>
      <color rgb="FFFFCCCC"/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862837120864297E-2"/>
          <c:y val="0.12121203899348909"/>
          <c:w val="0.98033958891867734"/>
          <c:h val="0.75301563396143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Manpower!$B$7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Manpower!$C$4:$U$4</c:f>
              <c:numCache>
                <c:formatCode>[$-409]mmm\-yy;@</c:formatCode>
                <c:ptCount val="19"/>
                <c:pt idx="0">
                  <c:v>42856</c:v>
                </c:pt>
                <c:pt idx="1">
                  <c:v>42887</c:v>
                </c:pt>
                <c:pt idx="2">
                  <c:v>42917</c:v>
                </c:pt>
                <c:pt idx="3">
                  <c:v>42948</c:v>
                </c:pt>
                <c:pt idx="4">
                  <c:v>42979</c:v>
                </c:pt>
                <c:pt idx="5">
                  <c:v>43009</c:v>
                </c:pt>
                <c:pt idx="6">
                  <c:v>43040</c:v>
                </c:pt>
                <c:pt idx="7">
                  <c:v>43070</c:v>
                </c:pt>
                <c:pt idx="8">
                  <c:v>43101</c:v>
                </c:pt>
                <c:pt idx="9">
                  <c:v>43132</c:v>
                </c:pt>
                <c:pt idx="10">
                  <c:v>43160</c:v>
                </c:pt>
                <c:pt idx="11">
                  <c:v>43191</c:v>
                </c:pt>
                <c:pt idx="12">
                  <c:v>43221</c:v>
                </c:pt>
                <c:pt idx="13">
                  <c:v>43252</c:v>
                </c:pt>
                <c:pt idx="14">
                  <c:v>43282</c:v>
                </c:pt>
                <c:pt idx="15">
                  <c:v>43313</c:v>
                </c:pt>
                <c:pt idx="16">
                  <c:v>43344</c:v>
                </c:pt>
                <c:pt idx="17">
                  <c:v>43374</c:v>
                </c:pt>
                <c:pt idx="18">
                  <c:v>43405</c:v>
                </c:pt>
              </c:numCache>
            </c:numRef>
          </c:cat>
          <c:val>
            <c:numRef>
              <c:f>Manpower!$C$7:$U$7</c:f>
              <c:numCache>
                <c:formatCode>0</c:formatCode>
                <c:ptCount val="19"/>
                <c:pt idx="0">
                  <c:v>16</c:v>
                </c:pt>
                <c:pt idx="1">
                  <c:v>69</c:v>
                </c:pt>
                <c:pt idx="2">
                  <c:v>75</c:v>
                </c:pt>
                <c:pt idx="3">
                  <c:v>111</c:v>
                </c:pt>
                <c:pt idx="4">
                  <c:v>128.04</c:v>
                </c:pt>
                <c:pt idx="5">
                  <c:v>171.6</c:v>
                </c:pt>
                <c:pt idx="6">
                  <c:v>255.42000000000002</c:v>
                </c:pt>
                <c:pt idx="7">
                  <c:v>316.14000000000004</c:v>
                </c:pt>
                <c:pt idx="8">
                  <c:v>442.20000000000005</c:v>
                </c:pt>
                <c:pt idx="9">
                  <c:v>411.18</c:v>
                </c:pt>
                <c:pt idx="10">
                  <c:v>438.24</c:v>
                </c:pt>
                <c:pt idx="11">
                  <c:v>296.34000000000003</c:v>
                </c:pt>
                <c:pt idx="12">
                  <c:v>198.66</c:v>
                </c:pt>
                <c:pt idx="13">
                  <c:v>14.520000000000001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Manpower!$B$8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3333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Manpower!$C$4:$U$4</c:f>
              <c:numCache>
                <c:formatCode>[$-409]mmm\-yy;@</c:formatCode>
                <c:ptCount val="19"/>
                <c:pt idx="0">
                  <c:v>42856</c:v>
                </c:pt>
                <c:pt idx="1">
                  <c:v>42887</c:v>
                </c:pt>
                <c:pt idx="2">
                  <c:v>42917</c:v>
                </c:pt>
                <c:pt idx="3">
                  <c:v>42948</c:v>
                </c:pt>
                <c:pt idx="4">
                  <c:v>42979</c:v>
                </c:pt>
                <c:pt idx="5">
                  <c:v>43009</c:v>
                </c:pt>
                <c:pt idx="6">
                  <c:v>43040</c:v>
                </c:pt>
                <c:pt idx="7">
                  <c:v>43070</c:v>
                </c:pt>
                <c:pt idx="8">
                  <c:v>43101</c:v>
                </c:pt>
                <c:pt idx="9">
                  <c:v>43132</c:v>
                </c:pt>
                <c:pt idx="10">
                  <c:v>43160</c:v>
                </c:pt>
                <c:pt idx="11">
                  <c:v>43191</c:v>
                </c:pt>
                <c:pt idx="12">
                  <c:v>43221</c:v>
                </c:pt>
                <c:pt idx="13">
                  <c:v>43252</c:v>
                </c:pt>
                <c:pt idx="14">
                  <c:v>43282</c:v>
                </c:pt>
                <c:pt idx="15">
                  <c:v>43313</c:v>
                </c:pt>
                <c:pt idx="16">
                  <c:v>43344</c:v>
                </c:pt>
                <c:pt idx="17">
                  <c:v>43374</c:v>
                </c:pt>
                <c:pt idx="18">
                  <c:v>43405</c:v>
                </c:pt>
              </c:numCache>
            </c:numRef>
          </c:cat>
          <c:val>
            <c:numRef>
              <c:f>Manpower!$C$8:$U$8</c:f>
              <c:numCache>
                <c:formatCode>0</c:formatCode>
                <c:ptCount val="19"/>
                <c:pt idx="0">
                  <c:v>116</c:v>
                </c:pt>
                <c:pt idx="1">
                  <c:v>109</c:v>
                </c:pt>
                <c:pt idx="2">
                  <c:v>174</c:v>
                </c:pt>
                <c:pt idx="3">
                  <c:v>305</c:v>
                </c:pt>
                <c:pt idx="4">
                  <c:v>326</c:v>
                </c:pt>
                <c:pt idx="5">
                  <c:v>450</c:v>
                </c:pt>
                <c:pt idx="6">
                  <c:v>461</c:v>
                </c:pt>
                <c:pt idx="7">
                  <c:v>777</c:v>
                </c:pt>
                <c:pt idx="8">
                  <c:v>632</c:v>
                </c:pt>
                <c:pt idx="9">
                  <c:v>387</c:v>
                </c:pt>
                <c:pt idx="10">
                  <c:v>343</c:v>
                </c:pt>
                <c:pt idx="11">
                  <c:v>553</c:v>
                </c:pt>
                <c:pt idx="12">
                  <c:v>517</c:v>
                </c:pt>
                <c:pt idx="13">
                  <c:v>405</c:v>
                </c:pt>
                <c:pt idx="14">
                  <c:v>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1"/>
        <c:axId val="161520128"/>
        <c:axId val="159512768"/>
      </c:barChart>
      <c:dateAx>
        <c:axId val="16152012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512768"/>
        <c:crosses val="autoZero"/>
        <c:auto val="1"/>
        <c:lblOffset val="100"/>
        <c:baseTimeUnit val="months"/>
      </c:dateAx>
      <c:valAx>
        <c:axId val="159512768"/>
        <c:scaling>
          <c:orientation val="minMax"/>
          <c:max val="9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520128"/>
        <c:crosses val="autoZero"/>
        <c:crossBetween val="between"/>
        <c:minorUnit val="100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  <a:scene3d>
          <a:camera prst="orthographicFront"/>
          <a:lightRig rig="threePt" dir="t"/>
        </a:scene3d>
        <a:sp3d>
          <a:bevelT prst="angle"/>
        </a:sp3d>
      </c:spPr>
    </c:plotArea>
    <c:legend>
      <c:legendPos val="b"/>
      <c:layout>
        <c:manualLayout>
          <c:xMode val="edge"/>
          <c:yMode val="edge"/>
          <c:x val="8.8731947030460237E-2"/>
          <c:y val="0.15521696953101458"/>
          <c:w val="0.18235719830349298"/>
          <c:h val="0.12945061155862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205255269641737E-2"/>
          <c:y val="1.9369699465385491E-2"/>
          <c:w val="0.98033958891867734"/>
          <c:h val="0.87429025357536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'Submittal Status'!$A$4</c:f>
              <c:strCache>
                <c:ptCount val="1"/>
                <c:pt idx="0">
                  <c:v>Civil - Submitted / Issued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Status'!$B$4:$F$4</c:f>
              <c:numCache>
                <c:formatCode>0</c:formatCode>
                <c:ptCount val="5"/>
                <c:pt idx="0">
                  <c:v>954</c:v>
                </c:pt>
                <c:pt idx="1">
                  <c:v>62</c:v>
                </c:pt>
                <c:pt idx="2">
                  <c:v>89</c:v>
                </c:pt>
                <c:pt idx="3">
                  <c:v>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EA-4B12-A6F1-1B616DCB000E}"/>
            </c:ext>
          </c:extLst>
        </c:ser>
        <c:ser>
          <c:idx val="3"/>
          <c:order val="1"/>
          <c:tx>
            <c:strRef>
              <c:f>'Submittal Status'!$A$5</c:f>
              <c:strCache>
                <c:ptCount val="1"/>
                <c:pt idx="0">
                  <c:v>Civil - Approved / Closed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7362741937959511E-4"/>
                  <c:y val="5.33333333333333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Status'!$B$5:$F$5</c:f>
              <c:numCache>
                <c:formatCode>0</c:formatCode>
                <c:ptCount val="5"/>
                <c:pt idx="0">
                  <c:v>949</c:v>
                </c:pt>
                <c:pt idx="1">
                  <c:v>56</c:v>
                </c:pt>
                <c:pt idx="2">
                  <c:v>83</c:v>
                </c:pt>
                <c:pt idx="3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EA-4B12-A6F1-1B616DCB000E}"/>
            </c:ext>
          </c:extLst>
        </c:ser>
        <c:ser>
          <c:idx val="1"/>
          <c:order val="2"/>
          <c:tx>
            <c:strRef>
              <c:f>'Submittal Status'!$A$6</c:f>
              <c:strCache>
                <c:ptCount val="1"/>
                <c:pt idx="0">
                  <c:v>MEP - Submitted / Issued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Status'!$B$6:$F$6</c:f>
              <c:numCache>
                <c:formatCode>0</c:formatCode>
                <c:ptCount val="5"/>
                <c:pt idx="0">
                  <c:v>599</c:v>
                </c:pt>
                <c:pt idx="1">
                  <c:v>66</c:v>
                </c:pt>
                <c:pt idx="2">
                  <c:v>289</c:v>
                </c:pt>
                <c:pt idx="3">
                  <c:v>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89-46B4-A10A-2BEBEAFB1BD5}"/>
            </c:ext>
          </c:extLst>
        </c:ser>
        <c:ser>
          <c:idx val="2"/>
          <c:order val="3"/>
          <c:tx>
            <c:strRef>
              <c:f>'Submittal Status'!$A$7</c:f>
              <c:strCache>
                <c:ptCount val="1"/>
                <c:pt idx="0">
                  <c:v>MEP - Approved / Closed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3514060919375144E-3"/>
                  <c:y val="-5.1463253628360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25624552477987E-2"/>
                  <c:y val="2.573099320418036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5703069059748331E-2"/>
                  <c:y val="2.57309932041813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Status'!$B$7:$F$7</c:f>
              <c:numCache>
                <c:formatCode>0</c:formatCode>
                <c:ptCount val="5"/>
                <c:pt idx="0">
                  <c:v>588</c:v>
                </c:pt>
                <c:pt idx="1">
                  <c:v>60</c:v>
                </c:pt>
                <c:pt idx="2">
                  <c:v>267</c:v>
                </c:pt>
                <c:pt idx="3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489-46B4-A10A-2BEBEAFB1BD5}"/>
            </c:ext>
          </c:extLst>
        </c:ser>
        <c:ser>
          <c:idx val="4"/>
          <c:order val="4"/>
          <c:tx>
            <c:strRef>
              <c:f>'Submittal Status'!$A$10</c:f>
              <c:strCache>
                <c:ptCount val="1"/>
                <c:pt idx="0">
                  <c:v>General - Submitted / Issued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Status'!$B$10:$F$10</c:f>
              <c:numCache>
                <c:formatCode>0</c:formatCode>
                <c:ptCount val="5"/>
                <c:pt idx="4">
                  <c:v>94</c:v>
                </c:pt>
              </c:numCache>
            </c:numRef>
          </c:val>
        </c:ser>
        <c:ser>
          <c:idx val="5"/>
          <c:order val="5"/>
          <c:tx>
            <c:strRef>
              <c:f>'Submittal Status'!$A$11</c:f>
              <c:strCache>
                <c:ptCount val="1"/>
                <c:pt idx="0">
                  <c:v>General - Approved / Closed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Status'!$B$11:$F$11</c:f>
              <c:numCache>
                <c:formatCode>0</c:formatCode>
                <c:ptCount val="5"/>
                <c:pt idx="4">
                  <c:v>47</c:v>
                </c:pt>
              </c:numCache>
            </c:numRef>
          </c:val>
        </c:ser>
        <c:ser>
          <c:idx val="6"/>
          <c:order val="6"/>
          <c:tx>
            <c:strRef>
              <c:f>'Submittal Status'!$A$8</c:f>
              <c:strCache>
                <c:ptCount val="1"/>
                <c:pt idx="0">
                  <c:v>ID - Submitted / Issued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Status'!$B$8:$E$8</c:f>
              <c:numCache>
                <c:formatCode>0</c:formatCode>
                <c:ptCount val="4"/>
                <c:pt idx="0">
                  <c:v>118</c:v>
                </c:pt>
                <c:pt idx="1">
                  <c:v>34</c:v>
                </c:pt>
                <c:pt idx="2">
                  <c:v>22</c:v>
                </c:pt>
                <c:pt idx="3">
                  <c:v>44</c:v>
                </c:pt>
              </c:numCache>
            </c:numRef>
          </c:val>
        </c:ser>
        <c:ser>
          <c:idx val="7"/>
          <c:order val="7"/>
          <c:tx>
            <c:strRef>
              <c:f>'Submittal Status'!$A$9</c:f>
              <c:strCache>
                <c:ptCount val="1"/>
                <c:pt idx="0">
                  <c:v>ID - Approved / Closed</c:v>
                </c:pt>
              </c:strCache>
            </c:strRef>
          </c:tx>
          <c:spPr>
            <a:solidFill>
              <a:srgbClr val="304E7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'Submittal Status'!$B$3:$F$3</c:f>
              <c:strCache>
                <c:ptCount val="5"/>
                <c:pt idx="0">
                  <c:v>IR</c:v>
                </c:pt>
                <c:pt idx="1">
                  <c:v>RFI</c:v>
                </c:pt>
                <c:pt idx="2">
                  <c:v>SD</c:v>
                </c:pt>
                <c:pt idx="3">
                  <c:v>MS</c:v>
                </c:pt>
                <c:pt idx="4">
                  <c:v>NCR</c:v>
                </c:pt>
              </c:strCache>
            </c:strRef>
          </c:cat>
          <c:val>
            <c:numRef>
              <c:f>'Submittal Status'!$B$9:$E$9</c:f>
              <c:numCache>
                <c:formatCode>0</c:formatCode>
                <c:ptCount val="4"/>
                <c:pt idx="0">
                  <c:v>114</c:v>
                </c:pt>
                <c:pt idx="1">
                  <c:v>30</c:v>
                </c:pt>
                <c:pt idx="2">
                  <c:v>11</c:v>
                </c:pt>
                <c:pt idx="3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1"/>
        <c:axId val="161709056"/>
        <c:axId val="158539776"/>
      </c:barChart>
      <c:catAx>
        <c:axId val="16170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539776"/>
        <c:crosses val="autoZero"/>
        <c:auto val="1"/>
        <c:lblAlgn val="ctr"/>
        <c:lblOffset val="100"/>
        <c:noMultiLvlLbl val="0"/>
      </c:catAx>
      <c:valAx>
        <c:axId val="1585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709056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  <a:effectLst/>
        <a:scene3d>
          <a:camera prst="orthographicFront"/>
          <a:lightRig rig="threePt" dir="t"/>
        </a:scene3d>
        <a:sp3d>
          <a:bevelT prst="angle"/>
          <a:bevelB prst="angle"/>
        </a:sp3d>
      </c:spPr>
    </c:plotArea>
    <c:legend>
      <c:legendPos val="b"/>
      <c:layout>
        <c:manualLayout>
          <c:xMode val="edge"/>
          <c:yMode val="edge"/>
          <c:x val="0.21578051672699688"/>
          <c:y val="0.25163149134549134"/>
          <c:w val="0.71994356376498148"/>
          <c:h val="0.2453379406573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749669320565694E-2"/>
          <c:y val="1.7857142857142856E-2"/>
          <c:w val="0.90424221156053763"/>
          <c:h val="0.837662337662337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Data!$A$111</c:f>
              <c:strCache>
                <c:ptCount val="1"/>
                <c:pt idx="0">
                  <c:v>Weekly Planned</c:v>
                </c:pt>
              </c:strCache>
            </c:strRef>
          </c:tx>
          <c:spPr>
            <a:solidFill>
              <a:srgbClr val="0066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Data!$B$108:$CV$108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Data!$B$111:$CV$111</c:f>
              <c:numCache>
                <c:formatCode>0.00%</c:formatCode>
                <c:ptCount val="99"/>
                <c:pt idx="1">
                  <c:v>1.2734414311064567E-4</c:v>
                </c:pt>
                <c:pt idx="2">
                  <c:v>2.1970245035353724E-3</c:v>
                </c:pt>
                <c:pt idx="3">
                  <c:v>3.9296176264820076E-3</c:v>
                </c:pt>
                <c:pt idx="4">
                  <c:v>4.0651216977082008E-3</c:v>
                </c:pt>
                <c:pt idx="5">
                  <c:v>4.0651216977082008E-3</c:v>
                </c:pt>
                <c:pt idx="6">
                  <c:v>4.0651216977082008E-3</c:v>
                </c:pt>
                <c:pt idx="7">
                  <c:v>2.1367632966414487E-3</c:v>
                </c:pt>
                <c:pt idx="8">
                  <c:v>4.4944983291979416E-4</c:v>
                </c:pt>
                <c:pt idx="9">
                  <c:v>4.4944983291979416E-4</c:v>
                </c:pt>
                <c:pt idx="10">
                  <c:v>4.4944983291979416E-4</c:v>
                </c:pt>
                <c:pt idx="11">
                  <c:v>4.4944983291979416E-4</c:v>
                </c:pt>
                <c:pt idx="12">
                  <c:v>4.4944983291979416E-4</c:v>
                </c:pt>
                <c:pt idx="13">
                  <c:v>4.4944983291979416E-4</c:v>
                </c:pt>
                <c:pt idx="14">
                  <c:v>4.4944983291979416E-4</c:v>
                </c:pt>
                <c:pt idx="15">
                  <c:v>1.9951639500019325E-3</c:v>
                </c:pt>
                <c:pt idx="16">
                  <c:v>1.1970983700011593E-2</c:v>
                </c:pt>
                <c:pt idx="17">
                  <c:v>1.1970983700011593E-2</c:v>
                </c:pt>
                <c:pt idx="18">
                  <c:v>1.1970983700011593E-2</c:v>
                </c:pt>
                <c:pt idx="19">
                  <c:v>1.1970983700011593E-2</c:v>
                </c:pt>
                <c:pt idx="20">
                  <c:v>1.9951639500019325E-3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8.7727937444275394E-4</c:v>
                </c:pt>
                <c:pt idx="29">
                  <c:v>1.9722060086593638E-3</c:v>
                </c:pt>
                <c:pt idx="30">
                  <c:v>2.2629083187930264E-3</c:v>
                </c:pt>
                <c:pt idx="31">
                  <c:v>2.1011483942786173E-3</c:v>
                </c:pt>
                <c:pt idx="32">
                  <c:v>3.5808404964246441E-3</c:v>
                </c:pt>
                <c:pt idx="33">
                  <c:v>4.8871173588389558E-3</c:v>
                </c:pt>
                <c:pt idx="34">
                  <c:v>1.1155638747473664E-2</c:v>
                </c:pt>
                <c:pt idx="35">
                  <c:v>1.2927052807738412E-2</c:v>
                </c:pt>
                <c:pt idx="36">
                  <c:v>2.9537498615791368E-2</c:v>
                </c:pt>
                <c:pt idx="37">
                  <c:v>2.5766447282811036E-2</c:v>
                </c:pt>
                <c:pt idx="38">
                  <c:v>4.0493114569077684E-2</c:v>
                </c:pt>
                <c:pt idx="39">
                  <c:v>3.2469399854638356E-2</c:v>
                </c:pt>
                <c:pt idx="40">
                  <c:v>3.6190142004114738E-2</c:v>
                </c:pt>
                <c:pt idx="41">
                  <c:v>2.299380212839457E-2</c:v>
                </c:pt>
                <c:pt idx="42">
                  <c:v>1.8526628367393074E-2</c:v>
                </c:pt>
                <c:pt idx="43">
                  <c:v>1.5976496221080071E-2</c:v>
                </c:pt>
                <c:pt idx="44">
                  <c:v>9.3537424923639395E-3</c:v>
                </c:pt>
                <c:pt idx="45">
                  <c:v>1.0988070594534945E-2</c:v>
                </c:pt>
                <c:pt idx="46">
                  <c:v>1.6949133263888909E-2</c:v>
                </c:pt>
                <c:pt idx="47">
                  <c:v>1.8169832143364293E-2</c:v>
                </c:pt>
                <c:pt idx="48">
                  <c:v>1.1530231335974153E-2</c:v>
                </c:pt>
                <c:pt idx="49">
                  <c:v>1.4628130915526647E-2</c:v>
                </c:pt>
                <c:pt idx="50">
                  <c:v>1.4754121821436324E-2</c:v>
                </c:pt>
                <c:pt idx="51">
                  <c:v>1.6891058992812225E-2</c:v>
                </c:pt>
                <c:pt idx="52">
                  <c:v>1.3552970677258528E-2</c:v>
                </c:pt>
                <c:pt idx="53">
                  <c:v>1.3523888371610823E-2</c:v>
                </c:pt>
                <c:pt idx="54">
                  <c:v>1.0879321498072697E-2</c:v>
                </c:pt>
                <c:pt idx="55">
                  <c:v>1.139542956938876E-2</c:v>
                </c:pt>
                <c:pt idx="56">
                  <c:v>2.0083595714369094E-2</c:v>
                </c:pt>
                <c:pt idx="57">
                  <c:v>2.0603081170678623E-2</c:v>
                </c:pt>
                <c:pt idx="58">
                  <c:v>1.9313980804916916E-2</c:v>
                </c:pt>
                <c:pt idx="59">
                  <c:v>1.6735878097470441E-2</c:v>
                </c:pt>
                <c:pt idx="60">
                  <c:v>2.0529011851034507E-2</c:v>
                </c:pt>
                <c:pt idx="61">
                  <c:v>1.7811271705489472E-2</c:v>
                </c:pt>
                <c:pt idx="62">
                  <c:v>1.7393009555368145E-2</c:v>
                </c:pt>
                <c:pt idx="63">
                  <c:v>2.5319024780996423E-2</c:v>
                </c:pt>
                <c:pt idx="64">
                  <c:v>2.2986558555255797E-2</c:v>
                </c:pt>
                <c:pt idx="65">
                  <c:v>2.962107166058334E-2</c:v>
                </c:pt>
                <c:pt idx="66">
                  <c:v>2.4621344725145787E-2</c:v>
                </c:pt>
                <c:pt idx="67">
                  <c:v>4.5461482581447991E-2</c:v>
                </c:pt>
                <c:pt idx="68">
                  <c:v>4.4833290070357593E-2</c:v>
                </c:pt>
                <c:pt idx="69">
                  <c:v>3.3668068124688255E-2</c:v>
                </c:pt>
                <c:pt idx="70">
                  <c:v>1.8914737521109216E-2</c:v>
                </c:pt>
                <c:pt idx="71">
                  <c:v>2.456651929909158E-2</c:v>
                </c:pt>
                <c:pt idx="72">
                  <c:v>2.5101590364095108E-2</c:v>
                </c:pt>
                <c:pt idx="73">
                  <c:v>1.1540869966980281E-2</c:v>
                </c:pt>
                <c:pt idx="74">
                  <c:v>7.6471080769314279E-3</c:v>
                </c:pt>
                <c:pt idx="75">
                  <c:v>9.8740807471658712E-3</c:v>
                </c:pt>
                <c:pt idx="76">
                  <c:v>1.3605568223508155E-2</c:v>
                </c:pt>
                <c:pt idx="77">
                  <c:v>1.106822684711775E-2</c:v>
                </c:pt>
                <c:pt idx="78">
                  <c:v>6.419704482316913E-3</c:v>
                </c:pt>
                <c:pt idx="79">
                  <c:v>3.9380635038925365E-3</c:v>
                </c:pt>
                <c:pt idx="80">
                  <c:v>2.2699664914100238E-3</c:v>
                </c:pt>
                <c:pt idx="81">
                  <c:v>1.5053296243867848E-3</c:v>
                </c:pt>
                <c:pt idx="82">
                  <c:v>3.2668796963228244E-3</c:v>
                </c:pt>
                <c:pt idx="83">
                  <c:v>1.1666662080501008E-3</c:v>
                </c:pt>
                <c:pt idx="84">
                  <c:v>1.9384113025381345E-4</c:v>
                </c:pt>
                <c:pt idx="8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97-463F-B3F2-3C3A61B83235}"/>
            </c:ext>
          </c:extLst>
        </c:ser>
        <c:ser>
          <c:idx val="2"/>
          <c:order val="2"/>
          <c:tx>
            <c:strRef>
              <c:f>Data!$A$113</c:f>
              <c:strCache>
                <c:ptCount val="1"/>
                <c:pt idx="0">
                  <c:v>Weekly Actual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Data!$B$108:$CV$108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Data!$B$113:$CV$113</c:f>
              <c:numCache>
                <c:formatCode>0.00%</c:formatCode>
                <c:ptCount val="99"/>
                <c:pt idx="1">
                  <c:v>1.2734414311064567E-4</c:v>
                </c:pt>
                <c:pt idx="2">
                  <c:v>2.1970245035353724E-3</c:v>
                </c:pt>
                <c:pt idx="3">
                  <c:v>3.9296176264820076E-3</c:v>
                </c:pt>
                <c:pt idx="4">
                  <c:v>4.0651216977082008E-3</c:v>
                </c:pt>
                <c:pt idx="5">
                  <c:v>4.0651216977082008E-3</c:v>
                </c:pt>
                <c:pt idx="6">
                  <c:v>4.0651216977082008E-3</c:v>
                </c:pt>
                <c:pt idx="7">
                  <c:v>2.1367632966414487E-3</c:v>
                </c:pt>
                <c:pt idx="8">
                  <c:v>4.4944983291979416E-4</c:v>
                </c:pt>
                <c:pt idx="9">
                  <c:v>4.4944983291979416E-4</c:v>
                </c:pt>
                <c:pt idx="10">
                  <c:v>4.4944983291979416E-4</c:v>
                </c:pt>
                <c:pt idx="11">
                  <c:v>4.4944983291979416E-4</c:v>
                </c:pt>
                <c:pt idx="12">
                  <c:v>4.4944983291979416E-4</c:v>
                </c:pt>
                <c:pt idx="13">
                  <c:v>4.4944983291979416E-4</c:v>
                </c:pt>
                <c:pt idx="14">
                  <c:v>4.4944983291979416E-4</c:v>
                </c:pt>
                <c:pt idx="15">
                  <c:v>1.9951639500019325E-3</c:v>
                </c:pt>
                <c:pt idx="16">
                  <c:v>1.1970983700011593E-2</c:v>
                </c:pt>
                <c:pt idx="17">
                  <c:v>1.1970983700011593E-2</c:v>
                </c:pt>
                <c:pt idx="18">
                  <c:v>1.1970983700011593E-2</c:v>
                </c:pt>
                <c:pt idx="19">
                  <c:v>1.1970983700011593E-2</c:v>
                </c:pt>
                <c:pt idx="20">
                  <c:v>1.9951639500019325E-3</c:v>
                </c:pt>
                <c:pt idx="21">
                  <c:v>2.2895811860434805E-4</c:v>
                </c:pt>
                <c:pt idx="22">
                  <c:v>1.6955267397670917E-3</c:v>
                </c:pt>
                <c:pt idx="23">
                  <c:v>2.0990299545688902E-3</c:v>
                </c:pt>
                <c:pt idx="24">
                  <c:v>4.2031555145974012E-3</c:v>
                </c:pt>
                <c:pt idx="25">
                  <c:v>1.3168266899733633E-3</c:v>
                </c:pt>
                <c:pt idx="26">
                  <c:v>5.5627719644260512E-4</c:v>
                </c:pt>
                <c:pt idx="27">
                  <c:v>1.3027017827259293E-3</c:v>
                </c:pt>
                <c:pt idx="28">
                  <c:v>1.8731974099473786E-3</c:v>
                </c:pt>
                <c:pt idx="29">
                  <c:v>2.3418453626160027E-3</c:v>
                </c:pt>
                <c:pt idx="30">
                  <c:v>5.9086699528104556E-3</c:v>
                </c:pt>
                <c:pt idx="31">
                  <c:v>3.7604869060906751E-3</c:v>
                </c:pt>
                <c:pt idx="32">
                  <c:v>5.0407157086967708E-3</c:v>
                </c:pt>
                <c:pt idx="33">
                  <c:v>5.8278629872062877E-3</c:v>
                </c:pt>
                <c:pt idx="34">
                  <c:v>6.7147139242879897E-3</c:v>
                </c:pt>
                <c:pt idx="35">
                  <c:v>6.3338990571748357E-3</c:v>
                </c:pt>
                <c:pt idx="36">
                  <c:v>7.3503843661927044E-3</c:v>
                </c:pt>
                <c:pt idx="37">
                  <c:v>1.0171498420070762E-2</c:v>
                </c:pt>
                <c:pt idx="38">
                  <c:v>1.0228997279936586E-2</c:v>
                </c:pt>
                <c:pt idx="39">
                  <c:v>1.0198546259602082E-2</c:v>
                </c:pt>
                <c:pt idx="40">
                  <c:v>1.0615871966945875E-2</c:v>
                </c:pt>
                <c:pt idx="41">
                  <c:v>1.1355359346494377E-2</c:v>
                </c:pt>
                <c:pt idx="42">
                  <c:v>1.1479580330549055E-2</c:v>
                </c:pt>
                <c:pt idx="43">
                  <c:v>1.3353755346800118E-2</c:v>
                </c:pt>
                <c:pt idx="44">
                  <c:v>1.2883266561242114E-2</c:v>
                </c:pt>
                <c:pt idx="45">
                  <c:v>1.3443681295794402E-2</c:v>
                </c:pt>
                <c:pt idx="46">
                  <c:v>1.4089113201405363E-2</c:v>
                </c:pt>
                <c:pt idx="47">
                  <c:v>1.1438355772612053E-2</c:v>
                </c:pt>
                <c:pt idx="48">
                  <c:v>1.0062704318153259E-2</c:v>
                </c:pt>
                <c:pt idx="49">
                  <c:v>1.0424149386171191E-2</c:v>
                </c:pt>
                <c:pt idx="50">
                  <c:v>1.1127606386166266E-2</c:v>
                </c:pt>
                <c:pt idx="51">
                  <c:v>1.0512250857917151E-2</c:v>
                </c:pt>
                <c:pt idx="52">
                  <c:v>1.106154265885699E-2</c:v>
                </c:pt>
                <c:pt idx="53">
                  <c:v>9.7601067368871929E-3</c:v>
                </c:pt>
                <c:pt idx="54">
                  <c:v>9.8793749254756334E-3</c:v>
                </c:pt>
                <c:pt idx="55">
                  <c:v>7.5876923139799012E-3</c:v>
                </c:pt>
                <c:pt idx="56">
                  <c:v>7.3287512317757111E-3</c:v>
                </c:pt>
                <c:pt idx="57">
                  <c:v>7.5698248189350094E-3</c:v>
                </c:pt>
                <c:pt idx="58">
                  <c:v>1.0416620412584452E-2</c:v>
                </c:pt>
                <c:pt idx="59">
                  <c:v>1.0140645314412835E-2</c:v>
                </c:pt>
                <c:pt idx="60">
                  <c:v>9.801494521926548E-3</c:v>
                </c:pt>
                <c:pt idx="61">
                  <c:v>9.8134697051843814E-3</c:v>
                </c:pt>
                <c:pt idx="62">
                  <c:v>8.6135547840238916E-3</c:v>
                </c:pt>
                <c:pt idx="63">
                  <c:v>4.1676974727115484E-3</c:v>
                </c:pt>
                <c:pt idx="64">
                  <c:v>4.1610486301985753E-3</c:v>
                </c:pt>
                <c:pt idx="65">
                  <c:v>3.4928807369780383E-3</c:v>
                </c:pt>
                <c:pt idx="66">
                  <c:v>4.3742748174946363E-3</c:v>
                </c:pt>
                <c:pt idx="67">
                  <c:v>4.2417130053481631E-3</c:v>
                </c:pt>
                <c:pt idx="68">
                  <c:v>2.464777105031696E-3</c:v>
                </c:pt>
                <c:pt idx="69">
                  <c:v>7.7790162132485019E-3</c:v>
                </c:pt>
                <c:pt idx="70">
                  <c:v>1.6000000000000458E-3</c:v>
                </c:pt>
                <c:pt idx="71">
                  <c:v>4.0000000000000036E-3</c:v>
                </c:pt>
                <c:pt idx="72">
                  <c:v>3.3099999999999963E-2</c:v>
                </c:pt>
                <c:pt idx="73">
                  <c:v>3.2700000000000062E-2</c:v>
                </c:pt>
                <c:pt idx="74">
                  <c:v>1.2599999999999945E-2</c:v>
                </c:pt>
                <c:pt idx="75">
                  <c:v>1.7100000000000004E-2</c:v>
                </c:pt>
                <c:pt idx="76">
                  <c:v>1.0000000000000009E-2</c:v>
                </c:pt>
                <c:pt idx="77">
                  <c:v>4.7000000000000375E-3</c:v>
                </c:pt>
                <c:pt idx="78">
                  <c:v>-1.0000000000000009E-3</c:v>
                </c:pt>
                <c:pt idx="79">
                  <c:v>1.8899999999999917E-2</c:v>
                </c:pt>
                <c:pt idx="80">
                  <c:v>2.0400000000000085E-2</c:v>
                </c:pt>
                <c:pt idx="81">
                  <c:v>6.7999999999999172E-3</c:v>
                </c:pt>
                <c:pt idx="82">
                  <c:v>1.8000000000000238E-3</c:v>
                </c:pt>
                <c:pt idx="83">
                  <c:v>5.0999999999999934E-3</c:v>
                </c:pt>
                <c:pt idx="84">
                  <c:v>1.7000000000000348E-3</c:v>
                </c:pt>
                <c:pt idx="85">
                  <c:v>1.5999999999999348E-3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897-463F-B3F2-3C3A61B8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6"/>
        <c:overlap val="4"/>
        <c:axId val="159244800"/>
        <c:axId val="151282816"/>
      </c:barChart>
      <c:lineChart>
        <c:grouping val="standard"/>
        <c:varyColors val="0"/>
        <c:ser>
          <c:idx val="5"/>
          <c:order val="1"/>
          <c:tx>
            <c:strRef>
              <c:f>Data!$A$112</c:f>
              <c:strCache>
                <c:ptCount val="1"/>
                <c:pt idx="0">
                  <c:v>Cum. Planned</c:v>
                </c:pt>
              </c:strCache>
            </c:strRef>
          </c:tx>
          <c:spPr>
            <a:ln w="53975">
              <a:solidFill>
                <a:srgbClr val="006600"/>
              </a:solidFill>
              <a:prstDash val="solid"/>
            </a:ln>
          </c:spPr>
          <c:marker>
            <c:symbol val="circle"/>
            <c:size val="2"/>
            <c:spPr>
              <a:gradFill rotWithShape="0">
                <a:gsLst>
                  <a:gs pos="0">
                    <a:srgbClr val="808080"/>
                  </a:gs>
                  <a:gs pos="50000">
                    <a:srgbClr val="CCFFCC"/>
                  </a:gs>
                  <a:gs pos="100000">
                    <a:srgbClr val="808080"/>
                  </a:gs>
                </a:gsLst>
                <a:lin ang="0" scaled="1"/>
              </a:gradFill>
              <a:ln>
                <a:solidFill>
                  <a:srgbClr val="8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numRef>
              <c:f>Data!$B$108:$CV$108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Data!$B$112:$CV$112</c:f>
              <c:numCache>
                <c:formatCode>0.00%</c:formatCode>
                <c:ptCount val="99"/>
                <c:pt idx="1">
                  <c:v>1.2734414311064567E-4</c:v>
                </c:pt>
                <c:pt idx="2">
                  <c:v>2.3243686466460182E-3</c:v>
                </c:pt>
                <c:pt idx="3">
                  <c:v>6.2539862731280258E-3</c:v>
                </c:pt>
                <c:pt idx="4">
                  <c:v>1.0319107970836227E-2</c:v>
                </c:pt>
                <c:pt idx="5">
                  <c:v>1.4384229668544427E-2</c:v>
                </c:pt>
                <c:pt idx="6">
                  <c:v>1.8449351366252628E-2</c:v>
                </c:pt>
                <c:pt idx="7">
                  <c:v>2.0586114662894076E-2</c:v>
                </c:pt>
                <c:pt idx="8">
                  <c:v>2.1035564495813869E-2</c:v>
                </c:pt>
                <c:pt idx="9">
                  <c:v>2.1485014328733662E-2</c:v>
                </c:pt>
                <c:pt idx="10">
                  <c:v>2.1934464161653455E-2</c:v>
                </c:pt>
                <c:pt idx="11">
                  <c:v>2.2383913994573248E-2</c:v>
                </c:pt>
                <c:pt idx="12">
                  <c:v>2.2833363827493042E-2</c:v>
                </c:pt>
                <c:pt idx="13">
                  <c:v>2.3282813660412835E-2</c:v>
                </c:pt>
                <c:pt idx="14">
                  <c:v>2.3732263493332628E-2</c:v>
                </c:pt>
                <c:pt idx="15">
                  <c:v>2.5727427443334561E-2</c:v>
                </c:pt>
                <c:pt idx="16">
                  <c:v>3.7698411143346156E-2</c:v>
                </c:pt>
                <c:pt idx="17">
                  <c:v>4.966939484335775E-2</c:v>
                </c:pt>
                <c:pt idx="18">
                  <c:v>6.1640378543369345E-2</c:v>
                </c:pt>
                <c:pt idx="19">
                  <c:v>7.361136224338094E-2</c:v>
                </c:pt>
                <c:pt idx="20">
                  <c:v>7.5606526193382873E-2</c:v>
                </c:pt>
                <c:pt idx="21">
                  <c:v>7.5606526193382873E-2</c:v>
                </c:pt>
                <c:pt idx="22">
                  <c:v>7.5606526193382873E-2</c:v>
                </c:pt>
                <c:pt idx="23">
                  <c:v>7.5606526193382873E-2</c:v>
                </c:pt>
                <c:pt idx="24">
                  <c:v>7.5606526193382873E-2</c:v>
                </c:pt>
                <c:pt idx="25">
                  <c:v>7.5606526193382873E-2</c:v>
                </c:pt>
                <c:pt idx="26">
                  <c:v>7.5606526193382873E-2</c:v>
                </c:pt>
                <c:pt idx="27">
                  <c:v>7.5606526193382873E-2</c:v>
                </c:pt>
                <c:pt idx="28">
                  <c:v>7.6483805567825622E-2</c:v>
                </c:pt>
                <c:pt idx="29">
                  <c:v>7.8456011576484991E-2</c:v>
                </c:pt>
                <c:pt idx="30">
                  <c:v>8.0718919895278018E-2</c:v>
                </c:pt>
                <c:pt idx="31">
                  <c:v>8.2820068289556639E-2</c:v>
                </c:pt>
                <c:pt idx="32">
                  <c:v>8.6400908785981279E-2</c:v>
                </c:pt>
                <c:pt idx="33">
                  <c:v>9.1288026144820233E-2</c:v>
                </c:pt>
                <c:pt idx="34">
                  <c:v>0.1024436648922939</c:v>
                </c:pt>
                <c:pt idx="35">
                  <c:v>0.11537071770003231</c:v>
                </c:pt>
                <c:pt idx="36">
                  <c:v>0.14490821631582368</c:v>
                </c:pt>
                <c:pt idx="37">
                  <c:v>0.1706746635986347</c:v>
                </c:pt>
                <c:pt idx="38">
                  <c:v>0.21116777816771237</c:v>
                </c:pt>
                <c:pt idx="39">
                  <c:v>0.24363717802235074</c:v>
                </c:pt>
                <c:pt idx="40">
                  <c:v>0.27982732002646549</c:v>
                </c:pt>
                <c:pt idx="41">
                  <c:v>0.30282112215486007</c:v>
                </c:pt>
                <c:pt idx="42">
                  <c:v>0.32134775052225312</c:v>
                </c:pt>
                <c:pt idx="43">
                  <c:v>0.33732424674333317</c:v>
                </c:pt>
                <c:pt idx="44">
                  <c:v>0.34667798923569709</c:v>
                </c:pt>
                <c:pt idx="45">
                  <c:v>0.35766605983023203</c:v>
                </c:pt>
                <c:pt idx="46">
                  <c:v>0.37461519309412095</c:v>
                </c:pt>
                <c:pt idx="47">
                  <c:v>0.39278502523748526</c:v>
                </c:pt>
                <c:pt idx="48">
                  <c:v>0.4043152565734594</c:v>
                </c:pt>
                <c:pt idx="49">
                  <c:v>0.41894338748898607</c:v>
                </c:pt>
                <c:pt idx="50">
                  <c:v>0.43369750931042239</c:v>
                </c:pt>
                <c:pt idx="51">
                  <c:v>0.45058856830323463</c:v>
                </c:pt>
                <c:pt idx="52">
                  <c:v>0.46414153898049315</c:v>
                </c:pt>
                <c:pt idx="53">
                  <c:v>0.47766542735210399</c:v>
                </c:pt>
                <c:pt idx="54">
                  <c:v>0.48854474885017668</c:v>
                </c:pt>
                <c:pt idx="55">
                  <c:v>0.49994017841956545</c:v>
                </c:pt>
                <c:pt idx="56">
                  <c:v>0.52002377413393452</c:v>
                </c:pt>
                <c:pt idx="57">
                  <c:v>0.54062685530461319</c:v>
                </c:pt>
                <c:pt idx="58">
                  <c:v>0.55994083610953005</c:v>
                </c:pt>
                <c:pt idx="59">
                  <c:v>0.57667671420700051</c:v>
                </c:pt>
                <c:pt idx="60">
                  <c:v>0.59720572605803501</c:v>
                </c:pt>
                <c:pt idx="61">
                  <c:v>0.61501699776352448</c:v>
                </c:pt>
                <c:pt idx="62">
                  <c:v>0.63241000731889263</c:v>
                </c:pt>
                <c:pt idx="63">
                  <c:v>0.65772903209988909</c:v>
                </c:pt>
                <c:pt idx="64">
                  <c:v>0.68071559065514486</c:v>
                </c:pt>
                <c:pt idx="65">
                  <c:v>0.71033666231572823</c:v>
                </c:pt>
                <c:pt idx="66">
                  <c:v>0.734958007040874</c:v>
                </c:pt>
                <c:pt idx="67">
                  <c:v>0.78041948962232199</c:v>
                </c:pt>
                <c:pt idx="68">
                  <c:v>0.82525277969267963</c:v>
                </c:pt>
                <c:pt idx="69">
                  <c:v>0.85892084781736788</c:v>
                </c:pt>
                <c:pt idx="70">
                  <c:v>0.87783558533847705</c:v>
                </c:pt>
                <c:pt idx="71">
                  <c:v>0.90240210463756865</c:v>
                </c:pt>
                <c:pt idx="72">
                  <c:v>0.92750369500166374</c:v>
                </c:pt>
                <c:pt idx="73">
                  <c:v>0.93904456496864397</c:v>
                </c:pt>
                <c:pt idx="74">
                  <c:v>0.94669167304557544</c:v>
                </c:pt>
                <c:pt idx="75">
                  <c:v>0.95656575379274134</c:v>
                </c:pt>
                <c:pt idx="76">
                  <c:v>0.97017132201624945</c:v>
                </c:pt>
                <c:pt idx="77">
                  <c:v>0.98123954886336717</c:v>
                </c:pt>
                <c:pt idx="78">
                  <c:v>0.98765925334568405</c:v>
                </c:pt>
                <c:pt idx="79">
                  <c:v>0.99159731684957664</c:v>
                </c:pt>
                <c:pt idx="80">
                  <c:v>0.99386728334098662</c:v>
                </c:pt>
                <c:pt idx="81">
                  <c:v>0.99537261296537338</c:v>
                </c:pt>
                <c:pt idx="82">
                  <c:v>0.99863949266169616</c:v>
                </c:pt>
                <c:pt idx="83">
                  <c:v>0.99980615886974622</c:v>
                </c:pt>
                <c:pt idx="84">
                  <c:v>1</c:v>
                </c:pt>
                <c:pt idx="85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897-463F-B3F2-3C3A61B83235}"/>
            </c:ext>
          </c:extLst>
        </c:ser>
        <c:ser>
          <c:idx val="3"/>
          <c:order val="3"/>
          <c:tx>
            <c:strRef>
              <c:f>Data!$A$114</c:f>
              <c:strCache>
                <c:ptCount val="1"/>
                <c:pt idx="0">
                  <c:v>Cum. Actual</c:v>
                </c:pt>
              </c:strCache>
            </c:strRef>
          </c:tx>
          <c:spPr>
            <a:ln w="63500">
              <a:solidFill>
                <a:srgbClr val="0070C0"/>
              </a:solidFill>
            </a:ln>
          </c:spPr>
          <c:cat>
            <c:numRef>
              <c:f>Data!$B$108:$CV$108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cat>
          <c:val>
            <c:numRef>
              <c:f>Data!$B$114:$CV$114</c:f>
              <c:numCache>
                <c:formatCode>0.00%</c:formatCode>
                <c:ptCount val="99"/>
                <c:pt idx="1">
                  <c:v>1.2734414311064567E-4</c:v>
                </c:pt>
                <c:pt idx="2">
                  <c:v>2.3243686466460182E-3</c:v>
                </c:pt>
                <c:pt idx="3">
                  <c:v>6.2539862731280258E-3</c:v>
                </c:pt>
                <c:pt idx="4">
                  <c:v>1.0319107970836227E-2</c:v>
                </c:pt>
                <c:pt idx="5">
                  <c:v>1.4384229668544427E-2</c:v>
                </c:pt>
                <c:pt idx="6">
                  <c:v>1.8449351366252628E-2</c:v>
                </c:pt>
                <c:pt idx="7">
                  <c:v>2.0586114662894076E-2</c:v>
                </c:pt>
                <c:pt idx="8">
                  <c:v>2.1035564495813869E-2</c:v>
                </c:pt>
                <c:pt idx="9">
                  <c:v>2.1485014328733662E-2</c:v>
                </c:pt>
                <c:pt idx="10">
                  <c:v>2.1934464161653455E-2</c:v>
                </c:pt>
                <c:pt idx="11">
                  <c:v>2.2383913994573248E-2</c:v>
                </c:pt>
                <c:pt idx="12">
                  <c:v>2.2833363827493042E-2</c:v>
                </c:pt>
                <c:pt idx="13">
                  <c:v>2.3282813660412835E-2</c:v>
                </c:pt>
                <c:pt idx="14">
                  <c:v>2.3732263493332628E-2</c:v>
                </c:pt>
                <c:pt idx="15">
                  <c:v>2.5727427443334561E-2</c:v>
                </c:pt>
                <c:pt idx="16">
                  <c:v>3.7698411143346156E-2</c:v>
                </c:pt>
                <c:pt idx="17">
                  <c:v>4.966939484335775E-2</c:v>
                </c:pt>
                <c:pt idx="18">
                  <c:v>6.1640378543369345E-2</c:v>
                </c:pt>
                <c:pt idx="19">
                  <c:v>7.361136224338094E-2</c:v>
                </c:pt>
                <c:pt idx="20">
                  <c:v>7.5606526193382873E-2</c:v>
                </c:pt>
                <c:pt idx="21">
                  <c:v>7.5835484311987222E-2</c:v>
                </c:pt>
                <c:pt idx="22">
                  <c:v>7.753101105175432E-2</c:v>
                </c:pt>
                <c:pt idx="23">
                  <c:v>7.9630041006323204E-2</c:v>
                </c:pt>
                <c:pt idx="24">
                  <c:v>8.3833196520920611E-2</c:v>
                </c:pt>
                <c:pt idx="25">
                  <c:v>8.5150023210893974E-2</c:v>
                </c:pt>
                <c:pt idx="26">
                  <c:v>8.570630040733658E-2</c:v>
                </c:pt>
                <c:pt idx="27">
                  <c:v>8.7009002190062509E-2</c:v>
                </c:pt>
                <c:pt idx="28">
                  <c:v>8.8882199600009884E-2</c:v>
                </c:pt>
                <c:pt idx="29">
                  <c:v>9.1224044962625886E-2</c:v>
                </c:pt>
                <c:pt idx="30">
                  <c:v>9.7132714915436347E-2</c:v>
                </c:pt>
                <c:pt idx="31">
                  <c:v>0.10089320182152703</c:v>
                </c:pt>
                <c:pt idx="32">
                  <c:v>0.1059339175302238</c:v>
                </c:pt>
                <c:pt idx="33">
                  <c:v>0.11176178051743009</c:v>
                </c:pt>
                <c:pt idx="34">
                  <c:v>0.11847649444171808</c:v>
                </c:pt>
                <c:pt idx="35">
                  <c:v>0.12481039349889292</c:v>
                </c:pt>
                <c:pt idx="36">
                  <c:v>0.13216077786508562</c:v>
                </c:pt>
                <c:pt idx="37">
                  <c:v>0.14233227628515638</c:v>
                </c:pt>
                <c:pt idx="38">
                  <c:v>0.15256127356509297</c:v>
                </c:pt>
                <c:pt idx="39">
                  <c:v>0.16275981982469506</c:v>
                </c:pt>
                <c:pt idx="40">
                  <c:v>0.17337569179164095</c:v>
                </c:pt>
                <c:pt idx="41">
                  <c:v>0.18473105113813532</c:v>
                </c:pt>
                <c:pt idx="42">
                  <c:v>0.19621063146868437</c:v>
                </c:pt>
                <c:pt idx="43">
                  <c:v>0.20956438681548448</c:v>
                </c:pt>
                <c:pt idx="44">
                  <c:v>0.22244765337672659</c:v>
                </c:pt>
                <c:pt idx="45">
                  <c:v>0.23589133467252099</c:v>
                </c:pt>
                <c:pt idx="46">
                  <c:v>0.24998044787392634</c:v>
                </c:pt>
                <c:pt idx="47">
                  <c:v>0.26141880364653841</c:v>
                </c:pt>
                <c:pt idx="48">
                  <c:v>0.27148150796469167</c:v>
                </c:pt>
                <c:pt idx="49">
                  <c:v>0.28190565735086287</c:v>
                </c:pt>
                <c:pt idx="50">
                  <c:v>0.29303326373702915</c:v>
                </c:pt>
                <c:pt idx="51">
                  <c:v>0.30354551459494628</c:v>
                </c:pt>
                <c:pt idx="52">
                  <c:v>0.31460705725380328</c:v>
                </c:pt>
                <c:pt idx="53">
                  <c:v>0.32436716399069049</c:v>
                </c:pt>
                <c:pt idx="54">
                  <c:v>0.33424653891616612</c:v>
                </c:pt>
                <c:pt idx="55">
                  <c:v>0.341834231230146</c:v>
                </c:pt>
                <c:pt idx="56">
                  <c:v>0.34916298246192173</c:v>
                </c:pt>
                <c:pt idx="57">
                  <c:v>0.35673280728085677</c:v>
                </c:pt>
                <c:pt idx="58">
                  <c:v>0.36714942769344122</c:v>
                </c:pt>
                <c:pt idx="59">
                  <c:v>0.37729007300785405</c:v>
                </c:pt>
                <c:pt idx="60">
                  <c:v>0.38709156752978058</c:v>
                </c:pt>
                <c:pt idx="61">
                  <c:v>0.39690503723496495</c:v>
                </c:pt>
                <c:pt idx="62">
                  <c:v>0.40551859201898882</c:v>
                </c:pt>
                <c:pt idx="63">
                  <c:v>0.40968628949170038</c:v>
                </c:pt>
                <c:pt idx="64">
                  <c:v>0.41384733812189894</c:v>
                </c:pt>
                <c:pt idx="65">
                  <c:v>0.41734021885887701</c:v>
                </c:pt>
                <c:pt idx="66">
                  <c:v>0.42171449367637165</c:v>
                </c:pt>
                <c:pt idx="67">
                  <c:v>0.4259562066817198</c:v>
                </c:pt>
                <c:pt idx="68">
                  <c:v>0.42842098378675147</c:v>
                </c:pt>
                <c:pt idx="69">
                  <c:v>0.43619999999999998</c:v>
                </c:pt>
                <c:pt idx="70">
                  <c:v>0.43780000000000002</c:v>
                </c:pt>
                <c:pt idx="71">
                  <c:v>0.44180000000000003</c:v>
                </c:pt>
                <c:pt idx="72">
                  <c:v>0.47489999999999999</c:v>
                </c:pt>
                <c:pt idx="73">
                  <c:v>0.50760000000000005</c:v>
                </c:pt>
                <c:pt idx="74">
                  <c:v>0.5202</c:v>
                </c:pt>
                <c:pt idx="75">
                  <c:v>0.5373</c:v>
                </c:pt>
                <c:pt idx="76">
                  <c:v>0.54730000000000001</c:v>
                </c:pt>
                <c:pt idx="77">
                  <c:v>0.55200000000000005</c:v>
                </c:pt>
                <c:pt idx="78">
                  <c:v>0.55100000000000005</c:v>
                </c:pt>
                <c:pt idx="79">
                  <c:v>0.56989999999999996</c:v>
                </c:pt>
                <c:pt idx="80">
                  <c:v>0.59030000000000005</c:v>
                </c:pt>
                <c:pt idx="81">
                  <c:v>0.59709999999999996</c:v>
                </c:pt>
                <c:pt idx="82">
                  <c:v>0.59889999999999999</c:v>
                </c:pt>
                <c:pt idx="83">
                  <c:v>0.60399999999999998</c:v>
                </c:pt>
                <c:pt idx="84">
                  <c:v>0.60570000000000002</c:v>
                </c:pt>
                <c:pt idx="85">
                  <c:v>0.60729999999999995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897-463F-B3F2-3C3A61B8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46848"/>
        <c:axId val="151283392"/>
      </c:lineChart>
      <c:catAx>
        <c:axId val="1592448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txPr>
          <a:bodyPr rot="0" vert="horz"/>
          <a:lstStyle/>
          <a:p>
            <a:pPr>
              <a:defRPr lang="en-US" sz="4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82816"/>
        <c:crosses val="autoZero"/>
        <c:auto val="1"/>
        <c:lblAlgn val="ctr"/>
        <c:lblOffset val="100"/>
        <c:noMultiLvlLbl val="0"/>
      </c:catAx>
      <c:valAx>
        <c:axId val="151282816"/>
        <c:scaling>
          <c:orientation val="minMax"/>
          <c:min val="0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3000" b="1" i="0" u="none" strike="noStrike" baseline="0">
                <a:solidFill>
                  <a:srgbClr val="000000"/>
                </a:solidFill>
                <a:latin typeface="Book Antiqua" pitchFamily="18" charset="0"/>
                <a:ea typeface="Calibri"/>
                <a:cs typeface="Calibri"/>
              </a:defRPr>
            </a:pPr>
            <a:endParaRPr lang="en-US"/>
          </a:p>
        </c:txPr>
        <c:crossAx val="159244800"/>
        <c:crosses val="autoZero"/>
        <c:crossBetween val="between"/>
      </c:valAx>
      <c:catAx>
        <c:axId val="159246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1283392"/>
        <c:crosses val="autoZero"/>
        <c:auto val="1"/>
        <c:lblAlgn val="ctr"/>
        <c:lblOffset val="100"/>
        <c:noMultiLvlLbl val="0"/>
      </c:catAx>
      <c:valAx>
        <c:axId val="1512833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3000" b="1" i="0" u="none" strike="noStrike" baseline="0">
                <a:solidFill>
                  <a:srgbClr val="000000"/>
                </a:solidFill>
                <a:latin typeface="Book Antiqua" pitchFamily="18" charset="0"/>
                <a:ea typeface="Calibri"/>
                <a:cs typeface="Calibri"/>
              </a:defRPr>
            </a:pPr>
            <a:endParaRPr lang="en-US"/>
          </a:p>
        </c:txPr>
        <c:crossAx val="159246848"/>
        <c:crosses val="max"/>
        <c:crossBetween val="between"/>
      </c:valAx>
      <c:spPr>
        <a:gradFill flip="none" rotWithShape="1">
          <a:gsLst>
            <a:gs pos="0">
              <a:srgbClr val="F79646">
                <a:lumMod val="20000"/>
                <a:lumOff val="80000"/>
              </a:srgbClr>
            </a:gs>
            <a:gs pos="64999">
              <a:srgbClr val="F0EBD5"/>
            </a:gs>
            <a:gs pos="100000">
              <a:schemeClr val="accent6">
                <a:lumMod val="20000"/>
                <a:lumOff val="80000"/>
              </a:schemeClr>
            </a:gs>
          </a:gsLst>
          <a:path path="shape">
            <a:fillToRect l="50000" t="50000" r="50000" b="50000"/>
          </a:path>
          <a:tileRect/>
        </a:gradFill>
      </c:spPr>
    </c:plotArea>
    <c:legend>
      <c:legendPos val="r"/>
      <c:layout>
        <c:manualLayout>
          <c:xMode val="edge"/>
          <c:yMode val="edge"/>
          <c:x val="0.12701765236176876"/>
          <c:y val="0.9361817188908258"/>
          <c:w val="0.8075036101454508"/>
          <c:h val="6.3818281109174424E-2"/>
        </c:manualLayout>
      </c:layout>
      <c:overlay val="0"/>
      <c:txPr>
        <a:bodyPr/>
        <a:lstStyle/>
        <a:p>
          <a:pPr>
            <a:defRPr lang="en-US" sz="7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4803149606299379" l="0.70866141732283661" r="0.70866141732283661" t="0.74803149606299379" header="0.31496062992126139" footer="0.31496062992126139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CD</a:t>
            </a:r>
            <a:r>
              <a:rPr lang="en-GB" baseline="0"/>
              <a:t> </a:t>
            </a:r>
            <a:r>
              <a:rPr lang="en-GB"/>
              <a:t>Duration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C34-4D87-87D4-1AED24A1A1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C34-4D87-87D4-1AED24A1A12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Sheet2!$D$28:$D$29</c:f>
              <c:strCache>
                <c:ptCount val="2"/>
                <c:pt idx="0">
                  <c:v>Elapsed Duration</c:v>
                </c:pt>
                <c:pt idx="1">
                  <c:v>Remaining Duration</c:v>
                </c:pt>
              </c:strCache>
            </c:strRef>
          </c:cat>
          <c:val>
            <c:numRef>
              <c:f>Sheet2!$E$28:$E$29</c:f>
              <c:numCache>
                <c:formatCode>0%</c:formatCode>
                <c:ptCount val="2"/>
                <c:pt idx="0">
                  <c:v>56</c:v>
                </c:pt>
                <c:pt idx="1">
                  <c:v>-55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C34-4D87-87D4-1AED24A1A1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21697287839019"/>
          <c:y val="0.36857575094779821"/>
          <c:w val="0.34411636045494315"/>
          <c:h val="0.2812510936132983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58</xdr:row>
      <xdr:rowOff>152400</xdr:rowOff>
    </xdr:from>
    <xdr:to>
      <xdr:col>7</xdr:col>
      <xdr:colOff>1304636</xdr:colOff>
      <xdr:row>60</xdr:row>
      <xdr:rowOff>88900</xdr:rowOff>
    </xdr:to>
    <xdr:sp macro="" textlink="">
      <xdr:nvSpPr>
        <xdr:cNvPr id="11" name="Rectangle 10"/>
        <xdr:cNvSpPr/>
      </xdr:nvSpPr>
      <xdr:spPr>
        <a:xfrm>
          <a:off x="7607300" y="14884400"/>
          <a:ext cx="2610427" cy="44450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150813</xdr:colOff>
      <xdr:row>55</xdr:row>
      <xdr:rowOff>223838</xdr:rowOff>
    </xdr:from>
    <xdr:to>
      <xdr:col>7</xdr:col>
      <xdr:colOff>1305358</xdr:colOff>
      <xdr:row>57</xdr:row>
      <xdr:rowOff>136525</xdr:rowOff>
    </xdr:to>
    <xdr:sp macro="" textlink="">
      <xdr:nvSpPr>
        <xdr:cNvPr id="13" name="Rectangle 12"/>
        <xdr:cNvSpPr/>
      </xdr:nvSpPr>
      <xdr:spPr>
        <a:xfrm>
          <a:off x="7842251" y="13320713"/>
          <a:ext cx="2535670" cy="4127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71437</xdr:colOff>
      <xdr:row>8</xdr:row>
      <xdr:rowOff>144317</xdr:rowOff>
    </xdr:from>
    <xdr:to>
      <xdr:col>23</xdr:col>
      <xdr:colOff>2166937</xdr:colOff>
      <xdr:row>28</xdr:row>
      <xdr:rowOff>173181</xdr:rowOff>
    </xdr:to>
    <xdr:graphicFrame macro="">
      <xdr:nvGraphicFramePr>
        <xdr:cNvPr id="15" name="Chart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47624</xdr:colOff>
      <xdr:row>8</xdr:row>
      <xdr:rowOff>95250</xdr:rowOff>
    </xdr:from>
    <xdr:to>
      <xdr:col>18</xdr:col>
      <xdr:colOff>619124</xdr:colOff>
      <xdr:row>28</xdr:row>
      <xdr:rowOff>95250</xdr:rowOff>
    </xdr:to>
    <xdr:graphicFrame macro="">
      <xdr:nvGraphicFramePr>
        <xdr:cNvPr id="23" name="Chart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86591</xdr:colOff>
      <xdr:row>61</xdr:row>
      <xdr:rowOff>190500</xdr:rowOff>
    </xdr:from>
    <xdr:to>
      <xdr:col>7</xdr:col>
      <xdr:colOff>1276927</xdr:colOff>
      <xdr:row>63</xdr:row>
      <xdr:rowOff>127000</xdr:rowOff>
    </xdr:to>
    <xdr:sp macro="" textlink="">
      <xdr:nvSpPr>
        <xdr:cNvPr id="22" name="Rectangle 21"/>
        <xdr:cNvSpPr/>
      </xdr:nvSpPr>
      <xdr:spPr>
        <a:xfrm>
          <a:off x="7793182" y="15222682"/>
          <a:ext cx="2575790" cy="42140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47624</xdr:colOff>
      <xdr:row>31</xdr:row>
      <xdr:rowOff>23812</xdr:rowOff>
    </xdr:from>
    <xdr:to>
      <xdr:col>7</xdr:col>
      <xdr:colOff>1357312</xdr:colOff>
      <xdr:row>50</xdr:row>
      <xdr:rowOff>190501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4" y="7405687"/>
          <a:ext cx="10382251" cy="4714877"/>
        </a:xfrm>
        <a:prstGeom prst="rect">
          <a:avLst/>
        </a:prstGeom>
      </xdr:spPr>
    </xdr:pic>
    <xdr:clientData/>
  </xdr:twoCellAnchor>
  <xdr:twoCellAnchor>
    <xdr:from>
      <xdr:col>1</xdr:col>
      <xdr:colOff>207818</xdr:colOff>
      <xdr:row>33</xdr:row>
      <xdr:rowOff>125556</xdr:rowOff>
    </xdr:from>
    <xdr:to>
      <xdr:col>3</xdr:col>
      <xdr:colOff>670213</xdr:colOff>
      <xdr:row>35</xdr:row>
      <xdr:rowOff>226867</xdr:rowOff>
    </xdr:to>
    <xdr:sp macro="" textlink="">
      <xdr:nvSpPr>
        <xdr:cNvPr id="17" name="TextBox 16"/>
        <xdr:cNvSpPr txBox="1"/>
      </xdr:nvSpPr>
      <xdr:spPr>
        <a:xfrm>
          <a:off x="588818" y="8126556"/>
          <a:ext cx="3233304" cy="6035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PLAN	 </a:t>
          </a:r>
          <a:r>
            <a:rPr lang="en-US" sz="1500" baseline="0"/>
            <a:t>: </a:t>
          </a:r>
          <a:r>
            <a:rPr lang="en-US" sz="1500" b="1" baseline="0"/>
            <a:t>100%</a:t>
          </a:r>
        </a:p>
        <a:p>
          <a:r>
            <a:rPr lang="en-US" sz="1500" baseline="0"/>
            <a:t>ACTUAL	 : </a:t>
          </a:r>
          <a:r>
            <a:rPr lang="en-US" sz="1500" b="1" baseline="0"/>
            <a:t>60.73%</a:t>
          </a:r>
          <a:endParaRPr lang="en-US" sz="1500" b="1"/>
        </a:p>
      </xdr:txBody>
    </xdr:sp>
    <xdr:clientData/>
  </xdr:twoCellAnchor>
  <xdr:twoCellAnchor>
    <xdr:from>
      <xdr:col>1</xdr:col>
      <xdr:colOff>181840</xdr:colOff>
      <xdr:row>31</xdr:row>
      <xdr:rowOff>103909</xdr:rowOff>
    </xdr:from>
    <xdr:to>
      <xdr:col>3</xdr:col>
      <xdr:colOff>674972</xdr:colOff>
      <xdr:row>32</xdr:row>
      <xdr:rowOff>239857</xdr:rowOff>
    </xdr:to>
    <xdr:sp macro="" textlink="">
      <xdr:nvSpPr>
        <xdr:cNvPr id="19" name="TextBox 18"/>
        <xdr:cNvSpPr txBox="1"/>
      </xdr:nvSpPr>
      <xdr:spPr>
        <a:xfrm>
          <a:off x="562840" y="7620000"/>
          <a:ext cx="3264041" cy="378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FORECAST COMPLETION </a:t>
          </a:r>
          <a:r>
            <a:rPr lang="en-US" sz="1500" baseline="0"/>
            <a:t>  :  </a:t>
          </a:r>
          <a:r>
            <a:rPr lang="en-US" sz="1500" b="1" baseline="0"/>
            <a:t>05-May-19</a:t>
          </a:r>
          <a:endParaRPr lang="en-US" sz="1500" b="1"/>
        </a:p>
      </xdr:txBody>
    </xdr:sp>
    <xdr:clientData/>
  </xdr:twoCellAnchor>
  <xdr:twoCellAnchor>
    <xdr:from>
      <xdr:col>1</xdr:col>
      <xdr:colOff>171450</xdr:colOff>
      <xdr:row>9</xdr:row>
      <xdr:rowOff>171450</xdr:rowOff>
    </xdr:from>
    <xdr:to>
      <xdr:col>4</xdr:col>
      <xdr:colOff>1352550</xdr:colOff>
      <xdr:row>24</xdr:row>
      <xdr:rowOff>171450</xdr:rowOff>
    </xdr:to>
    <xdr:sp macro="" textlink="">
      <xdr:nvSpPr>
        <xdr:cNvPr id="16" name="TextBox 15"/>
        <xdr:cNvSpPr txBox="1"/>
      </xdr:nvSpPr>
      <xdr:spPr>
        <a:xfrm>
          <a:off x="552450" y="2400300"/>
          <a:ext cx="5829300" cy="371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200" b="1"/>
        </a:p>
        <a:p>
          <a:endParaRPr lang="en-US" sz="3200" b="1"/>
        </a:p>
        <a:p>
          <a:endParaRPr lang="en-US" sz="3200" b="1"/>
        </a:p>
        <a:p>
          <a:r>
            <a:rPr lang="en-US" sz="3200" b="1"/>
            <a:t>     PROJECT PIC to be Inserted</a:t>
          </a:r>
        </a:p>
      </xdr:txBody>
    </xdr:sp>
    <xdr:clientData/>
  </xdr:twoCellAnchor>
  <xdr:twoCellAnchor>
    <xdr:from>
      <xdr:col>4</xdr:col>
      <xdr:colOff>76200</xdr:colOff>
      <xdr:row>1</xdr:row>
      <xdr:rowOff>228600</xdr:rowOff>
    </xdr:from>
    <xdr:to>
      <xdr:col>5</xdr:col>
      <xdr:colOff>800100</xdr:colOff>
      <xdr:row>3</xdr:row>
      <xdr:rowOff>190500</xdr:rowOff>
    </xdr:to>
    <xdr:sp macro="" textlink="">
      <xdr:nvSpPr>
        <xdr:cNvPr id="20" name="TextBox 19"/>
        <xdr:cNvSpPr txBox="1"/>
      </xdr:nvSpPr>
      <xdr:spPr>
        <a:xfrm>
          <a:off x="5105400" y="476250"/>
          <a:ext cx="2133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Consultant Logo</a:t>
          </a:r>
        </a:p>
        <a:p>
          <a:endParaRPr lang="en-US" sz="3200" b="1"/>
        </a:p>
        <a:p>
          <a:endParaRPr lang="en-US" sz="3200" b="1"/>
        </a:p>
        <a:p>
          <a:r>
            <a:rPr lang="en-US" sz="3200" b="1"/>
            <a:t>     </a:t>
          </a:r>
        </a:p>
      </xdr:txBody>
    </xdr:sp>
    <xdr:clientData/>
  </xdr:twoCellAnchor>
  <xdr:twoCellAnchor>
    <xdr:from>
      <xdr:col>1</xdr:col>
      <xdr:colOff>152400</xdr:colOff>
      <xdr:row>1</xdr:row>
      <xdr:rowOff>209550</xdr:rowOff>
    </xdr:from>
    <xdr:to>
      <xdr:col>2</xdr:col>
      <xdr:colOff>876300</xdr:colOff>
      <xdr:row>3</xdr:row>
      <xdr:rowOff>171450</xdr:rowOff>
    </xdr:to>
    <xdr:sp macro="" textlink="">
      <xdr:nvSpPr>
        <xdr:cNvPr id="21" name="TextBox 20"/>
        <xdr:cNvSpPr txBox="1"/>
      </xdr:nvSpPr>
      <xdr:spPr>
        <a:xfrm>
          <a:off x="533400" y="457200"/>
          <a:ext cx="2133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Client Logo</a:t>
          </a:r>
        </a:p>
        <a:p>
          <a:endParaRPr lang="en-US" sz="3200" b="1"/>
        </a:p>
        <a:p>
          <a:endParaRPr lang="en-US" sz="3200" b="1"/>
        </a:p>
        <a:p>
          <a:r>
            <a:rPr lang="en-US" sz="3200" b="1"/>
            <a:t>     </a:t>
          </a:r>
        </a:p>
      </xdr:txBody>
    </xdr:sp>
    <xdr:clientData/>
  </xdr:twoCellAnchor>
  <xdr:twoCellAnchor>
    <xdr:from>
      <xdr:col>19</xdr:col>
      <xdr:colOff>1295400</xdr:colOff>
      <xdr:row>2</xdr:row>
      <xdr:rowOff>19050</xdr:rowOff>
    </xdr:from>
    <xdr:to>
      <xdr:col>21</xdr:col>
      <xdr:colOff>76200</xdr:colOff>
      <xdr:row>3</xdr:row>
      <xdr:rowOff>228600</xdr:rowOff>
    </xdr:to>
    <xdr:sp macro="" textlink="">
      <xdr:nvSpPr>
        <xdr:cNvPr id="24" name="TextBox 23"/>
        <xdr:cNvSpPr txBox="1"/>
      </xdr:nvSpPr>
      <xdr:spPr>
        <a:xfrm>
          <a:off x="25279350" y="514350"/>
          <a:ext cx="21336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Contractor  Logo</a:t>
          </a:r>
        </a:p>
        <a:p>
          <a:endParaRPr lang="en-US" sz="3200" b="1"/>
        </a:p>
        <a:p>
          <a:endParaRPr lang="en-US" sz="3200" b="1"/>
        </a:p>
        <a:p>
          <a:r>
            <a:rPr lang="en-US" sz="3200" b="1"/>
            <a:t>    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0.00919</cdr:x>
      <cdr:y>0.02054</cdr:y>
    </cdr:from>
    <cdr:to>
      <cdr:x>0.40775</cdr:x>
      <cdr:y>0.09102</cdr:y>
    </cdr:to>
    <cdr:sp macro="" textlink="">
      <cdr:nvSpPr>
        <cdr:cNvPr id="2" name="TextBox 21"/>
        <cdr:cNvSpPr txBox="1"/>
      </cdr:nvSpPr>
      <cdr:spPr>
        <a:xfrm xmlns:a="http://schemas.openxmlformats.org/drawingml/2006/main">
          <a:off x="74613" y="98424"/>
          <a:ext cx="3236332" cy="33770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/>
            <a:t>REV</a:t>
          </a:r>
          <a:r>
            <a:rPr lang="en-US" sz="1500" b="1" baseline="0"/>
            <a:t> 01  Planned vs Actual</a:t>
          </a:r>
          <a:endParaRPr lang="en-US" sz="15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108858</xdr:colOff>
      <xdr:row>3</xdr:row>
      <xdr:rowOff>65314</xdr:rowOff>
    </xdr:from>
    <xdr:to>
      <xdr:col>17</xdr:col>
      <xdr:colOff>32658</xdr:colOff>
      <xdr:row>15</xdr:row>
      <xdr:rowOff>87086</xdr:rowOff>
    </xdr:to>
    <xdr:sp macro="" textlink="">
      <xdr:nvSpPr>
        <xdr:cNvPr id="14" name="TextBox 13"/>
        <xdr:cNvSpPr txBox="1"/>
      </xdr:nvSpPr>
      <xdr:spPr>
        <a:xfrm>
          <a:off x="7424058" y="1034143"/>
          <a:ext cx="2971800" cy="23730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200" b="1"/>
        </a:p>
        <a:p>
          <a:r>
            <a:rPr lang="en-US" sz="3200" b="1"/>
            <a:t>PROJECT PIC to be Inserted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140284</xdr:colOff>
      <xdr:row>35</xdr:row>
      <xdr:rowOff>136071</xdr:rowOff>
    </xdr:from>
    <xdr:to>
      <xdr:col>22</xdr:col>
      <xdr:colOff>527071</xdr:colOff>
      <xdr:row>46</xdr:row>
      <xdr:rowOff>167625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27B47D15-A966-45AC-8FCE-177AF867E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3084" y="7660821"/>
          <a:ext cx="2825187" cy="2127054"/>
        </a:xfrm>
        <a:prstGeom prst="rect">
          <a:avLst/>
        </a:prstGeom>
      </xdr:spPr>
    </xdr:pic>
    <xdr:clientData/>
  </xdr:twoCellAnchor>
  <xdr:twoCellAnchor editAs="oneCell">
    <xdr:from>
      <xdr:col>17</xdr:col>
      <xdr:colOff>348607</xdr:colOff>
      <xdr:row>19</xdr:row>
      <xdr:rowOff>122141</xdr:rowOff>
    </xdr:from>
    <xdr:to>
      <xdr:col>22</xdr:col>
      <xdr:colOff>50500</xdr:colOff>
      <xdr:row>30</xdr:row>
      <xdr:rowOff>99266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301A388E-F65F-4E7F-AD34-987FAE63C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1807" y="4332191"/>
          <a:ext cx="2749893" cy="2072625"/>
        </a:xfrm>
        <a:prstGeom prst="rect">
          <a:avLst/>
        </a:prstGeom>
      </xdr:spPr>
    </xdr:pic>
    <xdr:clientData/>
  </xdr:twoCellAnchor>
  <xdr:twoCellAnchor editAs="oneCell">
    <xdr:from>
      <xdr:col>12</xdr:col>
      <xdr:colOff>217716</xdr:colOff>
      <xdr:row>18</xdr:row>
      <xdr:rowOff>183669</xdr:rowOff>
    </xdr:from>
    <xdr:to>
      <xdr:col>16</xdr:col>
      <xdr:colOff>449036</xdr:colOff>
      <xdr:row>29</xdr:row>
      <xdr:rowOff>98624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7CFFF49A-7D44-4D32-BFCD-F86BE471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2916" y="4203219"/>
          <a:ext cx="2669720" cy="2010455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176894</xdr:colOff>
      <xdr:row>4</xdr:row>
      <xdr:rowOff>3377</xdr:rowOff>
    </xdr:from>
    <xdr:to>
      <xdr:col>4</xdr:col>
      <xdr:colOff>284786</xdr:colOff>
      <xdr:row>13</xdr:row>
      <xdr:rowOff>97904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99EBFAD9-4569-4344-A276-80224446C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4" y="993977"/>
          <a:ext cx="2546292" cy="1885226"/>
        </a:xfrm>
        <a:prstGeom prst="rect">
          <a:avLst/>
        </a:prstGeom>
      </xdr:spPr>
    </xdr:pic>
    <xdr:clientData/>
  </xdr:twoCellAnchor>
  <xdr:twoCellAnchor>
    <xdr:from>
      <xdr:col>0</xdr:col>
      <xdr:colOff>337457</xdr:colOff>
      <xdr:row>18</xdr:row>
      <xdr:rowOff>76199</xdr:rowOff>
    </xdr:from>
    <xdr:to>
      <xdr:col>5</xdr:col>
      <xdr:colOff>261257</xdr:colOff>
      <xdr:row>31</xdr:row>
      <xdr:rowOff>43542</xdr:rowOff>
    </xdr:to>
    <xdr:sp macro="" textlink="">
      <xdr:nvSpPr>
        <xdr:cNvPr id="14" name="TextBox 13"/>
        <xdr:cNvSpPr txBox="1"/>
      </xdr:nvSpPr>
      <xdr:spPr>
        <a:xfrm>
          <a:off x="337457" y="4267199"/>
          <a:ext cx="2971800" cy="23730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200" b="1"/>
        </a:p>
        <a:p>
          <a:r>
            <a:rPr lang="en-US" sz="3200" b="1"/>
            <a:t>PROJECT PIC to be Inserted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2000250</xdr:colOff>
      <xdr:row>7</xdr:row>
      <xdr:rowOff>95251</xdr:rowOff>
    </xdr:from>
    <xdr:to>
      <xdr:col>100</xdr:col>
      <xdr:colOff>738187</xdr:colOff>
      <xdr:row>95</xdr:row>
      <xdr:rowOff>95251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19</xdr:row>
      <xdr:rowOff>144780</xdr:rowOff>
    </xdr:from>
    <xdr:to>
      <xdr:col>11</xdr:col>
      <xdr:colOff>281940</xdr:colOff>
      <xdr:row>34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%20-%20SV/Common%20-%20SV/common%20foutainview/TiME/Fountain%20Views/Forms/1.0%20PCS%20Reporting%20For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c-tc1-014\document%20control\Control%20Forms\Contractor%20-%20Revised%20Aug%2006\2.0%20Engineering%20Submittal%20Forms\2.0%20Engineering%20Submittal%20Form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mmon%20folde/Documents%20and%20Settings/wss089/Desktop/copies%20of%20DTF%20log/Copy%20of%20DTF%20LOG%20(02-07-08)~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r/Desktop/Histogra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trol%20Form%20Book%20One%20Rev%202\1.00%20Communication%20forms\Section%201%20Communication%20Forms%20Cover%20P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D-623D"/>
      <sheetName val="budget summary (2)"/>
      <sheetName val="Budget Analysis Summary"/>
      <sheetName val="#REF"/>
      <sheetName val="StattCo yCharges"/>
      <sheetName val="GFA_HQ_Building"/>
      <sheetName val="GFA_Conference"/>
      <sheetName val="SHOPLIST"/>
      <sheetName val="BQ"/>
      <sheetName val="BQ External"/>
      <sheetName val="Notes"/>
      <sheetName val="icmal"/>
      <sheetName val="Basis"/>
      <sheetName val="TAS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bmitCal"/>
      <sheetName val="Penthouse Apartment"/>
      <sheetName val="Su}}ary"/>
      <sheetName val="Cash2"/>
      <sheetName val="Z"/>
      <sheetName val="CT Thang Mo"/>
      <sheetName val="Raw Data"/>
      <sheetName val="Lab Cum Hist"/>
      <sheetName val="ancillary"/>
      <sheetName val="Graph Data (DO NOT PRINT)"/>
      <sheetName val="1"/>
      <sheetName val="LABOUR HISTOGRAM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CASHFLOWS"/>
      <sheetName val="SPT vs PHI"/>
      <sheetName val="LEVEL SHEET"/>
      <sheetName val="Sheet2"/>
      <sheetName val="CT  PL"/>
      <sheetName val="改加胶玻璃、室外栏杆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ody Sheet"/>
      <sheetName val="1.0 Executive Summary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_x0000_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00__x0000__x0014__x0000_0."/>
      <sheetName val="70_x0000_,/0_x0000_s«_x0008_i_x0000_Æø_x0003_í¬_x0008_i_x0000_"/>
      <sheetName val="기계내역서"/>
      <sheetName val="DATAS"/>
      <sheetName val="2 Div 14 "/>
      <sheetName val="SAP"/>
      <sheetName val="PROJECT BRIEF"/>
      <sheetName val="ACT_SPS"/>
      <sheetName val="SPSF"/>
      <sheetName val="Invoice Summary"/>
      <sheetName val="Bill 1"/>
      <sheetName val="Bill 3"/>
      <sheetName val="Bill 4"/>
      <sheetName val="Bill 5"/>
      <sheetName val="Bill 6"/>
      <sheetName val="Bill 7"/>
      <sheetName val="concrete"/>
      <sheetName val="beam-reinft-IIInd floor"/>
      <sheetName val="C (3)"/>
      <sheetName val="Tender_Summary"/>
      <sheetName val="Insurance_Ext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WITHOUT C&amp;I PROFIT (3)"/>
      <sheetName val="sal"/>
      <sheetName val="Geneí¬_x0008_i"/>
      <sheetName val="70"/>
      <sheetName val="Wall"/>
      <sheetName val="마산월령동골조물량변경"/>
      <sheetName val="ABSTRACT"/>
      <sheetName val="DETAILED  BOQ"/>
      <sheetName val="M-Book for Conc"/>
      <sheetName val="M-Book for FW"/>
      <sheetName val="Vehicles"/>
      <sheetName val="Civil Boq"/>
      <sheetName val="공종별_집계금액"/>
      <sheetName val="Softscape Buildup"/>
      <sheetName val="Mat'l Rate"/>
      <sheetName val="GFA_HQ_Building6"/>
      <sheetName val="CHART OF ACCOUNTS"/>
      <sheetName val="E-Bill No.6 A-O"/>
      <sheetName val="CODE"/>
      <sheetName val="HIRED LABOUR CODE"/>
      <sheetName val="PA- Consutant "/>
      <sheetName val="Design"/>
      <sheetName val="upa"/>
      <sheetName val="foot-slab reinft"/>
      <sheetName val="Activity List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BILL COV"/>
      <sheetName val="Ra  stair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Day work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Data_Summary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PMWeb data"/>
      <sheetName val="SS MH"/>
      <sheetName val="ConferenceCentre?옰ʒ䄂ʒ鵠ʐ䄂ʒ閐̐䄂ʒ蕈̐"/>
      <sheetName val="CERTIFICATE"/>
      <sheetName val="INSTR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GFA_HQ_Building9"/>
      <sheetName val="GFA_Conference8"/>
      <sheetName val="BQ_External8"/>
      <sheetName val="Graph_Data_(DO_NOT_PRINT)7"/>
      <sheetName val="Penthouse_Apartment7"/>
      <sheetName val="Chiet_tinh_dz227"/>
      <sheetName val="Chiet_tinh_dz357"/>
      <sheetName val="StattCo_yCharges7"/>
      <sheetName val="Raw_Data7"/>
      <sheetName val="LABOUR_HISTOGRAM8"/>
      <sheetName val="@risk_rents_and_incentives7"/>
      <sheetName val="Car_park_lease7"/>
      <sheetName val="Net_rent_analysis7"/>
      <sheetName val="Poz-1_7"/>
      <sheetName val="CT_Thang_Mo7"/>
      <sheetName val="Lab_Cum_Hist7"/>
      <sheetName val="LEVEL_SHEET7"/>
      <sheetName val="Bill_No__27"/>
      <sheetName val="Tender_Summary7"/>
      <sheetName val="Insurance_Ext7"/>
      <sheetName val="FOL_-_Bar7"/>
      <sheetName val="SPT_vs_PHI7"/>
      <sheetName val="Customize_Your_Invoice7"/>
      <sheetName val="HVAC_BoQ7"/>
      <sheetName val="budget_summary_(2)6"/>
      <sheetName val="Budget_Analysis_Summary6"/>
      <sheetName val="Body_Sheet6"/>
      <sheetName val="1_0_Executive_Summary6"/>
      <sheetName val="Projet,_methodes_&amp;_couts6"/>
      <sheetName val="Risques_majeurs_&amp;_Frais_Ind_6"/>
      <sheetName val="Top_sheet6"/>
      <sheetName val="CT__PL6"/>
      <sheetName val="intr_stool_brkup6"/>
      <sheetName val="Rate_analysis6"/>
      <sheetName val="Dubai_golf2"/>
      <sheetName val="SHOPLIST_xls2"/>
      <sheetName val="Bill_13"/>
      <sheetName val="Bill_33"/>
      <sheetName val="Bill_43"/>
      <sheetName val="Bill_53"/>
      <sheetName val="Bill_63"/>
      <sheetName val="Bill_73"/>
      <sheetName val="beam-reinft-IIInd_floor2"/>
      <sheetName val="Invoice_Summary2"/>
      <sheetName val="POWER_ASSUMPTIONS2"/>
      <sheetName val="beam-reinft-machine_rm2"/>
      <sheetName val="Day_work"/>
      <sheetName val="BILL_COV"/>
      <sheetName val="Softscape_Buildup"/>
      <sheetName val="Mat'l_Rate"/>
      <sheetName val="Ap_A3"/>
      <sheetName val="2_Div_14_3"/>
      <sheetName val="PROJECT_BRIEF3"/>
      <sheetName val="Bill_24"/>
      <sheetName val="C_(3)3"/>
      <sheetName val="Civil_Boq1"/>
      <sheetName val="WITHOUT_C&amp;I_PROFIT_(3)1"/>
      <sheetName val="Activity_List1"/>
      <sheetName val="Softscape_Buildup1"/>
      <sheetName val="Mat'l_Rate1"/>
      <sheetName val="RA-markate"/>
      <sheetName val="BOQ_Direct_selling cost"/>
      <sheetName val="갑지"/>
      <sheetName val="15-MECH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10"/>
      <sheetName val="GFA_Conference9"/>
      <sheetName val="BQ_External9"/>
      <sheetName val="Graph_Data_(DO_NOT_PRINT)8"/>
      <sheetName val="Penthouse_Apartment8"/>
      <sheetName val="Chiet_tinh_dz228"/>
      <sheetName val="Chiet_tinh_dz358"/>
      <sheetName val="StattCo_yCharges8"/>
      <sheetName val="Raw_Data8"/>
      <sheetName val="LABOUR_HISTOGRAM9"/>
      <sheetName val="@risk_rents_and_incentives8"/>
      <sheetName val="Car_park_lease8"/>
      <sheetName val="Net_rent_analysis8"/>
      <sheetName val="Poz-1_8"/>
      <sheetName val="CT_Thang_Mo8"/>
      <sheetName val="Lab_Cum_Hist8"/>
      <sheetName val="LEVEL_SHEET8"/>
      <sheetName val="Bill_No__28"/>
      <sheetName val="Tender_Summary8"/>
      <sheetName val="Insurance_Ext8"/>
      <sheetName val="FOL_-_Bar8"/>
      <sheetName val="SPT_vs_PHI8"/>
      <sheetName val="Customize_Your_Invoice8"/>
      <sheetName val="HVAC_BoQ8"/>
      <sheetName val="budget_summary_(2)7"/>
      <sheetName val="Budget_Analysis_Summary7"/>
      <sheetName val="Body_Sheet7"/>
      <sheetName val="1_0_Executive_Summary7"/>
      <sheetName val="Projet,_methodes_&amp;_couts7"/>
      <sheetName val="Risques_majeurs_&amp;_Frais_Ind_7"/>
      <sheetName val="Top_sheet7"/>
      <sheetName val="CT__PL7"/>
      <sheetName val="intr_stool_brkup7"/>
      <sheetName val="Rate_analysis7"/>
      <sheetName val="Dubai_golf3"/>
      <sheetName val="SHOPLIST_xls3"/>
      <sheetName val="Bill_14"/>
      <sheetName val="Bill_34"/>
      <sheetName val="Bill_44"/>
      <sheetName val="Bill_54"/>
      <sheetName val="Bill_64"/>
      <sheetName val="Bill_74"/>
      <sheetName val="beam-reinft-IIInd_floor3"/>
      <sheetName val="Invoice_Summary3"/>
      <sheetName val="POWER_ASSUMPTIONS3"/>
      <sheetName val="beam-reinft-machine_rm3"/>
      <sheetName val="Day_work1"/>
      <sheetName val="BILL_COV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/VW_x0000_VU_x0000_)_x0000__x0000__x0000_)_x0000__x0000__x0000__x0001__x0000__x0000__x0000_tÏØ0 _x0008__x0000__x0000_ _x0008_"/>
      <sheetName val="Eq. Mobilization"/>
      <sheetName val="Ap_A4"/>
      <sheetName val="2_Div_14_4"/>
      <sheetName val="PROJECT_BRIEF4"/>
      <sheetName val="Bill_25"/>
      <sheetName val="C_(3)4"/>
      <sheetName val="Civil_Boq2"/>
      <sheetName val="WITHOUT_C&amp;I_PROFIT_(3)2"/>
      <sheetName val="Activity_List2"/>
      <sheetName val="Softscape_Buildup2"/>
      <sheetName val="Mat'l_Rate2"/>
      <sheetName val="Ra__stair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Ra__stair1"/>
      <sheetName val="Material List "/>
      <sheetName val="w't table"/>
      <sheetName val="cp-e1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orking for RCC"/>
      <sheetName val="col-reinft1"/>
      <sheetName val="B03"/>
      <sheetName val="B09.1"/>
      <sheetName val="2.2)Revised Cash Flow"/>
      <sheetName val="Gra¦_x0004_)"/>
      <sheetName val="/VW"/>
      <sheetName val="PMWeb_data"/>
      <sheetName val="SS_MH"/>
      <sheetName val="SStaff-Sept2013"/>
      <sheetName val="Index List"/>
      <sheetName val="Type List"/>
      <sheetName val="File Types"/>
      <sheetName val="SIEMENS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입찰내역 발주처 양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 index"/>
      <sheetName val="1.01 PCS Forms notes"/>
      <sheetName val="1.02 30 day submittal notes"/>
      <sheetName val="1.03 30 day submittal form"/>
      <sheetName val="1.04 E-1 log notes"/>
      <sheetName val="1.05 E-1 Log"/>
      <sheetName val="1.06 E-2 log notes"/>
      <sheetName val="1.07 E-2 Log"/>
      <sheetName val="1.08 lookahead schedule notes"/>
      <sheetName val="1.09a 7 day lookahead"/>
      <sheetName val="1.09b 14 day lookahead"/>
      <sheetName val="1.09c 45 day lookahead"/>
      <sheetName val="1.10 schedule of values notes"/>
      <sheetName val="1.11 cost loading form"/>
      <sheetName val="1.11a cost loading form Example"/>
      <sheetName val="1.11b cost loading form Example"/>
      <sheetName val="1.12 update schedule notes"/>
      <sheetName val="1.13 update schedule form"/>
      <sheetName val="1.14 WBS Rev 1"/>
      <sheetName val="1.15 Schedule Act No Rev 1"/>
      <sheetName val="1.16a SD numbering"/>
      <sheetName val="1.16b SD numbering"/>
      <sheetName val="1.17 weekly report"/>
      <sheetName val="1.18 monthl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0 index"/>
      <sheetName val="2.01 Transmittal notes"/>
      <sheetName val="2.02 SD tml. notes"/>
      <sheetName val="2.03 SD Transmittal Rev 1"/>
      <sheetName val="2.04 tml. notes"/>
      <sheetName val="2.05 Transmittal Rev 1"/>
      <sheetName val="2.06 spec comp notes"/>
      <sheetName val="2.07 spec comparison"/>
      <sheetName val="2.08 sample tag notes"/>
      <sheetName val="2.09 sample tag"/>
      <sheetName val="2.10 RFI Notes"/>
      <sheetName val="2.11 RFI"/>
      <sheetName val="2.12 RAS Notes"/>
      <sheetName val="2.13 RAS"/>
      <sheetName val="2.14 Sub Prequal Notes"/>
      <sheetName val="2.15 Sub Prequal"/>
      <sheetName val="2.16 RFP Notes"/>
      <sheetName val="2.17 RFP"/>
      <sheetName val="2.18 Drawing Issue Notes"/>
      <sheetName val="2.19 Drawing Issue For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For Planning"/>
      <sheetName val="DTF Outgoing"/>
      <sheetName val="SDWSUR"/>
      <sheetName val="TRWSUR"/>
      <sheetName val="SD-UR"/>
      <sheetName val="DTF Incoming"/>
      <sheetName val="DTF Frm HILL to Other"/>
    </sheetNames>
    <sheetDataSet>
      <sheetData sheetId="0"/>
      <sheetData sheetId="1"/>
      <sheetData sheetId="2"/>
      <sheetData sheetId="3">
        <row r="9416">
          <cell r="J9416" t="str">
            <v>G01-TL-PM-AR-04409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ge"/>
      <sheetName val="Histogram"/>
    </sheetNames>
    <definedNames>
      <definedName name="Number_of_Payments" refersTo="#REF!"/>
      <definedName name="Values_Entered" refersTo="#REF!"/>
    </definedNames>
    <sheetDataSet>
      <sheetData sheetId="0">
        <row r="45">
          <cell r="B45" t="str">
            <v>Area 1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 Section 1 Cov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9"/>
  <sheetViews>
    <sheetView showGridLines="0" tabSelected="1" view="pageBreakPreview" topLeftCell="A16" zoomScale="40" zoomScaleNormal="66" zoomScaleSheetLayoutView="40" workbookViewId="0">
      <selection activeCell="J21" sqref="J21"/>
    </sheetView>
  </sheetViews>
  <sheetFormatPr defaultColWidth="8.88671875" defaultRowHeight="19.95" customHeight="1" x14ac:dyDescent="0.25"/>
  <cols>
    <col min="1" max="1" width="5.6640625" style="155" customWidth="1"/>
    <col min="2" max="3" width="20.6640625" style="155" customWidth="1"/>
    <col min="4" max="4" width="26.6640625" style="155" customWidth="1"/>
    <col min="5" max="8" width="20.6640625" style="155" customWidth="1"/>
    <col min="9" max="9" width="5.6640625" style="155" customWidth="1"/>
    <col min="10" max="11" width="20.6640625" style="155" customWidth="1"/>
    <col min="12" max="12" width="22.109375" style="155" customWidth="1"/>
    <col min="13" max="13" width="20.6640625" style="155" customWidth="1"/>
    <col min="14" max="14" width="22.88671875" style="155" customWidth="1"/>
    <col min="15" max="15" width="20.6640625" style="155" customWidth="1"/>
    <col min="16" max="16" width="5.6640625" style="155" customWidth="1"/>
    <col min="17" max="17" width="25.109375" style="155" customWidth="1"/>
    <col min="18" max="18" width="20.6640625" style="155" customWidth="1"/>
    <col min="19" max="19" width="10.33203125" style="155" customWidth="1"/>
    <col min="20" max="20" width="28.33203125" style="155" customWidth="1"/>
    <col min="21" max="23" width="20.6640625" style="155" customWidth="1"/>
    <col min="24" max="24" width="42" style="157" customWidth="1"/>
    <col min="25" max="25" width="10.6640625" style="155" bestFit="1" customWidth="1"/>
    <col min="26" max="26" width="14.6640625" style="155" customWidth="1"/>
    <col min="27" max="27" width="8.88671875" style="155"/>
    <col min="28" max="28" width="15.5546875" style="155" customWidth="1"/>
    <col min="29" max="16384" width="8.88671875" style="155"/>
  </cols>
  <sheetData>
    <row r="1" spans="1:29" ht="19.95" customHeight="1" thickBot="1" x14ac:dyDescent="0.25">
      <c r="G1" s="156"/>
      <c r="H1" s="156"/>
    </row>
    <row r="2" spans="1:29" ht="19.95" customHeight="1" x14ac:dyDescent="0.25">
      <c r="A2" s="483"/>
      <c r="B2" s="484"/>
      <c r="C2" s="484"/>
      <c r="D2" s="484"/>
      <c r="E2" s="484"/>
      <c r="F2" s="484"/>
      <c r="G2" s="158"/>
      <c r="H2" s="158"/>
      <c r="I2" s="476" t="s">
        <v>115</v>
      </c>
      <c r="J2" s="476"/>
      <c r="K2" s="476"/>
      <c r="L2" s="476"/>
      <c r="M2" s="476"/>
      <c r="N2" s="476"/>
      <c r="O2" s="476"/>
      <c r="P2" s="473"/>
      <c r="Q2" s="473"/>
      <c r="R2" s="315"/>
      <c r="S2" s="159"/>
      <c r="T2" s="77"/>
      <c r="U2" s="159"/>
      <c r="V2" s="159"/>
      <c r="W2" s="77"/>
      <c r="X2" s="144"/>
    </row>
    <row r="3" spans="1:29" ht="19.95" customHeight="1" x14ac:dyDescent="0.25">
      <c r="A3" s="485"/>
      <c r="B3" s="486"/>
      <c r="C3" s="486"/>
      <c r="D3" s="486"/>
      <c r="E3" s="486"/>
      <c r="F3" s="486"/>
      <c r="G3" s="160"/>
      <c r="H3" s="160"/>
      <c r="I3" s="477"/>
      <c r="J3" s="477"/>
      <c r="K3" s="477"/>
      <c r="L3" s="477"/>
      <c r="M3" s="477"/>
      <c r="N3" s="477"/>
      <c r="O3" s="477"/>
      <c r="P3" s="316"/>
      <c r="Q3" s="316"/>
      <c r="R3" s="316"/>
      <c r="S3" s="161"/>
      <c r="T3" s="78"/>
      <c r="U3" s="161"/>
      <c r="V3" s="161"/>
      <c r="W3" s="78" t="s">
        <v>98</v>
      </c>
      <c r="X3" s="145">
        <v>43293</v>
      </c>
    </row>
    <row r="4" spans="1:29" ht="19.95" customHeight="1" x14ac:dyDescent="0.25">
      <c r="A4" s="485"/>
      <c r="B4" s="486"/>
      <c r="C4" s="486"/>
      <c r="D4" s="486"/>
      <c r="E4" s="486"/>
      <c r="F4" s="486"/>
      <c r="G4" s="160"/>
      <c r="H4" s="160"/>
      <c r="I4" s="477"/>
      <c r="J4" s="477"/>
      <c r="K4" s="477"/>
      <c r="L4" s="477"/>
      <c r="M4" s="477"/>
      <c r="N4" s="477"/>
      <c r="O4" s="477"/>
      <c r="P4" s="474"/>
      <c r="Q4" s="474"/>
      <c r="R4" s="316"/>
      <c r="S4" s="161"/>
      <c r="T4" s="78"/>
      <c r="U4" s="161"/>
      <c r="V4" s="161"/>
      <c r="W4" s="78" t="s">
        <v>99</v>
      </c>
      <c r="X4" s="145">
        <v>43286</v>
      </c>
    </row>
    <row r="5" spans="1:29" ht="19.95" customHeight="1" x14ac:dyDescent="0.25">
      <c r="A5" s="487"/>
      <c r="B5" s="488"/>
      <c r="C5" s="488"/>
      <c r="D5" s="488"/>
      <c r="E5" s="488"/>
      <c r="F5" s="488"/>
      <c r="G5" s="162"/>
      <c r="H5" s="162"/>
      <c r="I5" s="478"/>
      <c r="J5" s="478"/>
      <c r="K5" s="478"/>
      <c r="L5" s="478"/>
      <c r="M5" s="478"/>
      <c r="N5" s="478"/>
      <c r="O5" s="478"/>
      <c r="P5" s="475"/>
      <c r="Q5" s="475"/>
      <c r="R5" s="317"/>
      <c r="S5" s="163"/>
      <c r="T5" s="79"/>
      <c r="U5" s="163"/>
      <c r="V5" s="163"/>
      <c r="W5" s="79"/>
      <c r="X5" s="146"/>
    </row>
    <row r="6" spans="1:29" s="165" customFormat="1" ht="19.95" customHeight="1" x14ac:dyDescent="0.25">
      <c r="A6" s="164"/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481"/>
      <c r="P6" s="481"/>
      <c r="Q6" s="481"/>
      <c r="R6" s="481"/>
      <c r="S6" s="481"/>
      <c r="T6" s="481"/>
      <c r="U6" s="481"/>
      <c r="V6" s="481"/>
      <c r="W6" s="481"/>
      <c r="X6" s="482"/>
    </row>
    <row r="7" spans="1:29" s="165" customFormat="1" ht="19.95" customHeight="1" x14ac:dyDescent="0.3">
      <c r="A7" s="166"/>
      <c r="B7" s="167"/>
      <c r="C7" s="167"/>
      <c r="D7" s="167"/>
      <c r="E7" s="167"/>
      <c r="F7" s="167"/>
      <c r="G7" s="428" t="s">
        <v>125</v>
      </c>
      <c r="H7" s="429"/>
      <c r="I7" s="429"/>
      <c r="J7" s="429"/>
      <c r="K7" s="429"/>
      <c r="L7" s="430"/>
      <c r="M7" s="428" t="s">
        <v>203</v>
      </c>
      <c r="N7" s="429"/>
      <c r="O7" s="429"/>
      <c r="P7" s="429"/>
      <c r="Q7" s="429"/>
      <c r="R7" s="429"/>
      <c r="S7" s="430"/>
      <c r="T7" s="428" t="s">
        <v>254</v>
      </c>
      <c r="U7" s="429"/>
      <c r="V7" s="429"/>
      <c r="W7" s="429"/>
      <c r="X7" s="429"/>
    </row>
    <row r="8" spans="1:29" ht="19.95" customHeight="1" x14ac:dyDescent="0.25">
      <c r="A8" s="168"/>
      <c r="B8" s="169"/>
      <c r="C8" s="169"/>
      <c r="D8" s="169"/>
      <c r="E8" s="169"/>
      <c r="F8" s="169"/>
      <c r="G8" s="431"/>
      <c r="H8" s="432"/>
      <c r="I8" s="432"/>
      <c r="J8" s="432"/>
      <c r="K8" s="432"/>
      <c r="L8" s="433"/>
      <c r="M8" s="431"/>
      <c r="N8" s="432"/>
      <c r="O8" s="432"/>
      <c r="P8" s="432"/>
      <c r="Q8" s="432"/>
      <c r="R8" s="432"/>
      <c r="S8" s="433"/>
      <c r="T8" s="431"/>
      <c r="U8" s="432"/>
      <c r="V8" s="432"/>
      <c r="W8" s="432"/>
      <c r="X8" s="432"/>
    </row>
    <row r="9" spans="1:29" ht="19.95" customHeight="1" x14ac:dyDescent="0.25">
      <c r="A9" s="170"/>
      <c r="B9" s="171"/>
      <c r="C9" s="171"/>
      <c r="D9" s="171"/>
      <c r="E9" s="171"/>
      <c r="F9" s="171"/>
      <c r="G9" s="67" t="s">
        <v>116</v>
      </c>
      <c r="H9" s="49"/>
      <c r="I9" s="69" t="s">
        <v>306</v>
      </c>
      <c r="J9" s="68"/>
      <c r="K9" s="175"/>
      <c r="L9" s="43"/>
      <c r="M9" s="339"/>
      <c r="N9" s="178"/>
      <c r="O9" s="178"/>
      <c r="P9" s="290"/>
      <c r="Q9" s="290"/>
      <c r="R9" s="291"/>
      <c r="S9" s="297"/>
      <c r="T9" s="291"/>
      <c r="U9" s="489"/>
      <c r="V9" s="489"/>
      <c r="W9" s="489"/>
      <c r="X9" s="490"/>
    </row>
    <row r="10" spans="1:29" ht="19.95" customHeight="1" x14ac:dyDescent="0.25">
      <c r="A10" s="170"/>
      <c r="B10" s="171"/>
      <c r="C10" s="171"/>
      <c r="D10" s="171"/>
      <c r="E10" s="171"/>
      <c r="F10" s="171"/>
      <c r="G10" s="70"/>
      <c r="H10" s="65"/>
      <c r="I10" s="69"/>
      <c r="J10" s="128"/>
      <c r="K10" s="175"/>
      <c r="L10" s="43"/>
      <c r="M10" s="339"/>
      <c r="N10" s="178"/>
      <c r="O10" s="178"/>
      <c r="P10" s="290"/>
      <c r="Q10" s="290"/>
      <c r="R10" s="290"/>
      <c r="S10" s="298"/>
      <c r="T10" s="290"/>
      <c r="U10" s="491"/>
      <c r="V10" s="491"/>
      <c r="W10" s="491"/>
      <c r="X10" s="492"/>
    </row>
    <row r="11" spans="1:29" ht="19.95" customHeight="1" x14ac:dyDescent="0.25">
      <c r="A11" s="170"/>
      <c r="B11" s="171"/>
      <c r="C11" s="171"/>
      <c r="D11" s="171"/>
      <c r="E11" s="171"/>
      <c r="F11" s="171"/>
      <c r="G11" s="67" t="s">
        <v>117</v>
      </c>
      <c r="H11" s="49"/>
      <c r="I11" s="69" t="s">
        <v>306</v>
      </c>
      <c r="J11" s="128"/>
      <c r="K11" s="175"/>
      <c r="L11" s="43"/>
      <c r="M11" s="340"/>
      <c r="N11" s="178"/>
      <c r="O11" s="178"/>
      <c r="P11" s="479"/>
      <c r="Q11" s="479"/>
      <c r="R11" s="318"/>
      <c r="S11" s="299"/>
      <c r="T11" s="172"/>
      <c r="U11" s="172"/>
      <c r="V11" s="178"/>
      <c r="W11" s="173"/>
      <c r="X11" s="366"/>
    </row>
    <row r="12" spans="1:29" ht="19.95" customHeight="1" x14ac:dyDescent="0.25">
      <c r="A12" s="170"/>
      <c r="B12" s="171"/>
      <c r="C12" s="171"/>
      <c r="D12" s="171"/>
      <c r="E12" s="171"/>
      <c r="F12" s="171"/>
      <c r="G12" s="70"/>
      <c r="H12" s="65"/>
      <c r="I12" s="69"/>
      <c r="J12" s="128"/>
      <c r="K12" s="175"/>
      <c r="L12" s="43"/>
      <c r="M12" s="341"/>
      <c r="N12" s="178"/>
      <c r="O12" s="178"/>
      <c r="P12" s="292"/>
      <c r="Q12" s="142"/>
      <c r="R12" s="142"/>
      <c r="S12" s="300"/>
      <c r="T12" s="130"/>
      <c r="U12" s="130"/>
      <c r="V12" s="178"/>
      <c r="W12" s="141"/>
      <c r="X12" s="361"/>
      <c r="Z12" s="156"/>
      <c r="AB12" s="498"/>
      <c r="AC12" s="498"/>
    </row>
    <row r="13" spans="1:29" ht="19.95" customHeight="1" x14ac:dyDescent="0.25">
      <c r="A13" s="170"/>
      <c r="B13" s="171"/>
      <c r="C13" s="171"/>
      <c r="D13" s="171"/>
      <c r="E13" s="171"/>
      <c r="F13" s="171"/>
      <c r="G13" s="67" t="s">
        <v>118</v>
      </c>
      <c r="H13" s="66"/>
      <c r="I13" s="69" t="s">
        <v>306</v>
      </c>
      <c r="J13" s="128"/>
      <c r="K13" s="175"/>
      <c r="L13" s="43"/>
      <c r="M13" s="341"/>
      <c r="N13" s="178"/>
      <c r="O13" s="178"/>
      <c r="P13" s="292"/>
      <c r="Q13" s="142"/>
      <c r="R13" s="142"/>
      <c r="S13" s="301"/>
      <c r="T13" s="142"/>
      <c r="U13" s="142"/>
      <c r="V13" s="178"/>
      <c r="W13" s="142"/>
      <c r="X13" s="361"/>
      <c r="Z13" s="156"/>
      <c r="AB13" s="174"/>
      <c r="AC13" s="174"/>
    </row>
    <row r="14" spans="1:29" ht="19.95" customHeight="1" x14ac:dyDescent="0.25">
      <c r="A14" s="170"/>
      <c r="B14" s="171"/>
      <c r="C14" s="171"/>
      <c r="D14" s="171"/>
      <c r="E14" s="171"/>
      <c r="F14" s="171"/>
      <c r="G14" s="70"/>
      <c r="H14" s="65"/>
      <c r="I14" s="69"/>
      <c r="J14" s="128"/>
      <c r="K14" s="175"/>
      <c r="L14" s="43"/>
      <c r="M14" s="341"/>
      <c r="N14" s="178"/>
      <c r="O14" s="178"/>
      <c r="P14" s="292"/>
      <c r="Q14" s="142"/>
      <c r="R14" s="142"/>
      <c r="S14" s="301"/>
      <c r="T14" s="142"/>
      <c r="U14" s="142"/>
      <c r="V14" s="178"/>
      <c r="W14" s="142"/>
      <c r="X14" s="361"/>
    </row>
    <row r="15" spans="1:29" ht="19.95" customHeight="1" x14ac:dyDescent="0.25">
      <c r="A15" s="170"/>
      <c r="B15" s="171"/>
      <c r="C15" s="171"/>
      <c r="D15" s="171"/>
      <c r="E15" s="171"/>
      <c r="F15" s="171"/>
      <c r="G15" s="67" t="s">
        <v>100</v>
      </c>
      <c r="H15" s="49"/>
      <c r="I15" s="69" t="s">
        <v>306</v>
      </c>
      <c r="J15" s="128"/>
      <c r="K15" s="175"/>
      <c r="L15" s="43"/>
      <c r="M15" s="341"/>
      <c r="N15" s="178"/>
      <c r="O15" s="178"/>
      <c r="P15" s="292"/>
      <c r="Q15" s="142"/>
      <c r="R15" s="142"/>
      <c r="S15" s="301"/>
      <c r="T15" s="142"/>
      <c r="U15" s="142"/>
      <c r="V15" s="178"/>
      <c r="W15" s="142"/>
      <c r="X15" s="361"/>
    </row>
    <row r="16" spans="1:29" ht="19.95" customHeight="1" x14ac:dyDescent="0.25">
      <c r="A16" s="170"/>
      <c r="B16" s="171"/>
      <c r="C16" s="171"/>
      <c r="D16" s="171"/>
      <c r="E16" s="171"/>
      <c r="F16" s="171"/>
      <c r="G16" s="67"/>
      <c r="H16" s="49"/>
      <c r="I16" s="69"/>
      <c r="J16" s="128"/>
      <c r="K16" s="175"/>
      <c r="L16" s="43"/>
      <c r="M16" s="341"/>
      <c r="N16" s="178"/>
      <c r="O16" s="178"/>
      <c r="P16" s="293"/>
      <c r="Q16" s="142"/>
      <c r="R16" s="142"/>
      <c r="S16" s="301"/>
      <c r="T16" s="142"/>
      <c r="U16" s="142"/>
      <c r="V16" s="178"/>
      <c r="W16" s="142"/>
      <c r="X16" s="361"/>
    </row>
    <row r="17" spans="1:24" ht="19.95" customHeight="1" x14ac:dyDescent="0.25">
      <c r="A17" s="170"/>
      <c r="B17" s="171"/>
      <c r="C17" s="171"/>
      <c r="D17" s="171"/>
      <c r="E17" s="171"/>
      <c r="F17" s="171"/>
      <c r="G17" s="67" t="s">
        <v>119</v>
      </c>
      <c r="H17" s="49"/>
      <c r="I17" s="69" t="s">
        <v>306</v>
      </c>
      <c r="J17" s="44"/>
      <c r="K17" s="175"/>
      <c r="L17" s="43"/>
      <c r="M17" s="341"/>
      <c r="N17" s="178"/>
      <c r="O17" s="178"/>
      <c r="P17" s="178"/>
      <c r="Q17" s="178"/>
      <c r="R17" s="178"/>
      <c r="S17" s="302"/>
      <c r="T17" s="142"/>
      <c r="U17" s="142"/>
      <c r="V17" s="178"/>
      <c r="W17" s="367"/>
      <c r="X17" s="361"/>
    </row>
    <row r="18" spans="1:24" ht="19.95" customHeight="1" x14ac:dyDescent="0.25">
      <c r="A18" s="170"/>
      <c r="B18" s="171"/>
      <c r="C18" s="171"/>
      <c r="D18" s="171"/>
      <c r="E18" s="171"/>
      <c r="F18" s="171"/>
      <c r="G18" s="67"/>
      <c r="H18" s="49"/>
      <c r="I18" s="69"/>
      <c r="J18" s="44"/>
      <c r="K18" s="175"/>
      <c r="L18" s="43"/>
      <c r="M18" s="341"/>
      <c r="N18" s="178"/>
      <c r="O18" s="178"/>
      <c r="P18" s="292"/>
      <c r="Q18" s="142"/>
      <c r="R18" s="142"/>
      <c r="S18" s="301"/>
      <c r="T18" s="142"/>
      <c r="U18" s="142"/>
      <c r="V18" s="178"/>
      <c r="W18" s="142"/>
      <c r="X18" s="361"/>
    </row>
    <row r="19" spans="1:24" ht="19.95" customHeight="1" x14ac:dyDescent="0.25">
      <c r="A19" s="170"/>
      <c r="B19" s="171"/>
      <c r="C19" s="171"/>
      <c r="D19" s="171"/>
      <c r="E19" s="171"/>
      <c r="F19" s="171"/>
      <c r="G19" s="67" t="s">
        <v>229</v>
      </c>
      <c r="H19" s="49"/>
      <c r="I19" s="69" t="s">
        <v>306</v>
      </c>
      <c r="J19" s="44"/>
      <c r="K19" s="175"/>
      <c r="L19" s="43"/>
      <c r="M19" s="341"/>
      <c r="N19" s="178"/>
      <c r="O19" s="178"/>
      <c r="P19" s="319"/>
      <c r="Q19" s="319"/>
      <c r="R19" s="319"/>
      <c r="S19" s="303"/>
      <c r="T19" s="127"/>
      <c r="U19" s="344"/>
      <c r="V19" s="178"/>
      <c r="W19" s="127"/>
      <c r="X19" s="147"/>
    </row>
    <row r="20" spans="1:24" ht="19.95" customHeight="1" x14ac:dyDescent="0.25">
      <c r="A20" s="170"/>
      <c r="B20" s="171"/>
      <c r="C20" s="171"/>
      <c r="D20" s="171"/>
      <c r="E20" s="171"/>
      <c r="F20" s="171"/>
      <c r="G20" s="67"/>
      <c r="H20" s="49"/>
      <c r="I20" s="69"/>
      <c r="J20" s="44"/>
      <c r="K20" s="175"/>
      <c r="L20" s="43"/>
      <c r="M20" s="341"/>
      <c r="N20" s="178"/>
      <c r="O20" s="178"/>
      <c r="P20" s="319"/>
      <c r="Q20" s="319"/>
      <c r="R20" s="319"/>
      <c r="S20" s="303"/>
      <c r="T20" s="127"/>
      <c r="U20" s="344"/>
      <c r="V20" s="178"/>
      <c r="W20" s="127"/>
      <c r="X20" s="147"/>
    </row>
    <row r="21" spans="1:24" ht="19.95" customHeight="1" x14ac:dyDescent="0.25">
      <c r="A21" s="170"/>
      <c r="B21" s="171"/>
      <c r="C21" s="171"/>
      <c r="D21" s="171"/>
      <c r="E21" s="171"/>
      <c r="F21" s="171"/>
      <c r="G21" s="67" t="s">
        <v>120</v>
      </c>
      <c r="H21" s="49"/>
      <c r="I21" s="69" t="s">
        <v>306</v>
      </c>
      <c r="J21" s="44"/>
      <c r="K21" s="175"/>
      <c r="L21" s="43"/>
      <c r="M21" s="341"/>
      <c r="N21" s="178"/>
      <c r="O21" s="178"/>
      <c r="P21" s="319"/>
      <c r="Q21" s="319"/>
      <c r="R21" s="319"/>
      <c r="S21" s="303"/>
      <c r="T21" s="127"/>
      <c r="U21" s="344"/>
      <c r="V21" s="178"/>
      <c r="W21" s="127"/>
      <c r="X21" s="147"/>
    </row>
    <row r="22" spans="1:24" ht="19.95" customHeight="1" x14ac:dyDescent="0.25">
      <c r="A22" s="170"/>
      <c r="B22" s="171"/>
      <c r="C22" s="171"/>
      <c r="D22" s="171"/>
      <c r="E22" s="171"/>
      <c r="F22" s="171"/>
      <c r="G22" s="67"/>
      <c r="H22" s="49"/>
      <c r="I22" s="69"/>
      <c r="J22" s="44"/>
      <c r="K22" s="175"/>
      <c r="L22" s="43"/>
      <c r="M22" s="341"/>
      <c r="N22" s="178"/>
      <c r="O22" s="178"/>
      <c r="P22" s="480"/>
      <c r="Q22" s="480"/>
      <c r="R22" s="319"/>
      <c r="S22" s="303"/>
      <c r="T22" s="127"/>
      <c r="U22" s="344"/>
      <c r="V22" s="178"/>
      <c r="W22" s="127"/>
      <c r="X22" s="147"/>
    </row>
    <row r="23" spans="1:24" ht="19.95" customHeight="1" x14ac:dyDescent="0.25">
      <c r="A23" s="170"/>
      <c r="B23" s="171"/>
      <c r="C23" s="171"/>
      <c r="D23" s="171"/>
      <c r="E23" s="171"/>
      <c r="F23" s="171"/>
      <c r="G23" s="67" t="s">
        <v>101</v>
      </c>
      <c r="H23" s="49"/>
      <c r="I23" s="69" t="s">
        <v>306</v>
      </c>
      <c r="J23" s="44"/>
      <c r="K23" s="175"/>
      <c r="L23" s="43"/>
      <c r="M23" s="341"/>
      <c r="N23" s="178"/>
      <c r="O23" s="178"/>
      <c r="P23" s="176"/>
      <c r="Q23" s="176"/>
      <c r="R23" s="176"/>
      <c r="S23" s="304"/>
      <c r="T23" s="176"/>
      <c r="U23" s="176"/>
      <c r="V23" s="178"/>
      <c r="W23" s="176"/>
      <c r="X23" s="177"/>
    </row>
    <row r="24" spans="1:24" ht="19.95" customHeight="1" x14ac:dyDescent="0.25">
      <c r="A24" s="170"/>
      <c r="B24" s="171"/>
      <c r="C24" s="171"/>
      <c r="D24" s="171"/>
      <c r="E24" s="171"/>
      <c r="F24" s="171"/>
      <c r="G24" s="67"/>
      <c r="H24" s="65"/>
      <c r="I24" s="42"/>
      <c r="J24" s="45"/>
      <c r="K24" s="175"/>
      <c r="L24" s="154"/>
      <c r="M24" s="341"/>
      <c r="N24" s="178"/>
      <c r="O24" s="178"/>
      <c r="P24" s="176"/>
      <c r="Q24" s="176"/>
      <c r="R24" s="176"/>
      <c r="S24" s="304"/>
      <c r="T24" s="176"/>
      <c r="U24" s="176"/>
      <c r="V24" s="178"/>
      <c r="W24" s="176"/>
      <c r="X24" s="177"/>
    </row>
    <row r="25" spans="1:24" ht="19.95" customHeight="1" x14ac:dyDescent="0.25">
      <c r="A25" s="170"/>
      <c r="B25" s="171"/>
      <c r="C25" s="171"/>
      <c r="D25" s="171"/>
      <c r="E25" s="171"/>
      <c r="F25" s="171"/>
      <c r="G25" s="67" t="s">
        <v>123</v>
      </c>
      <c r="H25" s="49"/>
      <c r="I25" s="69" t="s">
        <v>306</v>
      </c>
      <c r="J25" s="44"/>
      <c r="K25" s="175"/>
      <c r="L25" s="43"/>
      <c r="M25" s="341"/>
      <c r="N25" s="178"/>
      <c r="O25" s="178"/>
      <c r="P25" s="294"/>
      <c r="Q25" s="137"/>
      <c r="R25" s="137"/>
      <c r="S25" s="305"/>
      <c r="T25" s="262"/>
      <c r="U25" s="178"/>
      <c r="V25" s="178"/>
      <c r="W25" s="178"/>
      <c r="X25" s="179"/>
    </row>
    <row r="26" spans="1:24" ht="19.95" customHeight="1" x14ac:dyDescent="0.25">
      <c r="A26" s="170"/>
      <c r="B26" s="171"/>
      <c r="C26" s="171"/>
      <c r="D26" s="171"/>
      <c r="E26" s="171"/>
      <c r="F26" s="171"/>
      <c r="G26" s="67"/>
      <c r="H26" s="49"/>
      <c r="I26" s="69"/>
      <c r="J26" s="44"/>
      <c r="K26" s="175"/>
      <c r="L26" s="43"/>
      <c r="M26" s="341"/>
      <c r="N26" s="178"/>
      <c r="O26" s="178"/>
      <c r="P26" s="294"/>
      <c r="Q26" s="137"/>
      <c r="R26" s="137"/>
      <c r="S26" s="306"/>
      <c r="T26" s="137"/>
      <c r="U26" s="178"/>
      <c r="V26" s="178"/>
      <c r="W26" s="178"/>
      <c r="X26" s="179"/>
    </row>
    <row r="27" spans="1:24" ht="19.95" customHeight="1" x14ac:dyDescent="0.25">
      <c r="A27" s="170"/>
      <c r="B27" s="171"/>
      <c r="C27" s="171"/>
      <c r="D27" s="171"/>
      <c r="E27" s="171"/>
      <c r="F27" s="171"/>
      <c r="G27" s="67" t="s">
        <v>124</v>
      </c>
      <c r="H27" s="49"/>
      <c r="I27" s="69" t="s">
        <v>306</v>
      </c>
      <c r="J27" s="44"/>
      <c r="K27" s="175"/>
      <c r="L27" s="43"/>
      <c r="M27" s="341"/>
      <c r="N27" s="178"/>
      <c r="O27" s="178"/>
      <c r="P27" s="294"/>
      <c r="Q27" s="137"/>
      <c r="R27" s="137"/>
      <c r="S27" s="306"/>
      <c r="T27" s="137"/>
      <c r="U27" s="138"/>
      <c r="V27" s="178"/>
      <c r="W27" s="139"/>
      <c r="X27" s="140"/>
    </row>
    <row r="28" spans="1:24" ht="19.95" customHeight="1" x14ac:dyDescent="0.25">
      <c r="A28" s="170"/>
      <c r="B28" s="171"/>
      <c r="C28" s="171"/>
      <c r="D28" s="171"/>
      <c r="E28" s="171"/>
      <c r="F28" s="171"/>
      <c r="G28" s="67"/>
      <c r="H28" s="49"/>
      <c r="I28" s="69"/>
      <c r="J28" s="44"/>
      <c r="K28" s="175"/>
      <c r="L28" s="43"/>
      <c r="M28" s="341"/>
      <c r="N28" s="178"/>
      <c r="O28" s="178"/>
      <c r="P28" s="294"/>
      <c r="Q28" s="137"/>
      <c r="R28" s="137"/>
      <c r="S28" s="306"/>
      <c r="T28" s="137"/>
      <c r="U28" s="139"/>
      <c r="V28" s="178"/>
      <c r="W28" s="139"/>
      <c r="X28" s="140"/>
    </row>
    <row r="29" spans="1:24" ht="19.95" customHeight="1" x14ac:dyDescent="0.25">
      <c r="A29" s="170"/>
      <c r="B29" s="171"/>
      <c r="C29" s="171"/>
      <c r="D29" s="171"/>
      <c r="E29" s="171"/>
      <c r="F29" s="171"/>
      <c r="G29" s="253" t="s">
        <v>121</v>
      </c>
      <c r="H29" s="254"/>
      <c r="I29" s="255" t="s">
        <v>306</v>
      </c>
      <c r="J29" s="256"/>
      <c r="K29" s="233"/>
      <c r="L29" s="257"/>
      <c r="M29" s="342"/>
      <c r="N29" s="295"/>
      <c r="O29" s="295"/>
      <c r="P29" s="296"/>
      <c r="Q29" s="263"/>
      <c r="R29" s="263"/>
      <c r="S29" s="307"/>
      <c r="T29" s="263"/>
      <c r="U29" s="139"/>
      <c r="V29" s="178"/>
      <c r="W29" s="139"/>
      <c r="X29" s="140"/>
    </row>
    <row r="30" spans="1:24" ht="19.95" customHeight="1" x14ac:dyDescent="0.25">
      <c r="A30" s="428" t="s">
        <v>122</v>
      </c>
      <c r="B30" s="429"/>
      <c r="C30" s="429"/>
      <c r="D30" s="429"/>
      <c r="E30" s="429"/>
      <c r="F30" s="429"/>
      <c r="G30" s="429"/>
      <c r="H30" s="430"/>
      <c r="I30" s="428" t="s">
        <v>92</v>
      </c>
      <c r="J30" s="429"/>
      <c r="K30" s="429"/>
      <c r="L30" s="429"/>
      <c r="M30" s="429"/>
      <c r="N30" s="429"/>
      <c r="O30" s="429"/>
      <c r="P30" s="428" t="s">
        <v>126</v>
      </c>
      <c r="Q30" s="429"/>
      <c r="R30" s="429"/>
      <c r="S30" s="429"/>
      <c r="T30" s="429"/>
      <c r="U30" s="429"/>
      <c r="V30" s="429"/>
      <c r="W30" s="429"/>
      <c r="X30" s="429"/>
    </row>
    <row r="31" spans="1:24" ht="19.95" customHeight="1" x14ac:dyDescent="0.25">
      <c r="A31" s="431"/>
      <c r="B31" s="432"/>
      <c r="C31" s="432"/>
      <c r="D31" s="432"/>
      <c r="E31" s="432"/>
      <c r="F31" s="432"/>
      <c r="G31" s="432"/>
      <c r="H31" s="433"/>
      <c r="I31" s="431"/>
      <c r="J31" s="432"/>
      <c r="K31" s="432"/>
      <c r="L31" s="432"/>
      <c r="M31" s="432"/>
      <c r="N31" s="432"/>
      <c r="O31" s="432"/>
      <c r="P31" s="431"/>
      <c r="Q31" s="432"/>
      <c r="R31" s="432"/>
      <c r="S31" s="432"/>
      <c r="T31" s="432"/>
      <c r="U31" s="432"/>
      <c r="V31" s="432"/>
      <c r="W31" s="432"/>
      <c r="X31" s="432"/>
    </row>
    <row r="32" spans="1:24" ht="19.95" customHeight="1" x14ac:dyDescent="0.3">
      <c r="A32" s="180"/>
      <c r="B32" s="181"/>
      <c r="C32" s="181"/>
      <c r="D32" s="181"/>
      <c r="E32" s="181"/>
      <c r="F32" s="181"/>
      <c r="G32" s="181"/>
      <c r="H32" s="72"/>
      <c r="I32" s="467" t="s">
        <v>239</v>
      </c>
      <c r="J32" s="468"/>
      <c r="K32" s="468"/>
      <c r="L32" s="469"/>
      <c r="M32" s="508" t="s">
        <v>238</v>
      </c>
      <c r="N32" s="508" t="s">
        <v>88</v>
      </c>
      <c r="O32" s="510" t="s">
        <v>1</v>
      </c>
      <c r="P32" s="355">
        <v>1</v>
      </c>
      <c r="Q32" s="142" t="s">
        <v>265</v>
      </c>
      <c r="R32" s="142"/>
      <c r="S32" s="141"/>
      <c r="T32" s="130"/>
      <c r="U32" s="356"/>
      <c r="V32" s="356"/>
      <c r="W32" s="356"/>
      <c r="X32" s="357"/>
    </row>
    <row r="33" spans="1:33" ht="19.95" customHeight="1" x14ac:dyDescent="0.3">
      <c r="A33" s="311"/>
      <c r="B33" s="310"/>
      <c r="C33" s="312"/>
      <c r="D33" s="309"/>
      <c r="E33" s="308"/>
      <c r="F33" s="497"/>
      <c r="G33" s="497"/>
      <c r="H33" s="198"/>
      <c r="I33" s="470"/>
      <c r="J33" s="471"/>
      <c r="K33" s="471"/>
      <c r="L33" s="472"/>
      <c r="M33" s="509"/>
      <c r="N33" s="509"/>
      <c r="O33" s="511"/>
      <c r="P33" s="355">
        <f>P32+1</f>
        <v>2</v>
      </c>
      <c r="Q33" s="142" t="s">
        <v>273</v>
      </c>
      <c r="R33" s="142"/>
      <c r="S33" s="142"/>
      <c r="T33" s="142"/>
      <c r="U33" s="356"/>
      <c r="V33" s="356"/>
      <c r="W33" s="356"/>
      <c r="X33" s="357"/>
    </row>
    <row r="34" spans="1:33" ht="19.95" customHeight="1" x14ac:dyDescent="0.2">
      <c r="A34" s="180"/>
      <c r="B34" s="175"/>
      <c r="C34" s="198"/>
      <c r="D34" s="182"/>
      <c r="E34" s="182"/>
      <c r="F34" s="182"/>
      <c r="G34" s="175"/>
      <c r="H34" s="183"/>
      <c r="I34" s="250" t="s">
        <v>140</v>
      </c>
      <c r="J34" s="153"/>
      <c r="K34" s="153"/>
      <c r="L34" s="175"/>
      <c r="M34" s="47">
        <v>42078</v>
      </c>
      <c r="N34" s="226">
        <v>42078</v>
      </c>
      <c r="O34" s="81">
        <f t="shared" ref="O34:O37" si="0">M34-N34</f>
        <v>0</v>
      </c>
      <c r="P34" s="355">
        <f t="shared" ref="P34" si="1">P33+1</f>
        <v>3</v>
      </c>
      <c r="Q34" s="142" t="s">
        <v>282</v>
      </c>
    </row>
    <row r="35" spans="1:33" ht="21" customHeight="1" x14ac:dyDescent="0.2">
      <c r="A35" s="180"/>
      <c r="B35" s="181"/>
      <c r="C35" s="181"/>
      <c r="D35" s="181"/>
      <c r="E35" s="181"/>
      <c r="F35" s="181"/>
      <c r="G35" s="181"/>
      <c r="H35" s="72"/>
      <c r="I35" s="250" t="s">
        <v>141</v>
      </c>
      <c r="J35" s="82"/>
      <c r="K35" s="153"/>
      <c r="L35" s="175"/>
      <c r="M35" s="47">
        <v>42514</v>
      </c>
      <c r="N35" s="226">
        <v>42514</v>
      </c>
      <c r="O35" s="81">
        <f t="shared" si="0"/>
        <v>0</v>
      </c>
      <c r="P35" s="355">
        <v>4</v>
      </c>
      <c r="Q35" s="142" t="s">
        <v>283</v>
      </c>
    </row>
    <row r="36" spans="1:33" ht="19.95" customHeight="1" x14ac:dyDescent="0.2">
      <c r="A36" s="180"/>
      <c r="B36" s="181"/>
      <c r="C36" s="181"/>
      <c r="D36" s="181"/>
      <c r="E36" s="181"/>
      <c r="F36" s="181"/>
      <c r="G36" s="181"/>
      <c r="H36" s="72"/>
      <c r="I36" s="250" t="s">
        <v>142</v>
      </c>
      <c r="J36" s="82"/>
      <c r="K36" s="45"/>
      <c r="L36" s="175"/>
      <c r="M36" s="47">
        <v>42884</v>
      </c>
      <c r="N36" s="226">
        <v>42884</v>
      </c>
      <c r="O36" s="81">
        <f t="shared" si="0"/>
        <v>0</v>
      </c>
      <c r="P36" s="355">
        <v>5</v>
      </c>
      <c r="Q36" s="142" t="s">
        <v>284</v>
      </c>
      <c r="R36" s="142"/>
      <c r="S36" s="142"/>
      <c r="T36" s="142"/>
      <c r="U36" s="142"/>
      <c r="V36" s="358"/>
      <c r="W36" s="142"/>
      <c r="X36" s="359"/>
    </row>
    <row r="37" spans="1:33" ht="19.95" customHeight="1" x14ac:dyDescent="0.2">
      <c r="A37" s="180"/>
      <c r="B37" s="181"/>
      <c r="C37" s="181"/>
      <c r="D37" s="181"/>
      <c r="E37" s="181"/>
      <c r="F37" s="181"/>
      <c r="G37" s="181"/>
      <c r="H37" s="72"/>
      <c r="I37" s="250" t="s">
        <v>143</v>
      </c>
      <c r="J37" s="153"/>
      <c r="K37" s="153"/>
      <c r="L37" s="175"/>
      <c r="M37" s="47">
        <v>42430</v>
      </c>
      <c r="N37" s="226">
        <v>42430</v>
      </c>
      <c r="O37" s="81">
        <f t="shared" si="0"/>
        <v>0</v>
      </c>
      <c r="P37" s="355">
        <v>6</v>
      </c>
      <c r="R37" s="390"/>
      <c r="S37" s="390"/>
      <c r="T37" s="390"/>
      <c r="U37" s="390"/>
      <c r="V37" s="358"/>
      <c r="W37" s="142"/>
      <c r="X37" s="359"/>
    </row>
    <row r="38" spans="1:33" ht="19.95" customHeight="1" x14ac:dyDescent="0.2">
      <c r="A38" s="180"/>
      <c r="B38" s="181"/>
      <c r="C38" s="181"/>
      <c r="D38" s="181"/>
      <c r="E38" s="181"/>
      <c r="F38" s="181"/>
      <c r="G38" s="181"/>
      <c r="H38" s="72"/>
      <c r="I38" s="250" t="s">
        <v>133</v>
      </c>
      <c r="J38" s="153"/>
      <c r="K38" s="153"/>
      <c r="L38" s="175"/>
      <c r="M38" s="47">
        <v>42884</v>
      </c>
      <c r="N38" s="226">
        <v>42884</v>
      </c>
      <c r="O38" s="81">
        <f t="shared" ref="O38:O39" si="2">M38-N38</f>
        <v>0</v>
      </c>
      <c r="P38" s="355">
        <v>7</v>
      </c>
      <c r="Q38" s="142"/>
      <c r="R38" s="390"/>
      <c r="S38" s="390"/>
      <c r="T38" s="390"/>
      <c r="U38" s="390"/>
      <c r="V38" s="143"/>
      <c r="W38" s="360"/>
      <c r="X38" s="361"/>
    </row>
    <row r="39" spans="1:33" ht="19.95" customHeight="1" x14ac:dyDescent="0.2">
      <c r="A39" s="180"/>
      <c r="B39" s="181"/>
      <c r="C39" s="181"/>
      <c r="D39" s="181"/>
      <c r="E39" s="181"/>
      <c r="F39" s="181"/>
      <c r="G39" s="181"/>
      <c r="H39" s="72"/>
      <c r="I39" s="250" t="s">
        <v>134</v>
      </c>
      <c r="J39" s="82"/>
      <c r="K39" s="153"/>
      <c r="L39" s="175"/>
      <c r="M39" s="47">
        <v>42901</v>
      </c>
      <c r="N39" s="226">
        <v>42982</v>
      </c>
      <c r="O39" s="81">
        <f t="shared" si="2"/>
        <v>-81</v>
      </c>
      <c r="P39" s="355">
        <v>8</v>
      </c>
      <c r="Q39" s="142"/>
    </row>
    <row r="40" spans="1:33" ht="19.5" customHeight="1" x14ac:dyDescent="0.2">
      <c r="A40" s="180"/>
      <c r="B40" s="181"/>
      <c r="C40" s="181"/>
      <c r="D40" s="181"/>
      <c r="E40" s="181"/>
      <c r="F40" s="181"/>
      <c r="G40" s="181"/>
      <c r="H40" s="72"/>
      <c r="I40" s="495" t="s">
        <v>138</v>
      </c>
      <c r="J40" s="496"/>
      <c r="K40" s="496"/>
      <c r="L40" s="175"/>
      <c r="M40" s="47">
        <v>42901</v>
      </c>
      <c r="N40" s="226">
        <v>42982</v>
      </c>
      <c r="O40" s="81">
        <f t="shared" ref="O40:O50" si="3">M40-N40</f>
        <v>-81</v>
      </c>
      <c r="P40" s="355">
        <v>9</v>
      </c>
      <c r="Q40" s="142"/>
      <c r="R40" s="142"/>
      <c r="S40" s="142"/>
      <c r="T40" s="142"/>
      <c r="U40" s="142"/>
      <c r="V40" s="143"/>
      <c r="W40" s="360"/>
      <c r="X40" s="361"/>
    </row>
    <row r="41" spans="1:33" ht="19.95" customHeight="1" x14ac:dyDescent="0.2">
      <c r="A41" s="180"/>
      <c r="B41" s="181"/>
      <c r="C41" s="181"/>
      <c r="D41" s="181"/>
      <c r="E41" s="181"/>
      <c r="F41" s="181"/>
      <c r="G41" s="181"/>
      <c r="H41" s="72"/>
      <c r="I41" s="250" t="s">
        <v>135</v>
      </c>
      <c r="J41" s="82"/>
      <c r="K41" s="45"/>
      <c r="L41" s="175"/>
      <c r="M41" s="47">
        <v>42917</v>
      </c>
      <c r="N41" s="226">
        <v>43286</v>
      </c>
      <c r="O41" s="81">
        <f t="shared" si="3"/>
        <v>-369</v>
      </c>
      <c r="P41" s="355">
        <v>10</v>
      </c>
      <c r="Q41" s="142"/>
      <c r="R41" s="130"/>
      <c r="S41" s="358"/>
      <c r="T41" s="362"/>
      <c r="U41" s="363"/>
      <c r="V41" s="364"/>
      <c r="W41" s="136"/>
      <c r="X41" s="365"/>
    </row>
    <row r="42" spans="1:33" ht="19.95" customHeight="1" x14ac:dyDescent="0.25">
      <c r="A42" s="180"/>
      <c r="B42" s="181"/>
      <c r="C42" s="181"/>
      <c r="D42" s="181"/>
      <c r="E42" s="181"/>
      <c r="F42" s="181"/>
      <c r="G42" s="181"/>
      <c r="H42" s="72"/>
      <c r="I42" s="251" t="s">
        <v>136</v>
      </c>
      <c r="J42" s="80"/>
      <c r="K42" s="48"/>
      <c r="L42" s="175"/>
      <c r="M42" s="47">
        <v>42428</v>
      </c>
      <c r="N42" s="226">
        <v>42428</v>
      </c>
      <c r="O42" s="81">
        <f t="shared" si="3"/>
        <v>0</v>
      </c>
      <c r="P42" s="428" t="s">
        <v>91</v>
      </c>
      <c r="Q42" s="429"/>
      <c r="R42" s="429"/>
      <c r="S42" s="429"/>
      <c r="T42" s="429"/>
      <c r="U42" s="429"/>
      <c r="V42" s="429"/>
      <c r="W42" s="429"/>
      <c r="X42" s="429"/>
    </row>
    <row r="43" spans="1:33" s="187" customFormat="1" ht="19.95" customHeight="1" x14ac:dyDescent="0.25">
      <c r="A43" s="184"/>
      <c r="B43" s="173"/>
      <c r="C43" s="173"/>
      <c r="D43" s="185"/>
      <c r="E43" s="185"/>
      <c r="F43" s="185"/>
      <c r="G43" s="185"/>
      <c r="H43" s="186"/>
      <c r="I43" s="250" t="s">
        <v>137</v>
      </c>
      <c r="J43" s="128"/>
      <c r="K43" s="48"/>
      <c r="L43" s="175"/>
      <c r="M43" s="47">
        <v>42925</v>
      </c>
      <c r="N43" s="226">
        <v>43100</v>
      </c>
      <c r="O43" s="81">
        <f t="shared" si="3"/>
        <v>-175</v>
      </c>
      <c r="P43" s="431"/>
      <c r="Q43" s="432"/>
      <c r="R43" s="432"/>
      <c r="S43" s="432"/>
      <c r="T43" s="432"/>
      <c r="U43" s="432"/>
      <c r="V43" s="432"/>
      <c r="W43" s="432"/>
      <c r="X43" s="432"/>
      <c r="AB43" s="188"/>
      <c r="AC43" s="188"/>
      <c r="AD43" s="188"/>
      <c r="AE43" s="188"/>
      <c r="AF43" s="188"/>
      <c r="AG43" s="188"/>
    </row>
    <row r="44" spans="1:33" s="187" customFormat="1" ht="19.95" customHeight="1" x14ac:dyDescent="0.25">
      <c r="A44" s="184"/>
      <c r="B44" s="173"/>
      <c r="C44" s="173"/>
      <c r="D44" s="185"/>
      <c r="E44" s="185"/>
      <c r="F44" s="185"/>
      <c r="G44" s="185"/>
      <c r="H44" s="186"/>
      <c r="I44" s="250" t="s">
        <v>129</v>
      </c>
      <c r="J44" s="153"/>
      <c r="K44" s="153"/>
      <c r="L44" s="175"/>
      <c r="M44" s="47">
        <v>42991</v>
      </c>
      <c r="N44" s="226">
        <v>43312</v>
      </c>
      <c r="O44" s="81">
        <f t="shared" si="3"/>
        <v>-321</v>
      </c>
      <c r="P44" s="440" t="s">
        <v>107</v>
      </c>
      <c r="Q44" s="412"/>
      <c r="R44" s="412"/>
      <c r="S44" s="413"/>
      <c r="T44" s="457" t="s">
        <v>127</v>
      </c>
      <c r="U44" s="457" t="s">
        <v>90</v>
      </c>
      <c r="V44" s="417" t="s">
        <v>182</v>
      </c>
      <c r="W44" s="493"/>
      <c r="X44" s="449" t="s">
        <v>1</v>
      </c>
      <c r="AB44" s="189"/>
      <c r="AC44" s="189"/>
      <c r="AD44" s="189"/>
      <c r="AE44" s="189"/>
      <c r="AF44" s="189"/>
      <c r="AG44" s="189"/>
    </row>
    <row r="45" spans="1:33" s="187" customFormat="1" ht="19.95" customHeight="1" x14ac:dyDescent="0.25">
      <c r="A45" s="184"/>
      <c r="B45" s="173"/>
      <c r="C45" s="173"/>
      <c r="D45" s="185"/>
      <c r="E45" s="185"/>
      <c r="F45" s="185"/>
      <c r="G45" s="185"/>
      <c r="H45" s="186"/>
      <c r="I45" s="250" t="s">
        <v>130</v>
      </c>
      <c r="J45" s="82"/>
      <c r="K45" s="153"/>
      <c r="L45" s="175"/>
      <c r="M45" s="47">
        <v>43069</v>
      </c>
      <c r="N45" s="226">
        <v>43286</v>
      </c>
      <c r="O45" s="81">
        <f t="shared" si="3"/>
        <v>-217</v>
      </c>
      <c r="P45" s="441"/>
      <c r="Q45" s="415"/>
      <c r="R45" s="415"/>
      <c r="S45" s="416"/>
      <c r="T45" s="458"/>
      <c r="U45" s="458"/>
      <c r="V45" s="418"/>
      <c r="W45" s="494"/>
      <c r="X45" s="450"/>
      <c r="AB45" s="189"/>
      <c r="AC45" s="189"/>
      <c r="AD45" s="189"/>
      <c r="AE45" s="189"/>
      <c r="AF45" s="189"/>
      <c r="AG45" s="189"/>
    </row>
    <row r="46" spans="1:33" s="187" customFormat="1" ht="19.95" customHeight="1" x14ac:dyDescent="0.25">
      <c r="A46" s="184"/>
      <c r="B46" s="173"/>
      <c r="C46" s="173"/>
      <c r="D46" s="185"/>
      <c r="E46" s="185"/>
      <c r="F46" s="185"/>
      <c r="G46" s="185"/>
      <c r="H46" s="186"/>
      <c r="I46" s="250" t="s">
        <v>131</v>
      </c>
      <c r="J46" s="82"/>
      <c r="K46" s="45"/>
      <c r="L46" s="175"/>
      <c r="M46" s="47">
        <v>43268</v>
      </c>
      <c r="N46" s="226">
        <v>43563</v>
      </c>
      <c r="O46" s="81">
        <f t="shared" si="3"/>
        <v>-295</v>
      </c>
      <c r="P46" s="223"/>
      <c r="Q46" s="314"/>
      <c r="R46" s="314"/>
      <c r="S46" s="314"/>
      <c r="T46" s="46"/>
      <c r="U46" s="175"/>
      <c r="V46" s="521"/>
      <c r="W46" s="521"/>
      <c r="X46" s="148"/>
      <c r="AB46" s="189"/>
      <c r="AC46" s="189"/>
      <c r="AD46" s="189"/>
      <c r="AE46" s="189"/>
      <c r="AF46" s="189"/>
      <c r="AG46" s="189"/>
    </row>
    <row r="47" spans="1:33" s="187" customFormat="1" ht="19.95" customHeight="1" x14ac:dyDescent="0.2">
      <c r="A47" s="184"/>
      <c r="B47" s="190"/>
      <c r="C47" s="190"/>
      <c r="D47" s="190"/>
      <c r="E47" s="190"/>
      <c r="F47" s="190"/>
      <c r="G47" s="190"/>
      <c r="H47" s="191"/>
      <c r="I47" s="250" t="s">
        <v>139</v>
      </c>
      <c r="J47" s="129"/>
      <c r="K47" s="45"/>
      <c r="L47" s="175"/>
      <c r="M47" s="47">
        <v>43248</v>
      </c>
      <c r="N47" s="226">
        <v>43538</v>
      </c>
      <c r="O47" s="81">
        <f t="shared" si="3"/>
        <v>-290</v>
      </c>
      <c r="P47" s="222">
        <v>1</v>
      </c>
      <c r="Q47" s="80" t="s">
        <v>134</v>
      </c>
      <c r="R47" s="80"/>
      <c r="S47" s="201"/>
      <c r="T47" s="202" t="s">
        <v>128</v>
      </c>
      <c r="U47" s="320">
        <v>42884</v>
      </c>
      <c r="V47" s="520">
        <v>42982</v>
      </c>
      <c r="W47" s="520"/>
      <c r="X47" s="203">
        <f>U47-V47</f>
        <v>-98</v>
      </c>
      <c r="AB47" s="189"/>
      <c r="AC47" s="189"/>
      <c r="AD47" s="189"/>
      <c r="AE47" s="189"/>
      <c r="AF47" s="189"/>
      <c r="AG47" s="189"/>
    </row>
    <row r="48" spans="1:33" s="187" customFormat="1" ht="19.95" customHeight="1" x14ac:dyDescent="0.2">
      <c r="A48" s="184"/>
      <c r="B48" s="190"/>
      <c r="C48" s="190"/>
      <c r="D48" s="190"/>
      <c r="E48" s="190"/>
      <c r="F48" s="190"/>
      <c r="G48" s="190"/>
      <c r="H48" s="191"/>
      <c r="I48" s="250" t="s">
        <v>144</v>
      </c>
      <c r="J48" s="129"/>
      <c r="K48" s="45"/>
      <c r="L48" s="175"/>
      <c r="M48" s="47">
        <v>43248</v>
      </c>
      <c r="N48" s="226">
        <v>43538</v>
      </c>
      <c r="O48" s="81">
        <f t="shared" si="3"/>
        <v>-290</v>
      </c>
      <c r="P48" s="222">
        <f>P47+1</f>
        <v>2</v>
      </c>
      <c r="Q48" s="80" t="s">
        <v>147</v>
      </c>
      <c r="R48" s="80"/>
      <c r="S48" s="204"/>
      <c r="T48" s="205" t="s">
        <v>148</v>
      </c>
      <c r="U48" s="320">
        <v>43195</v>
      </c>
      <c r="V48" s="520">
        <v>43395</v>
      </c>
      <c r="W48" s="520"/>
      <c r="X48" s="203">
        <f>U48-V48</f>
        <v>-200</v>
      </c>
      <c r="AB48" s="189"/>
      <c r="AC48" s="189"/>
      <c r="AD48" s="189"/>
      <c r="AE48" s="189"/>
      <c r="AF48" s="189"/>
      <c r="AG48" s="189"/>
    </row>
    <row r="49" spans="1:33" s="187" customFormat="1" ht="19.95" customHeight="1" x14ac:dyDescent="0.2">
      <c r="A49" s="184"/>
      <c r="B49" s="190"/>
      <c r="C49" s="190"/>
      <c r="D49" s="190"/>
      <c r="E49" s="190"/>
      <c r="F49" s="190"/>
      <c r="G49" s="190"/>
      <c r="H49" s="191"/>
      <c r="I49" s="250" t="s">
        <v>149</v>
      </c>
      <c r="J49" s="129"/>
      <c r="K49" s="45"/>
      <c r="L49" s="175"/>
      <c r="M49" s="47">
        <v>43278</v>
      </c>
      <c r="N49" s="226">
        <v>43590</v>
      </c>
      <c r="O49" s="81">
        <f t="shared" si="3"/>
        <v>-312</v>
      </c>
      <c r="P49" s="222">
        <f t="shared" ref="P49:P51" si="4">P48+1</f>
        <v>3</v>
      </c>
      <c r="Q49" s="206" t="s">
        <v>150</v>
      </c>
      <c r="R49" s="206"/>
      <c r="S49" s="204"/>
      <c r="T49" s="205" t="s">
        <v>151</v>
      </c>
      <c r="U49" s="320">
        <v>43195</v>
      </c>
      <c r="V49" s="520">
        <v>43395</v>
      </c>
      <c r="W49" s="520"/>
      <c r="X49" s="203">
        <f>U49-V49</f>
        <v>-200</v>
      </c>
      <c r="AB49" s="189"/>
      <c r="AC49" s="189"/>
      <c r="AD49" s="189"/>
      <c r="AE49" s="189"/>
      <c r="AF49" s="189"/>
      <c r="AG49" s="189"/>
    </row>
    <row r="50" spans="1:33" s="187" customFormat="1" ht="19.95" customHeight="1" x14ac:dyDescent="0.2">
      <c r="A50" s="184"/>
      <c r="B50" s="173"/>
      <c r="C50" s="173"/>
      <c r="D50" s="185"/>
      <c r="E50" s="185"/>
      <c r="F50" s="185"/>
      <c r="G50" s="185"/>
      <c r="H50" s="186"/>
      <c r="I50" s="250" t="s">
        <v>132</v>
      </c>
      <c r="J50" s="129"/>
      <c r="K50" s="45"/>
      <c r="L50" s="175"/>
      <c r="M50" s="47">
        <v>43281</v>
      </c>
      <c r="N50" s="226">
        <v>43590</v>
      </c>
      <c r="O50" s="81">
        <f t="shared" si="3"/>
        <v>-309</v>
      </c>
      <c r="P50" s="222">
        <f t="shared" si="4"/>
        <v>4</v>
      </c>
      <c r="Q50" s="80" t="s">
        <v>145</v>
      </c>
      <c r="R50" s="80"/>
      <c r="S50" s="204"/>
      <c r="T50" s="205" t="s">
        <v>146</v>
      </c>
      <c r="U50" s="320">
        <v>43248</v>
      </c>
      <c r="V50" s="520">
        <v>43538</v>
      </c>
      <c r="W50" s="520"/>
      <c r="X50" s="203">
        <f>U50-V50</f>
        <v>-290</v>
      </c>
      <c r="AB50" s="189"/>
      <c r="AC50" s="189"/>
      <c r="AD50" s="189"/>
      <c r="AE50" s="189"/>
      <c r="AF50" s="189"/>
      <c r="AG50" s="189"/>
    </row>
    <row r="51" spans="1:33" s="187" customFormat="1" ht="19.95" customHeight="1" x14ac:dyDescent="0.2">
      <c r="A51" s="184"/>
      <c r="B51" s="173"/>
      <c r="C51" s="173"/>
      <c r="D51" s="185"/>
      <c r="E51" s="185"/>
      <c r="F51" s="185"/>
      <c r="G51" s="185"/>
      <c r="H51" s="186"/>
      <c r="I51" s="250"/>
      <c r="J51" s="129"/>
      <c r="K51" s="45"/>
      <c r="L51" s="175"/>
      <c r="M51" s="47"/>
      <c r="N51" s="226"/>
      <c r="O51" s="81"/>
      <c r="P51" s="222">
        <f t="shared" si="4"/>
        <v>5</v>
      </c>
      <c r="Q51" s="80" t="s">
        <v>152</v>
      </c>
      <c r="R51" s="80"/>
      <c r="S51" s="204"/>
      <c r="T51" s="205" t="s">
        <v>146</v>
      </c>
      <c r="U51" s="320">
        <v>43271</v>
      </c>
      <c r="V51" s="520">
        <v>43585</v>
      </c>
      <c r="W51" s="520"/>
      <c r="X51" s="203">
        <f>U51-V51</f>
        <v>-314</v>
      </c>
      <c r="AB51" s="189"/>
      <c r="AC51" s="189"/>
      <c r="AD51" s="189"/>
      <c r="AE51" s="189"/>
      <c r="AF51" s="189"/>
      <c r="AG51" s="189"/>
    </row>
    <row r="52" spans="1:33" ht="19.95" customHeight="1" x14ac:dyDescent="0.25">
      <c r="A52" s="428" t="s">
        <v>93</v>
      </c>
      <c r="B52" s="429"/>
      <c r="C52" s="429"/>
      <c r="D52" s="429"/>
      <c r="E52" s="429"/>
      <c r="F52" s="429"/>
      <c r="G52" s="429"/>
      <c r="H52" s="430"/>
      <c r="I52" s="428" t="s">
        <v>94</v>
      </c>
      <c r="J52" s="429"/>
      <c r="K52" s="429"/>
      <c r="L52" s="429"/>
      <c r="M52" s="429"/>
      <c r="N52" s="429"/>
      <c r="O52" s="429"/>
      <c r="P52" s="428" t="s">
        <v>95</v>
      </c>
      <c r="Q52" s="429"/>
      <c r="R52" s="429"/>
      <c r="S52" s="429"/>
      <c r="T52" s="429"/>
      <c r="U52" s="429"/>
      <c r="V52" s="429"/>
      <c r="W52" s="429"/>
      <c r="X52" s="429"/>
    </row>
    <row r="53" spans="1:33" ht="19.95" customHeight="1" x14ac:dyDescent="0.25">
      <c r="A53" s="431"/>
      <c r="B53" s="432"/>
      <c r="C53" s="432"/>
      <c r="D53" s="432"/>
      <c r="E53" s="432"/>
      <c r="F53" s="432"/>
      <c r="G53" s="432"/>
      <c r="H53" s="433"/>
      <c r="I53" s="431"/>
      <c r="J53" s="432"/>
      <c r="K53" s="432"/>
      <c r="L53" s="432"/>
      <c r="M53" s="432"/>
      <c r="N53" s="432"/>
      <c r="O53" s="432"/>
      <c r="P53" s="431"/>
      <c r="Q53" s="432"/>
      <c r="R53" s="432"/>
      <c r="S53" s="432"/>
      <c r="T53" s="432"/>
      <c r="U53" s="432"/>
      <c r="V53" s="432"/>
      <c r="W53" s="432"/>
      <c r="X53" s="432"/>
    </row>
    <row r="54" spans="1:33" ht="19.95" customHeight="1" x14ac:dyDescent="0.25">
      <c r="A54" s="512" t="s">
        <v>107</v>
      </c>
      <c r="B54" s="513"/>
      <c r="C54" s="513"/>
      <c r="D54" s="513"/>
      <c r="E54" s="513"/>
      <c r="F54" s="513"/>
      <c r="G54" s="440" t="s">
        <v>97</v>
      </c>
      <c r="H54" s="413"/>
      <c r="I54" s="516" t="s">
        <v>107</v>
      </c>
      <c r="J54" s="513"/>
      <c r="K54" s="513"/>
      <c r="L54" s="513"/>
      <c r="M54" s="517"/>
      <c r="N54" s="440" t="s">
        <v>89</v>
      </c>
      <c r="O54" s="440" t="s">
        <v>87</v>
      </c>
      <c r="P54" s="504" t="s">
        <v>181</v>
      </c>
      <c r="Q54" s="505"/>
      <c r="R54" s="505"/>
      <c r="S54" s="505"/>
      <c r="T54" s="505"/>
      <c r="U54" s="505"/>
      <c r="V54" s="207"/>
      <c r="W54" s="440" t="s">
        <v>89</v>
      </c>
      <c r="X54" s="502" t="s">
        <v>96</v>
      </c>
    </row>
    <row r="55" spans="1:33" ht="19.95" customHeight="1" x14ac:dyDescent="0.25">
      <c r="A55" s="514"/>
      <c r="B55" s="515"/>
      <c r="C55" s="515"/>
      <c r="D55" s="515"/>
      <c r="E55" s="515"/>
      <c r="F55" s="515"/>
      <c r="G55" s="441"/>
      <c r="H55" s="416"/>
      <c r="I55" s="518"/>
      <c r="J55" s="515"/>
      <c r="K55" s="515"/>
      <c r="L55" s="515"/>
      <c r="M55" s="519"/>
      <c r="N55" s="441"/>
      <c r="O55" s="441"/>
      <c r="P55" s="506"/>
      <c r="Q55" s="507"/>
      <c r="R55" s="507"/>
      <c r="S55" s="507"/>
      <c r="T55" s="507"/>
      <c r="U55" s="507"/>
      <c r="V55" s="208"/>
      <c r="W55" s="441"/>
      <c r="X55" s="503"/>
    </row>
    <row r="56" spans="1:33" ht="19.95" customHeight="1" x14ac:dyDescent="0.25">
      <c r="A56" s="442" t="s">
        <v>83</v>
      </c>
      <c r="B56" s="400" t="s">
        <v>260</v>
      </c>
      <c r="C56" s="400"/>
      <c r="D56" s="400"/>
      <c r="E56" s="400"/>
      <c r="F56" s="401"/>
      <c r="G56" s="345"/>
      <c r="H56" s="392"/>
      <c r="I56" s="499" t="s">
        <v>83</v>
      </c>
      <c r="J56" s="400" t="s">
        <v>225</v>
      </c>
      <c r="K56" s="400"/>
      <c r="L56" s="400"/>
      <c r="M56" s="401"/>
      <c r="N56" s="395" t="s">
        <v>153</v>
      </c>
      <c r="O56" s="447"/>
      <c r="P56" s="446" t="s">
        <v>83</v>
      </c>
      <c r="Q56" s="404" t="s">
        <v>270</v>
      </c>
      <c r="R56" s="404"/>
      <c r="S56" s="464"/>
      <c r="T56" s="464"/>
      <c r="U56" s="464"/>
      <c r="V56" s="404"/>
      <c r="W56" s="459"/>
      <c r="X56" s="454"/>
    </row>
    <row r="57" spans="1:33" ht="20.25" customHeight="1" x14ac:dyDescent="0.25">
      <c r="A57" s="443"/>
      <c r="B57" s="402"/>
      <c r="C57" s="402"/>
      <c r="D57" s="402"/>
      <c r="E57" s="402"/>
      <c r="F57" s="403"/>
      <c r="G57" s="73"/>
      <c r="H57" s="71"/>
      <c r="I57" s="500"/>
      <c r="J57" s="402"/>
      <c r="K57" s="402"/>
      <c r="L57" s="402"/>
      <c r="M57" s="403"/>
      <c r="N57" s="396"/>
      <c r="O57" s="448"/>
      <c r="P57" s="446"/>
      <c r="Q57" s="465"/>
      <c r="R57" s="465"/>
      <c r="S57" s="465"/>
      <c r="T57" s="465"/>
      <c r="U57" s="465"/>
      <c r="V57" s="465"/>
      <c r="W57" s="460"/>
      <c r="X57" s="455"/>
    </row>
    <row r="58" spans="1:33" ht="36" customHeight="1" x14ac:dyDescent="0.25">
      <c r="A58" s="444"/>
      <c r="B58" s="404"/>
      <c r="C58" s="404"/>
      <c r="D58" s="404"/>
      <c r="E58" s="404"/>
      <c r="F58" s="405"/>
      <c r="G58" s="346"/>
      <c r="H58" s="394"/>
      <c r="I58" s="501"/>
      <c r="J58" s="404"/>
      <c r="K58" s="404"/>
      <c r="L58" s="404"/>
      <c r="M58" s="405"/>
      <c r="N58" s="397"/>
      <c r="O58" s="448"/>
      <c r="P58" s="446"/>
      <c r="Q58" s="465"/>
      <c r="R58" s="465"/>
      <c r="S58" s="465"/>
      <c r="T58" s="465"/>
      <c r="U58" s="465"/>
      <c r="V58" s="465"/>
      <c r="W58" s="461"/>
      <c r="X58" s="456"/>
    </row>
    <row r="59" spans="1:33" ht="19.95" customHeight="1" x14ac:dyDescent="0.25">
      <c r="A59" s="442" t="s">
        <v>84</v>
      </c>
      <c r="B59" s="400" t="s">
        <v>279</v>
      </c>
      <c r="C59" s="400"/>
      <c r="D59" s="400"/>
      <c r="E59" s="400"/>
      <c r="F59" s="401"/>
      <c r="G59" s="345"/>
      <c r="H59" s="392"/>
      <c r="I59" s="499" t="s">
        <v>84</v>
      </c>
      <c r="J59" s="407"/>
      <c r="K59" s="407"/>
      <c r="L59" s="407"/>
      <c r="M59" s="407"/>
      <c r="N59" s="427" t="s">
        <v>266</v>
      </c>
      <c r="O59" s="462"/>
      <c r="P59" s="446" t="s">
        <v>84</v>
      </c>
      <c r="Q59" s="404" t="s">
        <v>267</v>
      </c>
      <c r="R59" s="404"/>
      <c r="S59" s="464"/>
      <c r="T59" s="464"/>
      <c r="U59" s="464"/>
      <c r="V59" s="404"/>
      <c r="W59" s="459"/>
      <c r="X59" s="454"/>
    </row>
    <row r="60" spans="1:33" ht="19.95" customHeight="1" x14ac:dyDescent="0.25">
      <c r="A60" s="443"/>
      <c r="B60" s="402"/>
      <c r="C60" s="402"/>
      <c r="D60" s="402"/>
      <c r="E60" s="402"/>
      <c r="F60" s="403"/>
      <c r="G60" s="73"/>
      <c r="H60" s="393"/>
      <c r="I60" s="500"/>
      <c r="J60" s="407"/>
      <c r="K60" s="407"/>
      <c r="L60" s="407"/>
      <c r="M60" s="407"/>
      <c r="N60" s="427"/>
      <c r="O60" s="463"/>
      <c r="P60" s="446"/>
      <c r="Q60" s="465"/>
      <c r="R60" s="465"/>
      <c r="S60" s="465"/>
      <c r="T60" s="465"/>
      <c r="U60" s="465"/>
      <c r="V60" s="465"/>
      <c r="W60" s="460"/>
      <c r="X60" s="455"/>
    </row>
    <row r="61" spans="1:33" ht="19.95" customHeight="1" x14ac:dyDescent="0.25">
      <c r="A61" s="444"/>
      <c r="B61" s="404"/>
      <c r="C61" s="404"/>
      <c r="D61" s="404"/>
      <c r="E61" s="404"/>
      <c r="F61" s="405"/>
      <c r="G61" s="346"/>
      <c r="H61" s="394"/>
      <c r="I61" s="501"/>
      <c r="J61" s="407"/>
      <c r="K61" s="407"/>
      <c r="L61" s="407"/>
      <c r="M61" s="407"/>
      <c r="N61" s="427"/>
      <c r="O61" s="463"/>
      <c r="P61" s="446"/>
      <c r="Q61" s="465"/>
      <c r="R61" s="465"/>
      <c r="S61" s="465"/>
      <c r="T61" s="465"/>
      <c r="U61" s="465"/>
      <c r="V61" s="465"/>
      <c r="W61" s="461"/>
      <c r="X61" s="456"/>
    </row>
    <row r="62" spans="1:33" ht="19.95" customHeight="1" x14ac:dyDescent="0.25">
      <c r="A62" s="443" t="s">
        <v>85</v>
      </c>
      <c r="B62" s="400" t="s">
        <v>280</v>
      </c>
      <c r="C62" s="400"/>
      <c r="D62" s="400"/>
      <c r="E62" s="400"/>
      <c r="F62" s="401"/>
      <c r="G62" s="345"/>
      <c r="H62" s="392"/>
      <c r="I62" s="499" t="s">
        <v>85</v>
      </c>
      <c r="J62" s="407"/>
      <c r="K62" s="407"/>
      <c r="L62" s="407"/>
      <c r="M62" s="407"/>
      <c r="N62" s="427" t="s">
        <v>281</v>
      </c>
      <c r="O62" s="462"/>
      <c r="P62" s="446" t="s">
        <v>86</v>
      </c>
      <c r="Q62" s="404" t="s">
        <v>268</v>
      </c>
      <c r="R62" s="404"/>
      <c r="S62" s="464"/>
      <c r="T62" s="464"/>
      <c r="U62" s="464"/>
      <c r="V62" s="404"/>
      <c r="W62" s="459"/>
      <c r="X62" s="454"/>
    </row>
    <row r="63" spans="1:33" ht="19.95" customHeight="1" x14ac:dyDescent="0.25">
      <c r="A63" s="443"/>
      <c r="B63" s="402"/>
      <c r="C63" s="402"/>
      <c r="D63" s="402"/>
      <c r="E63" s="402"/>
      <c r="F63" s="403"/>
      <c r="G63" s="73"/>
      <c r="H63" s="393"/>
      <c r="I63" s="500"/>
      <c r="J63" s="407"/>
      <c r="K63" s="407"/>
      <c r="L63" s="407"/>
      <c r="M63" s="407"/>
      <c r="N63" s="427"/>
      <c r="O63" s="463"/>
      <c r="P63" s="446"/>
      <c r="Q63" s="465"/>
      <c r="R63" s="465"/>
      <c r="S63" s="465"/>
      <c r="T63" s="465"/>
      <c r="U63" s="465"/>
      <c r="V63" s="465"/>
      <c r="W63" s="460"/>
      <c r="X63" s="455"/>
    </row>
    <row r="64" spans="1:33" ht="19.95" customHeight="1" x14ac:dyDescent="0.25">
      <c r="A64" s="443"/>
      <c r="B64" s="404"/>
      <c r="C64" s="404"/>
      <c r="D64" s="404"/>
      <c r="E64" s="404"/>
      <c r="F64" s="405"/>
      <c r="G64" s="346"/>
      <c r="H64" s="394"/>
      <c r="I64" s="501"/>
      <c r="J64" s="407"/>
      <c r="K64" s="407"/>
      <c r="L64" s="407"/>
      <c r="M64" s="407"/>
      <c r="N64" s="427"/>
      <c r="O64" s="463"/>
      <c r="P64" s="446"/>
      <c r="Q64" s="465"/>
      <c r="R64" s="465"/>
      <c r="S64" s="465"/>
      <c r="T64" s="465"/>
      <c r="U64" s="465"/>
      <c r="V64" s="465"/>
      <c r="W64" s="461"/>
      <c r="X64" s="456"/>
      <c r="AB64" s="156"/>
    </row>
    <row r="65" spans="1:28" ht="19.95" customHeight="1" x14ac:dyDescent="0.25">
      <c r="A65" s="442" t="s">
        <v>86</v>
      </c>
      <c r="B65" s="400"/>
      <c r="C65" s="400"/>
      <c r="D65" s="400"/>
      <c r="E65" s="400"/>
      <c r="F65" s="401"/>
      <c r="G65" s="347"/>
      <c r="H65" s="72"/>
      <c r="I65" s="421" t="s">
        <v>86</v>
      </c>
      <c r="J65" s="407"/>
      <c r="K65" s="407"/>
      <c r="L65" s="407"/>
      <c r="M65" s="407"/>
      <c r="N65" s="427"/>
      <c r="O65" s="462"/>
      <c r="P65" s="446" t="s">
        <v>106</v>
      </c>
      <c r="Q65" s="404" t="s">
        <v>269</v>
      </c>
      <c r="R65" s="404"/>
      <c r="S65" s="464"/>
      <c r="T65" s="464"/>
      <c r="U65" s="464"/>
      <c r="V65" s="404"/>
      <c r="W65" s="459"/>
      <c r="X65" s="454"/>
      <c r="AB65" s="156"/>
    </row>
    <row r="66" spans="1:28" ht="19.95" customHeight="1" x14ac:dyDescent="0.25">
      <c r="A66" s="443"/>
      <c r="B66" s="402"/>
      <c r="C66" s="402"/>
      <c r="D66" s="402"/>
      <c r="E66" s="402"/>
      <c r="F66" s="403"/>
      <c r="G66" s="347"/>
      <c r="H66" s="343"/>
      <c r="I66" s="421"/>
      <c r="J66" s="407"/>
      <c r="K66" s="407"/>
      <c r="L66" s="407"/>
      <c r="M66" s="407"/>
      <c r="N66" s="427"/>
      <c r="O66" s="463"/>
      <c r="P66" s="446"/>
      <c r="Q66" s="465"/>
      <c r="R66" s="465"/>
      <c r="S66" s="465"/>
      <c r="T66" s="465"/>
      <c r="U66" s="465"/>
      <c r="V66" s="465"/>
      <c r="W66" s="460"/>
      <c r="X66" s="455"/>
      <c r="AB66" s="156"/>
    </row>
    <row r="67" spans="1:28" ht="19.95" customHeight="1" x14ac:dyDescent="0.25">
      <c r="A67" s="444"/>
      <c r="B67" s="404"/>
      <c r="C67" s="404"/>
      <c r="D67" s="404"/>
      <c r="E67" s="404"/>
      <c r="F67" s="405"/>
      <c r="G67" s="347"/>
      <c r="H67" s="72"/>
      <c r="I67" s="421"/>
      <c r="J67" s="407"/>
      <c r="K67" s="407"/>
      <c r="L67" s="407"/>
      <c r="M67" s="407"/>
      <c r="N67" s="427"/>
      <c r="O67" s="463"/>
      <c r="P67" s="446"/>
      <c r="Q67" s="465"/>
      <c r="R67" s="465"/>
      <c r="S67" s="465"/>
      <c r="T67" s="465"/>
      <c r="U67" s="465"/>
      <c r="V67" s="465"/>
      <c r="W67" s="461"/>
      <c r="X67" s="456"/>
      <c r="AB67" s="156"/>
    </row>
    <row r="68" spans="1:28" ht="19.95" customHeight="1" x14ac:dyDescent="0.25">
      <c r="A68" s="437" t="s">
        <v>106</v>
      </c>
      <c r="B68" s="400"/>
      <c r="C68" s="400"/>
      <c r="D68" s="400"/>
      <c r="E68" s="400"/>
      <c r="F68" s="401"/>
      <c r="G68" s="348"/>
      <c r="H68" s="74"/>
      <c r="I68" s="421" t="s">
        <v>106</v>
      </c>
      <c r="J68" s="407"/>
      <c r="K68" s="407"/>
      <c r="L68" s="407"/>
      <c r="M68" s="407"/>
      <c r="N68" s="427"/>
      <c r="O68" s="462"/>
      <c r="P68" s="446" t="s">
        <v>183</v>
      </c>
      <c r="Q68" s="404" t="s">
        <v>271</v>
      </c>
      <c r="R68" s="404"/>
      <c r="S68" s="464"/>
      <c r="T68" s="464"/>
      <c r="U68" s="464"/>
      <c r="V68" s="404"/>
      <c r="W68" s="459"/>
      <c r="X68" s="451"/>
      <c r="AB68" s="156"/>
    </row>
    <row r="69" spans="1:28" ht="19.95" customHeight="1" x14ac:dyDescent="0.25">
      <c r="A69" s="438"/>
      <c r="B69" s="402"/>
      <c r="C69" s="402"/>
      <c r="D69" s="402"/>
      <c r="E69" s="402"/>
      <c r="F69" s="403"/>
      <c r="G69" s="347"/>
      <c r="H69" s="343"/>
      <c r="I69" s="421"/>
      <c r="J69" s="407"/>
      <c r="K69" s="407"/>
      <c r="L69" s="407"/>
      <c r="M69" s="407"/>
      <c r="N69" s="427"/>
      <c r="O69" s="463"/>
      <c r="P69" s="446"/>
      <c r="Q69" s="465"/>
      <c r="R69" s="465"/>
      <c r="S69" s="465"/>
      <c r="T69" s="465"/>
      <c r="U69" s="465"/>
      <c r="V69" s="465"/>
      <c r="W69" s="460"/>
      <c r="X69" s="452"/>
      <c r="AB69" s="156"/>
    </row>
    <row r="70" spans="1:28" ht="19.95" customHeight="1" x14ac:dyDescent="0.25">
      <c r="A70" s="439"/>
      <c r="B70" s="404"/>
      <c r="C70" s="404"/>
      <c r="D70" s="404"/>
      <c r="E70" s="404"/>
      <c r="F70" s="405"/>
      <c r="G70" s="347"/>
      <c r="H70" s="72"/>
      <c r="I70" s="421"/>
      <c r="J70" s="407"/>
      <c r="K70" s="407"/>
      <c r="L70" s="407"/>
      <c r="M70" s="407"/>
      <c r="N70" s="427"/>
      <c r="O70" s="463"/>
      <c r="P70" s="446"/>
      <c r="Q70" s="465"/>
      <c r="R70" s="465"/>
      <c r="S70" s="465"/>
      <c r="T70" s="465"/>
      <c r="U70" s="465"/>
      <c r="V70" s="465"/>
      <c r="W70" s="461"/>
      <c r="X70" s="453"/>
      <c r="AB70" s="156"/>
    </row>
    <row r="71" spans="1:28" ht="19.95" customHeight="1" x14ac:dyDescent="0.25">
      <c r="A71" s="437" t="s">
        <v>183</v>
      </c>
      <c r="B71" s="400"/>
      <c r="C71" s="400"/>
      <c r="D71" s="400"/>
      <c r="E71" s="400"/>
      <c r="F71" s="401"/>
      <c r="G71" s="348"/>
      <c r="H71" s="74"/>
      <c r="I71" s="421" t="s">
        <v>183</v>
      </c>
      <c r="J71" s="407"/>
      <c r="K71" s="407"/>
      <c r="L71" s="407"/>
      <c r="M71" s="407"/>
      <c r="N71" s="427"/>
      <c r="O71" s="462"/>
      <c r="P71" s="446" t="s">
        <v>184</v>
      </c>
      <c r="Q71" s="404" t="s">
        <v>277</v>
      </c>
      <c r="R71" s="404"/>
      <c r="S71" s="464"/>
      <c r="T71" s="464"/>
      <c r="U71" s="464"/>
      <c r="V71" s="404"/>
      <c r="W71" s="459"/>
      <c r="X71" s="451"/>
      <c r="AB71" s="156"/>
    </row>
    <row r="72" spans="1:28" ht="19.95" customHeight="1" x14ac:dyDescent="0.25">
      <c r="A72" s="438"/>
      <c r="B72" s="402"/>
      <c r="C72" s="402"/>
      <c r="D72" s="402"/>
      <c r="E72" s="402"/>
      <c r="F72" s="403"/>
      <c r="G72" s="347"/>
      <c r="H72" s="343"/>
      <c r="I72" s="421"/>
      <c r="J72" s="407"/>
      <c r="K72" s="407"/>
      <c r="L72" s="407"/>
      <c r="M72" s="407"/>
      <c r="N72" s="427"/>
      <c r="O72" s="463"/>
      <c r="P72" s="446"/>
      <c r="Q72" s="465"/>
      <c r="R72" s="465"/>
      <c r="S72" s="465"/>
      <c r="T72" s="465"/>
      <c r="U72" s="465"/>
      <c r="V72" s="465"/>
      <c r="W72" s="460"/>
      <c r="X72" s="452"/>
      <c r="AB72" s="156"/>
    </row>
    <row r="73" spans="1:28" ht="19.95" customHeight="1" x14ac:dyDescent="0.25">
      <c r="A73" s="439"/>
      <c r="B73" s="404"/>
      <c r="C73" s="404"/>
      <c r="D73" s="404"/>
      <c r="E73" s="404"/>
      <c r="F73" s="405"/>
      <c r="G73" s="347"/>
      <c r="H73" s="72"/>
      <c r="I73" s="421"/>
      <c r="J73" s="407"/>
      <c r="K73" s="407"/>
      <c r="L73" s="407"/>
      <c r="M73" s="407"/>
      <c r="N73" s="427"/>
      <c r="O73" s="463"/>
      <c r="P73" s="446"/>
      <c r="Q73" s="465"/>
      <c r="R73" s="465"/>
      <c r="S73" s="465"/>
      <c r="T73" s="465"/>
      <c r="U73" s="465"/>
      <c r="V73" s="465"/>
      <c r="W73" s="461"/>
      <c r="X73" s="453"/>
      <c r="AB73" s="156"/>
    </row>
    <row r="74" spans="1:28" ht="19.95" customHeight="1" x14ac:dyDescent="0.25">
      <c r="A74" s="428" t="s">
        <v>222</v>
      </c>
      <c r="B74" s="429"/>
      <c r="C74" s="429"/>
      <c r="D74" s="429"/>
      <c r="E74" s="429"/>
      <c r="F74" s="429"/>
      <c r="G74" s="429"/>
      <c r="H74" s="430"/>
      <c r="I74" s="428" t="s">
        <v>223</v>
      </c>
      <c r="J74" s="429"/>
      <c r="K74" s="429"/>
      <c r="L74" s="429"/>
      <c r="M74" s="429"/>
      <c r="N74" s="429"/>
      <c r="O74" s="429"/>
      <c r="P74" s="428" t="s">
        <v>204</v>
      </c>
      <c r="Q74" s="429"/>
      <c r="R74" s="429"/>
      <c r="S74" s="429"/>
      <c r="T74" s="429"/>
      <c r="U74" s="429"/>
      <c r="V74" s="429"/>
      <c r="W74" s="429"/>
      <c r="X74" s="429"/>
    </row>
    <row r="75" spans="1:28" ht="19.95" customHeight="1" x14ac:dyDescent="0.25">
      <c r="A75" s="431"/>
      <c r="B75" s="432"/>
      <c r="C75" s="432"/>
      <c r="D75" s="432"/>
      <c r="E75" s="432"/>
      <c r="F75" s="432"/>
      <c r="G75" s="432"/>
      <c r="H75" s="433"/>
      <c r="I75" s="431"/>
      <c r="J75" s="432"/>
      <c r="K75" s="432"/>
      <c r="L75" s="432"/>
      <c r="M75" s="432"/>
      <c r="N75" s="432"/>
      <c r="O75" s="432"/>
      <c r="P75" s="431"/>
      <c r="Q75" s="432"/>
      <c r="R75" s="432"/>
      <c r="S75" s="432"/>
      <c r="T75" s="432"/>
      <c r="U75" s="432"/>
      <c r="V75" s="432"/>
      <c r="W75" s="432"/>
      <c r="X75" s="432"/>
    </row>
    <row r="76" spans="1:28" ht="27.75" customHeight="1" x14ac:dyDescent="0.25">
      <c r="A76" s="411" t="s">
        <v>107</v>
      </c>
      <c r="B76" s="412"/>
      <c r="C76" s="412"/>
      <c r="D76" s="413"/>
      <c r="E76" s="417" t="s">
        <v>97</v>
      </c>
      <c r="F76" s="417" t="s">
        <v>113</v>
      </c>
      <c r="G76" s="417" t="s">
        <v>174</v>
      </c>
      <c r="H76" s="419" t="s">
        <v>1</v>
      </c>
      <c r="I76" s="440" t="s">
        <v>107</v>
      </c>
      <c r="J76" s="412"/>
      <c r="K76" s="412"/>
      <c r="L76" s="435" t="s">
        <v>242</v>
      </c>
      <c r="M76" s="436"/>
      <c r="N76" s="435" t="s">
        <v>243</v>
      </c>
      <c r="O76" s="436"/>
      <c r="P76" s="440" t="s">
        <v>107</v>
      </c>
      <c r="Q76" s="412"/>
      <c r="R76" s="412"/>
      <c r="S76" s="413"/>
      <c r="T76" s="466" t="s">
        <v>110</v>
      </c>
      <c r="U76" s="457" t="s">
        <v>109</v>
      </c>
      <c r="V76" s="457" t="s">
        <v>172</v>
      </c>
      <c r="W76" s="417" t="s">
        <v>173</v>
      </c>
      <c r="X76" s="449" t="s">
        <v>1</v>
      </c>
      <c r="AB76" s="156"/>
    </row>
    <row r="77" spans="1:28" ht="26.25" customHeight="1" x14ac:dyDescent="0.25">
      <c r="A77" s="414"/>
      <c r="B77" s="415"/>
      <c r="C77" s="415"/>
      <c r="D77" s="416"/>
      <c r="E77" s="418"/>
      <c r="F77" s="418"/>
      <c r="G77" s="418"/>
      <c r="H77" s="420"/>
      <c r="I77" s="441"/>
      <c r="J77" s="415"/>
      <c r="K77" s="415"/>
      <c r="L77" s="245" t="s">
        <v>112</v>
      </c>
      <c r="M77" s="245" t="s">
        <v>97</v>
      </c>
      <c r="N77" s="245" t="s">
        <v>112</v>
      </c>
      <c r="O77" s="245" t="s">
        <v>97</v>
      </c>
      <c r="P77" s="441"/>
      <c r="Q77" s="415"/>
      <c r="R77" s="415"/>
      <c r="S77" s="416"/>
      <c r="T77" s="466"/>
      <c r="U77" s="458"/>
      <c r="V77" s="458"/>
      <c r="W77" s="418"/>
      <c r="X77" s="450"/>
    </row>
    <row r="78" spans="1:28" s="193" customFormat="1" ht="20.100000000000001" customHeight="1" x14ac:dyDescent="0.25">
      <c r="A78" s="215" t="s">
        <v>103</v>
      </c>
      <c r="B78" s="409" t="s">
        <v>237</v>
      </c>
      <c r="C78" s="410"/>
      <c r="D78" s="410"/>
      <c r="E78" s="369" t="s">
        <v>155</v>
      </c>
      <c r="F78" s="217">
        <v>42813</v>
      </c>
      <c r="G78" s="216">
        <v>43074</v>
      </c>
      <c r="H78" s="246">
        <f t="shared" ref="H78:H80" si="5">F78-G78</f>
        <v>-261</v>
      </c>
      <c r="I78" s="150"/>
      <c r="J78" s="151"/>
      <c r="K78" s="151"/>
      <c r="L78" s="131"/>
      <c r="M78" s="84" t="s">
        <v>113</v>
      </c>
      <c r="N78" s="131"/>
      <c r="O78" s="247" t="s">
        <v>114</v>
      </c>
      <c r="P78" s="192"/>
      <c r="Q78" s="313"/>
      <c r="R78" s="313"/>
      <c r="S78" s="192"/>
      <c r="T78" s="313"/>
      <c r="U78" s="199"/>
      <c r="V78" s="199"/>
      <c r="W78" s="225"/>
      <c r="X78" s="200"/>
    </row>
    <row r="79" spans="1:28" ht="20.100000000000001" customHeight="1" x14ac:dyDescent="0.3">
      <c r="A79" s="215" t="s">
        <v>104</v>
      </c>
      <c r="B79" s="219" t="s">
        <v>154</v>
      </c>
      <c r="C79" s="219"/>
      <c r="D79" s="220"/>
      <c r="E79" s="369" t="s">
        <v>155</v>
      </c>
      <c r="F79" s="217">
        <v>42910</v>
      </c>
      <c r="G79" s="217">
        <v>42926</v>
      </c>
      <c r="H79" s="246">
        <f t="shared" si="5"/>
        <v>-16</v>
      </c>
      <c r="I79" s="150" t="s">
        <v>191</v>
      </c>
      <c r="J79" s="151"/>
      <c r="K79" s="152"/>
      <c r="L79" s="228">
        <v>5091767.24</v>
      </c>
      <c r="M79" s="83">
        <v>43093</v>
      </c>
      <c r="N79" s="288">
        <v>3000000</v>
      </c>
      <c r="O79" s="239">
        <v>43094</v>
      </c>
      <c r="P79" s="52"/>
      <c r="Q79" s="51" t="s">
        <v>111</v>
      </c>
      <c r="R79" s="51"/>
      <c r="S79" s="175"/>
      <c r="T79" s="51"/>
      <c r="U79" s="76"/>
      <c r="V79" s="53"/>
      <c r="W79" s="224"/>
      <c r="X79" s="75"/>
    </row>
    <row r="80" spans="1:28" s="194" customFormat="1" ht="20.100000000000001" customHeight="1" x14ac:dyDescent="0.3">
      <c r="A80" s="218" t="s">
        <v>102</v>
      </c>
      <c r="B80" s="219" t="s">
        <v>249</v>
      </c>
      <c r="C80" s="219"/>
      <c r="D80" s="220"/>
      <c r="E80" s="369" t="s">
        <v>155</v>
      </c>
      <c r="F80" s="217">
        <v>43032</v>
      </c>
      <c r="G80" s="216">
        <v>43038</v>
      </c>
      <c r="H80" s="246">
        <f t="shared" si="5"/>
        <v>-6</v>
      </c>
      <c r="I80" s="150"/>
      <c r="J80" s="151"/>
      <c r="K80" s="152"/>
      <c r="L80" s="228"/>
      <c r="M80" s="83"/>
      <c r="N80" s="288">
        <v>1000000</v>
      </c>
      <c r="O80" s="239">
        <v>43108</v>
      </c>
      <c r="P80" s="373" t="s">
        <v>103</v>
      </c>
      <c r="Q80" s="434" t="s">
        <v>161</v>
      </c>
      <c r="R80" s="434"/>
      <c r="S80" s="434"/>
      <c r="T80" s="374" t="s">
        <v>155</v>
      </c>
      <c r="U80" s="375"/>
      <c r="V80" s="376">
        <v>42427</v>
      </c>
      <c r="W80" s="377">
        <v>42427</v>
      </c>
      <c r="X80" s="378">
        <f t="shared" ref="X80" si="6">V80-W80</f>
        <v>0</v>
      </c>
    </row>
    <row r="81" spans="1:24" s="194" customFormat="1" ht="20.100000000000001" customHeight="1" x14ac:dyDescent="0.3">
      <c r="A81" s="218" t="s">
        <v>105</v>
      </c>
      <c r="B81" s="406" t="s">
        <v>205</v>
      </c>
      <c r="C81" s="406"/>
      <c r="D81" s="406"/>
      <c r="E81" s="369" t="s">
        <v>175</v>
      </c>
      <c r="F81" s="217">
        <v>43072</v>
      </c>
      <c r="G81" s="216"/>
      <c r="H81" s="246">
        <f t="shared" ref="H81:H84" si="7">F81-$X$4</f>
        <v>-214</v>
      </c>
      <c r="I81" s="150"/>
      <c r="J81" s="151"/>
      <c r="K81" s="152"/>
      <c r="L81" s="228"/>
      <c r="M81" s="83"/>
      <c r="N81" s="288">
        <v>1000000</v>
      </c>
      <c r="O81" s="239">
        <v>43130</v>
      </c>
      <c r="P81" s="373" t="s">
        <v>104</v>
      </c>
      <c r="Q81" s="379" t="s">
        <v>229</v>
      </c>
      <c r="R81" s="379"/>
      <c r="S81" s="379"/>
      <c r="T81" s="374" t="s">
        <v>155</v>
      </c>
      <c r="U81" s="375"/>
      <c r="V81" s="376">
        <v>42925</v>
      </c>
      <c r="W81" s="377">
        <v>43100</v>
      </c>
      <c r="X81" s="378">
        <f t="shared" ref="X81:X86" si="8">V81-W81</f>
        <v>-175</v>
      </c>
    </row>
    <row r="82" spans="1:24" s="194" customFormat="1" ht="20.100000000000001" customHeight="1" x14ac:dyDescent="0.3">
      <c r="A82" s="218" t="s">
        <v>106</v>
      </c>
      <c r="B82" s="219" t="s">
        <v>156</v>
      </c>
      <c r="C82" s="219"/>
      <c r="D82" s="220"/>
      <c r="E82" s="369" t="s">
        <v>175</v>
      </c>
      <c r="F82" s="217">
        <v>43060</v>
      </c>
      <c r="G82" s="216"/>
      <c r="H82" s="246">
        <f t="shared" si="7"/>
        <v>-226</v>
      </c>
      <c r="I82" s="150" t="s">
        <v>261</v>
      </c>
      <c r="J82" s="151"/>
      <c r="K82" s="152"/>
      <c r="L82" s="228">
        <v>7569528.5899999999</v>
      </c>
      <c r="M82" s="83">
        <v>43195</v>
      </c>
      <c r="N82" s="228"/>
      <c r="O82" s="239"/>
      <c r="P82" s="373" t="s">
        <v>102</v>
      </c>
      <c r="Q82" s="379" t="s">
        <v>157</v>
      </c>
      <c r="R82" s="379"/>
      <c r="S82" s="379"/>
      <c r="T82" s="374" t="s">
        <v>155</v>
      </c>
      <c r="U82" s="375"/>
      <c r="V82" s="376">
        <v>42441</v>
      </c>
      <c r="W82" s="377">
        <v>42442</v>
      </c>
      <c r="X82" s="378">
        <f t="shared" si="8"/>
        <v>-1</v>
      </c>
    </row>
    <row r="83" spans="1:24" s="194" customFormat="1" ht="20.100000000000001" customHeight="1" x14ac:dyDescent="0.3">
      <c r="A83" s="218" t="s">
        <v>183</v>
      </c>
      <c r="B83" s="221" t="s">
        <v>236</v>
      </c>
      <c r="C83" s="221"/>
      <c r="D83" s="220"/>
      <c r="E83" s="369" t="s">
        <v>175</v>
      </c>
      <c r="F83" s="217">
        <v>43110</v>
      </c>
      <c r="G83" s="216"/>
      <c r="H83" s="246">
        <f t="shared" si="7"/>
        <v>-176</v>
      </c>
      <c r="I83" s="150" t="s">
        <v>278</v>
      </c>
      <c r="J83" s="151"/>
      <c r="K83" s="152"/>
      <c r="L83" s="321">
        <v>4601454.76</v>
      </c>
      <c r="M83" s="83">
        <v>43215</v>
      </c>
      <c r="N83" s="321"/>
      <c r="O83" s="239"/>
      <c r="P83" s="373" t="s">
        <v>105</v>
      </c>
      <c r="Q83" s="379" t="s">
        <v>158</v>
      </c>
      <c r="R83" s="379"/>
      <c r="S83" s="379"/>
      <c r="T83" s="374" t="s">
        <v>155</v>
      </c>
      <c r="U83" s="375"/>
      <c r="V83" s="376">
        <v>42702</v>
      </c>
      <c r="W83" s="377">
        <v>42702</v>
      </c>
      <c r="X83" s="378">
        <f t="shared" si="8"/>
        <v>0</v>
      </c>
    </row>
    <row r="84" spans="1:24" s="194" customFormat="1" ht="20.100000000000001" customHeight="1" x14ac:dyDescent="0.3">
      <c r="A84" s="218" t="s">
        <v>184</v>
      </c>
      <c r="B84" s="406" t="s">
        <v>250</v>
      </c>
      <c r="C84" s="406"/>
      <c r="D84" s="406"/>
      <c r="E84" s="369" t="s">
        <v>175</v>
      </c>
      <c r="F84" s="217">
        <v>43110</v>
      </c>
      <c r="G84" s="349"/>
      <c r="H84" s="246">
        <f t="shared" si="7"/>
        <v>-176</v>
      </c>
      <c r="I84" s="252" t="s">
        <v>207</v>
      </c>
      <c r="J84" s="241"/>
      <c r="K84" s="242"/>
      <c r="L84" s="368">
        <f>SUM(L78:L83)</f>
        <v>17262750.59</v>
      </c>
      <c r="M84" s="149" t="s">
        <v>207</v>
      </c>
      <c r="N84" s="368">
        <f>SUM(N78:N83)</f>
        <v>5000000</v>
      </c>
      <c r="O84" s="248"/>
      <c r="P84" s="373" t="s">
        <v>106</v>
      </c>
      <c r="Q84" s="379" t="s">
        <v>159</v>
      </c>
      <c r="R84" s="379"/>
      <c r="S84" s="379"/>
      <c r="T84" s="374" t="s">
        <v>155</v>
      </c>
      <c r="U84" s="375"/>
      <c r="V84" s="376">
        <v>42770</v>
      </c>
      <c r="W84" s="377">
        <v>42770</v>
      </c>
      <c r="X84" s="378">
        <f t="shared" si="8"/>
        <v>0</v>
      </c>
    </row>
    <row r="85" spans="1:24" s="194" customFormat="1" ht="20.100000000000001" customHeight="1" x14ac:dyDescent="0.3">
      <c r="A85" s="215"/>
      <c r="B85" s="406" t="s">
        <v>251</v>
      </c>
      <c r="C85" s="406"/>
      <c r="D85" s="406"/>
      <c r="E85" s="369"/>
      <c r="F85" s="217"/>
      <c r="G85" s="350"/>
      <c r="H85" s="246"/>
      <c r="I85" s="428" t="s">
        <v>224</v>
      </c>
      <c r="J85" s="429"/>
      <c r="K85" s="429"/>
      <c r="L85" s="429"/>
      <c r="M85" s="429"/>
      <c r="N85" s="429"/>
      <c r="O85" s="430"/>
      <c r="P85" s="373" t="s">
        <v>183</v>
      </c>
      <c r="Q85" s="379" t="s">
        <v>160</v>
      </c>
      <c r="R85" s="379"/>
      <c r="S85" s="379"/>
      <c r="T85" s="374" t="s">
        <v>155</v>
      </c>
      <c r="U85" s="380"/>
      <c r="V85" s="376">
        <v>43033</v>
      </c>
      <c r="W85" s="377">
        <v>43048</v>
      </c>
      <c r="X85" s="378">
        <f t="shared" si="8"/>
        <v>-15</v>
      </c>
    </row>
    <row r="86" spans="1:24" s="194" customFormat="1" ht="20.100000000000001" customHeight="1" x14ac:dyDescent="0.3">
      <c r="A86" s="215" t="s">
        <v>186</v>
      </c>
      <c r="B86" s="406" t="s">
        <v>206</v>
      </c>
      <c r="C86" s="406"/>
      <c r="D86" s="406"/>
      <c r="E86" s="369" t="s">
        <v>155</v>
      </c>
      <c r="F86" s="217">
        <v>43151</v>
      </c>
      <c r="G86" s="216">
        <v>43164</v>
      </c>
      <c r="H86" s="246">
        <f>F86-$X$4</f>
        <v>-135</v>
      </c>
      <c r="I86" s="431"/>
      <c r="J86" s="432"/>
      <c r="K86" s="432"/>
      <c r="L86" s="432"/>
      <c r="M86" s="432"/>
      <c r="N86" s="432"/>
      <c r="O86" s="433"/>
      <c r="P86" s="373" t="s">
        <v>184</v>
      </c>
      <c r="Q86" s="379" t="s">
        <v>192</v>
      </c>
      <c r="R86" s="379"/>
      <c r="S86" s="379"/>
      <c r="T86" s="374" t="s">
        <v>155</v>
      </c>
      <c r="U86" s="375"/>
      <c r="V86" s="376">
        <v>42931</v>
      </c>
      <c r="W86" s="377">
        <v>42992</v>
      </c>
      <c r="X86" s="378">
        <f t="shared" si="8"/>
        <v>-61</v>
      </c>
    </row>
    <row r="87" spans="1:24" s="194" customFormat="1" ht="20.100000000000001" customHeight="1" x14ac:dyDescent="0.3">
      <c r="A87" s="215" t="s">
        <v>187</v>
      </c>
      <c r="B87" s="406" t="s">
        <v>244</v>
      </c>
      <c r="C87" s="406"/>
      <c r="D87" s="406"/>
      <c r="E87" s="370" t="s">
        <v>185</v>
      </c>
      <c r="F87" s="217"/>
      <c r="G87" s="349"/>
      <c r="H87" s="246"/>
      <c r="I87" s="210"/>
      <c r="J87" s="50"/>
      <c r="K87" s="50"/>
      <c r="L87" s="64"/>
      <c r="M87" s="230" t="s">
        <v>113</v>
      </c>
      <c r="N87" s="231"/>
      <c r="O87" s="236" t="s">
        <v>114</v>
      </c>
      <c r="P87" s="373" t="s">
        <v>186</v>
      </c>
      <c r="Q87" s="379" t="s">
        <v>257</v>
      </c>
      <c r="R87" s="379"/>
      <c r="S87" s="379"/>
      <c r="T87" s="374" t="s">
        <v>155</v>
      </c>
      <c r="U87" s="375"/>
      <c r="V87" s="376"/>
      <c r="W87" s="377">
        <v>43125</v>
      </c>
      <c r="X87" s="378"/>
    </row>
    <row r="88" spans="1:24" s="194" customFormat="1" ht="20.100000000000001" customHeight="1" x14ac:dyDescent="0.25">
      <c r="A88" s="215" t="s">
        <v>188</v>
      </c>
      <c r="B88" s="406" t="s">
        <v>245</v>
      </c>
      <c r="C88" s="406"/>
      <c r="D88" s="406"/>
      <c r="E88" s="370" t="s">
        <v>185</v>
      </c>
      <c r="F88" s="217"/>
      <c r="G88" s="216"/>
      <c r="H88" s="246"/>
      <c r="I88" s="211" t="s">
        <v>154</v>
      </c>
      <c r="J88" s="212"/>
      <c r="K88" s="175"/>
      <c r="L88" s="227">
        <v>8500000</v>
      </c>
      <c r="M88" s="209"/>
      <c r="N88" s="227">
        <f>SUM(N89:N94)</f>
        <v>7500000</v>
      </c>
      <c r="O88" s="237"/>
      <c r="P88" s="373" t="s">
        <v>187</v>
      </c>
      <c r="Q88" s="391" t="s">
        <v>259</v>
      </c>
      <c r="R88" s="391"/>
      <c r="S88" s="391"/>
      <c r="T88" s="374" t="s">
        <v>155</v>
      </c>
      <c r="U88" s="375"/>
      <c r="V88" s="376"/>
      <c r="W88" s="377">
        <v>43138</v>
      </c>
      <c r="X88" s="378"/>
    </row>
    <row r="89" spans="1:24" ht="20.100000000000001" customHeight="1" x14ac:dyDescent="0.3">
      <c r="A89" s="215" t="s">
        <v>189</v>
      </c>
      <c r="B89" s="406" t="s">
        <v>252</v>
      </c>
      <c r="C89" s="406"/>
      <c r="D89" s="406"/>
      <c r="E89" s="371"/>
      <c r="F89" s="372"/>
      <c r="G89" s="372"/>
      <c r="H89" s="246"/>
      <c r="I89" s="244" t="s">
        <v>208</v>
      </c>
      <c r="J89" s="243"/>
      <c r="K89" s="243"/>
      <c r="L89" s="235"/>
      <c r="M89" s="232"/>
      <c r="N89" s="234">
        <v>2000000</v>
      </c>
      <c r="O89" s="238">
        <v>42929</v>
      </c>
      <c r="P89" s="382" t="s">
        <v>188</v>
      </c>
      <c r="Q89" s="391" t="s">
        <v>193</v>
      </c>
      <c r="R89" s="391"/>
      <c r="S89" s="391"/>
      <c r="T89" s="374" t="s">
        <v>155</v>
      </c>
      <c r="U89" s="375"/>
      <c r="V89" s="376">
        <v>42950</v>
      </c>
      <c r="W89" s="377">
        <v>43177</v>
      </c>
      <c r="X89" s="378">
        <f t="shared" ref="X89" si="9">V89-W89</f>
        <v>-227</v>
      </c>
    </row>
    <row r="90" spans="1:24" ht="20.100000000000001" customHeight="1" x14ac:dyDescent="0.3">
      <c r="A90" s="215"/>
      <c r="B90" s="408" t="s">
        <v>253</v>
      </c>
      <c r="C90" s="408"/>
      <c r="D90" s="408"/>
      <c r="E90" s="369" t="s">
        <v>175</v>
      </c>
      <c r="F90" s="372">
        <v>43143</v>
      </c>
      <c r="G90" s="350"/>
      <c r="H90" s="246">
        <f>F90-$X$4</f>
        <v>-143</v>
      </c>
      <c r="I90" s="244" t="s">
        <v>209</v>
      </c>
      <c r="J90" s="243"/>
      <c r="K90" s="243"/>
      <c r="L90" s="235"/>
      <c r="M90" s="232"/>
      <c r="N90" s="234">
        <v>1500000</v>
      </c>
      <c r="O90" s="240">
        <v>42950</v>
      </c>
      <c r="P90" s="382" t="s">
        <v>189</v>
      </c>
      <c r="Q90" s="391" t="s">
        <v>197</v>
      </c>
      <c r="R90" s="391"/>
      <c r="S90" s="391"/>
      <c r="T90" s="381" t="s">
        <v>185</v>
      </c>
      <c r="U90" s="375"/>
      <c r="V90" s="376">
        <v>43006</v>
      </c>
      <c r="W90" s="377"/>
      <c r="X90" s="378"/>
    </row>
    <row r="91" spans="1:24" ht="21" customHeight="1" x14ac:dyDescent="0.3">
      <c r="A91" s="322" t="s">
        <v>190</v>
      </c>
      <c r="B91" s="408" t="s">
        <v>246</v>
      </c>
      <c r="C91" s="408"/>
      <c r="D91" s="408"/>
      <c r="E91" s="370" t="s">
        <v>175</v>
      </c>
      <c r="F91" s="217">
        <v>43151</v>
      </c>
      <c r="G91" s="216"/>
      <c r="H91" s="246">
        <f>F91-$X$4</f>
        <v>-135</v>
      </c>
      <c r="I91" s="244" t="s">
        <v>210</v>
      </c>
      <c r="J91" s="243"/>
      <c r="K91" s="243"/>
      <c r="L91" s="235"/>
      <c r="M91" s="232"/>
      <c r="N91" s="234">
        <v>1000000</v>
      </c>
      <c r="O91" s="240">
        <v>42975</v>
      </c>
      <c r="P91" s="373" t="s">
        <v>190</v>
      </c>
      <c r="Q91" s="434" t="s">
        <v>194</v>
      </c>
      <c r="R91" s="434"/>
      <c r="S91" s="391"/>
      <c r="T91" s="383" t="s">
        <v>185</v>
      </c>
      <c r="U91" s="375"/>
      <c r="V91" s="376">
        <v>43026</v>
      </c>
      <c r="W91" s="377"/>
      <c r="X91" s="378"/>
    </row>
    <row r="92" spans="1:24" ht="20.100000000000001" customHeight="1" x14ac:dyDescent="0.3">
      <c r="A92" s="215" t="s">
        <v>230</v>
      </c>
      <c r="B92" s="426" t="s">
        <v>240</v>
      </c>
      <c r="C92" s="426"/>
      <c r="D92" s="426"/>
      <c r="E92" s="370" t="s">
        <v>185</v>
      </c>
      <c r="F92" s="217"/>
      <c r="G92" s="216"/>
      <c r="H92" s="246"/>
      <c r="I92" s="244" t="s">
        <v>211</v>
      </c>
      <c r="J92" s="243"/>
      <c r="K92" s="243"/>
      <c r="L92" s="235"/>
      <c r="M92" s="232"/>
      <c r="N92" s="234">
        <v>1000000</v>
      </c>
      <c r="O92" s="240">
        <v>42995</v>
      </c>
      <c r="P92" s="373" t="s">
        <v>230</v>
      </c>
      <c r="Q92" s="434" t="s">
        <v>198</v>
      </c>
      <c r="R92" s="434"/>
      <c r="S92" s="391"/>
      <c r="T92" s="374" t="s">
        <v>185</v>
      </c>
      <c r="U92" s="384"/>
      <c r="V92" s="376">
        <v>43036</v>
      </c>
      <c r="W92" s="377"/>
      <c r="X92" s="378"/>
    </row>
    <row r="93" spans="1:24" ht="20.100000000000001" customHeight="1" x14ac:dyDescent="0.3">
      <c r="A93" s="215" t="s">
        <v>231</v>
      </c>
      <c r="B93" s="426" t="s">
        <v>247</v>
      </c>
      <c r="C93" s="426"/>
      <c r="D93" s="426"/>
      <c r="E93" s="370" t="s">
        <v>185</v>
      </c>
      <c r="F93" s="217"/>
      <c r="G93" s="216"/>
      <c r="H93" s="246"/>
      <c r="I93" s="244" t="s">
        <v>241</v>
      </c>
      <c r="J93" s="243"/>
      <c r="K93" s="243"/>
      <c r="L93" s="235"/>
      <c r="M93" s="232"/>
      <c r="N93" s="234">
        <v>1000000</v>
      </c>
      <c r="O93" s="240">
        <v>43094</v>
      </c>
      <c r="P93" s="373" t="s">
        <v>231</v>
      </c>
      <c r="Q93" s="434" t="s">
        <v>195</v>
      </c>
      <c r="R93" s="434"/>
      <c r="S93" s="391"/>
      <c r="T93" s="374" t="s">
        <v>185</v>
      </c>
      <c r="U93" s="384"/>
      <c r="V93" s="376">
        <v>43039</v>
      </c>
      <c r="W93" s="377"/>
      <c r="X93" s="378"/>
    </row>
    <row r="94" spans="1:24" ht="20.100000000000001" customHeight="1" x14ac:dyDescent="0.3">
      <c r="A94" s="215" t="s">
        <v>232</v>
      </c>
      <c r="B94" s="426" t="s">
        <v>262</v>
      </c>
      <c r="C94" s="426"/>
      <c r="D94" s="426"/>
      <c r="E94" s="370" t="s">
        <v>175</v>
      </c>
      <c r="F94" s="217">
        <v>43191</v>
      </c>
      <c r="G94" s="216"/>
      <c r="H94" s="246">
        <f>F94-$X$4</f>
        <v>-95</v>
      </c>
      <c r="I94" s="244" t="s">
        <v>241</v>
      </c>
      <c r="J94" s="243"/>
      <c r="K94" s="243"/>
      <c r="L94" s="235"/>
      <c r="M94" s="232"/>
      <c r="N94" s="234">
        <v>1000000</v>
      </c>
      <c r="O94" s="240">
        <v>43152</v>
      </c>
      <c r="P94" s="373" t="s">
        <v>232</v>
      </c>
      <c r="Q94" s="391" t="s">
        <v>216</v>
      </c>
      <c r="R94" s="391"/>
      <c r="S94" s="391"/>
      <c r="T94" s="374" t="s">
        <v>185</v>
      </c>
      <c r="U94" s="384"/>
      <c r="V94" s="376">
        <v>43045</v>
      </c>
      <c r="W94" s="377"/>
      <c r="X94" s="378"/>
    </row>
    <row r="95" spans="1:24" ht="20.100000000000001" customHeight="1" x14ac:dyDescent="0.25">
      <c r="A95" s="215" t="s">
        <v>235</v>
      </c>
      <c r="B95" s="426" t="s">
        <v>263</v>
      </c>
      <c r="C95" s="426"/>
      <c r="D95" s="426"/>
      <c r="E95" s="370" t="s">
        <v>175</v>
      </c>
      <c r="F95" s="217">
        <v>43214</v>
      </c>
      <c r="G95" s="216"/>
      <c r="H95" s="246"/>
      <c r="I95" s="213" t="s">
        <v>201</v>
      </c>
      <c r="J95" s="214"/>
      <c r="K95" s="175"/>
      <c r="L95" s="227">
        <v>2800000</v>
      </c>
      <c r="M95" s="83">
        <v>42813</v>
      </c>
      <c r="N95" s="229">
        <v>2800000</v>
      </c>
      <c r="O95" s="239">
        <v>43075</v>
      </c>
      <c r="P95" s="373" t="s">
        <v>235</v>
      </c>
      <c r="Q95" s="391" t="s">
        <v>199</v>
      </c>
      <c r="R95" s="391"/>
      <c r="S95" s="391"/>
      <c r="T95" s="374" t="s">
        <v>185</v>
      </c>
      <c r="U95" s="384"/>
      <c r="V95" s="376">
        <v>43057</v>
      </c>
      <c r="W95" s="377"/>
      <c r="X95" s="378"/>
    </row>
    <row r="96" spans="1:24" ht="20.100000000000001" customHeight="1" x14ac:dyDescent="0.3">
      <c r="A96" s="215" t="s">
        <v>256</v>
      </c>
      <c r="B96" s="426" t="s">
        <v>264</v>
      </c>
      <c r="C96" s="426"/>
      <c r="D96" s="426"/>
      <c r="E96" s="370" t="s">
        <v>175</v>
      </c>
      <c r="F96" s="217">
        <v>43214</v>
      </c>
      <c r="G96" s="216"/>
      <c r="H96" s="246"/>
      <c r="I96" s="213" t="s">
        <v>202</v>
      </c>
      <c r="J96" s="214"/>
      <c r="K96" s="175"/>
      <c r="L96" s="329">
        <v>1273664</v>
      </c>
      <c r="M96" s="83">
        <v>43032</v>
      </c>
      <c r="N96" s="330">
        <v>1273664</v>
      </c>
      <c r="O96" s="331"/>
      <c r="P96" s="373" t="s">
        <v>256</v>
      </c>
      <c r="Q96" s="391" t="s">
        <v>196</v>
      </c>
      <c r="R96" s="391"/>
      <c r="S96" s="391"/>
      <c r="T96" s="374" t="s">
        <v>185</v>
      </c>
      <c r="U96" s="386"/>
      <c r="V96" s="376">
        <v>43061</v>
      </c>
      <c r="W96" s="387"/>
      <c r="X96" s="388"/>
    </row>
    <row r="97" spans="1:24" ht="19.95" customHeight="1" x14ac:dyDescent="0.3">
      <c r="A97" s="322"/>
      <c r="B97" s="445"/>
      <c r="C97" s="445"/>
      <c r="D97" s="445"/>
      <c r="E97" s="351"/>
      <c r="F97" s="352"/>
      <c r="G97" s="323"/>
      <c r="H97" s="324"/>
      <c r="I97" s="213"/>
      <c r="J97" s="214"/>
      <c r="K97" s="175"/>
      <c r="L97" s="332"/>
      <c r="M97" s="332"/>
      <c r="N97" s="332"/>
      <c r="O97" s="333"/>
      <c r="P97" s="373" t="s">
        <v>258</v>
      </c>
      <c r="Q97" s="434" t="s">
        <v>200</v>
      </c>
      <c r="R97" s="434"/>
      <c r="S97" s="391"/>
      <c r="T97" s="385" t="s">
        <v>185</v>
      </c>
      <c r="U97" s="386"/>
      <c r="V97" s="376">
        <v>43064</v>
      </c>
      <c r="W97" s="387"/>
      <c r="X97" s="388"/>
    </row>
    <row r="98" spans="1:24" ht="19.95" customHeight="1" thickBot="1" x14ac:dyDescent="0.3">
      <c r="A98" s="325"/>
      <c r="B98" s="422"/>
      <c r="C98" s="422"/>
      <c r="D98" s="422"/>
      <c r="E98" s="353"/>
      <c r="F98" s="354"/>
      <c r="G98" s="326"/>
      <c r="H98" s="327"/>
      <c r="I98" s="423" t="s">
        <v>207</v>
      </c>
      <c r="J98" s="424"/>
      <c r="K98" s="425"/>
      <c r="L98" s="334">
        <f>SUM(L88:L96)</f>
        <v>12573664</v>
      </c>
      <c r="M98" s="335" t="s">
        <v>207</v>
      </c>
      <c r="N98" s="336">
        <f>N88+N95+N96</f>
        <v>11573664</v>
      </c>
      <c r="O98" s="337"/>
      <c r="P98" s="249"/>
      <c r="Q98" s="249"/>
      <c r="R98" s="249"/>
      <c r="S98" s="249"/>
      <c r="T98" s="249"/>
      <c r="U98" s="249"/>
      <c r="V98" s="249"/>
      <c r="W98" s="338"/>
      <c r="X98" s="328"/>
    </row>
    <row r="99" spans="1:24" ht="19.95" customHeight="1" x14ac:dyDescent="0.3">
      <c r="A99" s="46"/>
      <c r="B99" s="195"/>
      <c r="C99" s="195"/>
      <c r="D99" s="45"/>
      <c r="E99" s="45"/>
      <c r="F99" s="45"/>
      <c r="G99" s="45"/>
      <c r="H99" s="171"/>
      <c r="J99" s="175"/>
      <c r="K99" s="56"/>
      <c r="L99" s="57"/>
      <c r="M99" s="57"/>
      <c r="N99" s="59"/>
    </row>
    <row r="100" spans="1:24" ht="19.95" customHeight="1" x14ac:dyDescent="0.25">
      <c r="A100" s="175"/>
      <c r="B100" s="196"/>
      <c r="C100" s="196"/>
      <c r="J100" s="175"/>
      <c r="K100" s="56"/>
      <c r="L100" s="57"/>
      <c r="M100" s="57"/>
      <c r="N100" s="59"/>
    </row>
    <row r="101" spans="1:24" ht="19.95" customHeight="1" x14ac:dyDescent="0.25">
      <c r="J101" s="175"/>
      <c r="K101" s="56"/>
      <c r="L101" s="57"/>
      <c r="M101" s="57"/>
      <c r="N101" s="59"/>
    </row>
    <row r="102" spans="1:24" ht="19.95" customHeight="1" x14ac:dyDescent="0.25">
      <c r="J102" s="175"/>
      <c r="K102" s="56"/>
      <c r="L102" s="57"/>
      <c r="M102" s="57"/>
      <c r="N102" s="58"/>
    </row>
    <row r="103" spans="1:24" ht="19.95" customHeight="1" x14ac:dyDescent="0.25">
      <c r="J103" s="175"/>
      <c r="K103" s="56"/>
      <c r="L103" s="57"/>
      <c r="M103" s="57"/>
      <c r="N103" s="59"/>
    </row>
    <row r="104" spans="1:24" ht="19.95" customHeight="1" x14ac:dyDescent="0.25">
      <c r="J104" s="175"/>
      <c r="K104" s="56"/>
      <c r="L104" s="57"/>
      <c r="M104" s="57"/>
      <c r="N104" s="59"/>
    </row>
    <row r="105" spans="1:24" ht="19.95" customHeight="1" x14ac:dyDescent="0.25">
      <c r="J105" s="175"/>
      <c r="K105" s="60"/>
      <c r="L105" s="57"/>
      <c r="M105" s="61"/>
      <c r="N105" s="62"/>
    </row>
    <row r="106" spans="1:24" ht="19.95" customHeight="1" x14ac:dyDescent="0.25">
      <c r="J106" s="175"/>
      <c r="K106" s="63"/>
      <c r="L106" s="54"/>
      <c r="M106" s="54"/>
      <c r="N106" s="54"/>
    </row>
    <row r="107" spans="1:24" ht="19.95" customHeight="1" x14ac:dyDescent="0.25">
      <c r="J107" s="175"/>
      <c r="K107" s="55"/>
      <c r="L107" s="54"/>
      <c r="M107" s="55"/>
      <c r="N107" s="55"/>
    </row>
    <row r="108" spans="1:24" ht="19.95" customHeight="1" x14ac:dyDescent="0.25">
      <c r="F108" s="197"/>
      <c r="J108" s="175"/>
      <c r="K108" s="55"/>
      <c r="L108" s="54"/>
      <c r="M108" s="55"/>
      <c r="N108" s="55"/>
    </row>
    <row r="109" spans="1:24" ht="19.95" customHeight="1" x14ac:dyDescent="0.25">
      <c r="J109" s="175"/>
      <c r="K109" s="175"/>
      <c r="L109" s="175"/>
      <c r="M109" s="175"/>
      <c r="N109" s="175"/>
    </row>
  </sheetData>
  <mergeCells count="151">
    <mergeCell ref="N59:N61"/>
    <mergeCell ref="X59:X61"/>
    <mergeCell ref="X56:X58"/>
    <mergeCell ref="P62:P64"/>
    <mergeCell ref="P52:X53"/>
    <mergeCell ref="P74:X75"/>
    <mergeCell ref="W54:W55"/>
    <mergeCell ref="W59:W61"/>
    <mergeCell ref="O62:O64"/>
    <mergeCell ref="W62:W64"/>
    <mergeCell ref="O54:O55"/>
    <mergeCell ref="O59:O61"/>
    <mergeCell ref="V62:V64"/>
    <mergeCell ref="Q68:U70"/>
    <mergeCell ref="V68:V70"/>
    <mergeCell ref="Q71:U73"/>
    <mergeCell ref="V71:V73"/>
    <mergeCell ref="Q65:U67"/>
    <mergeCell ref="V65:V67"/>
    <mergeCell ref="B62:F64"/>
    <mergeCell ref="A54:F55"/>
    <mergeCell ref="W56:W58"/>
    <mergeCell ref="U44:U45"/>
    <mergeCell ref="Q93:R93"/>
    <mergeCell ref="Q97:R97"/>
    <mergeCell ref="I54:M55"/>
    <mergeCell ref="B65:F67"/>
    <mergeCell ref="I59:I61"/>
    <mergeCell ref="J62:M64"/>
    <mergeCell ref="I62:I64"/>
    <mergeCell ref="B59:F61"/>
    <mergeCell ref="J59:M61"/>
    <mergeCell ref="G54:H55"/>
    <mergeCell ref="B92:D92"/>
    <mergeCell ref="B87:D87"/>
    <mergeCell ref="A52:H53"/>
    <mergeCell ref="V49:W49"/>
    <mergeCell ref="V50:W50"/>
    <mergeCell ref="V51:W51"/>
    <mergeCell ref="V46:W46"/>
    <mergeCell ref="V47:W47"/>
    <mergeCell ref="V48:W48"/>
    <mergeCell ref="A56:A58"/>
    <mergeCell ref="AB12:AC12"/>
    <mergeCell ref="A30:H31"/>
    <mergeCell ref="I30:O31"/>
    <mergeCell ref="N71:N73"/>
    <mergeCell ref="P65:P67"/>
    <mergeCell ref="P59:P61"/>
    <mergeCell ref="I56:I58"/>
    <mergeCell ref="N62:N64"/>
    <mergeCell ref="O65:O67"/>
    <mergeCell ref="X44:X45"/>
    <mergeCell ref="P71:P73"/>
    <mergeCell ref="X54:X55"/>
    <mergeCell ref="P56:P58"/>
    <mergeCell ref="P54:U55"/>
    <mergeCell ref="B71:F73"/>
    <mergeCell ref="O71:O73"/>
    <mergeCell ref="I71:I73"/>
    <mergeCell ref="P42:X43"/>
    <mergeCell ref="A59:A61"/>
    <mergeCell ref="I52:O53"/>
    <mergeCell ref="M32:M33"/>
    <mergeCell ref="N32:N33"/>
    <mergeCell ref="O32:O33"/>
    <mergeCell ref="J56:M58"/>
    <mergeCell ref="I32:L33"/>
    <mergeCell ref="P44:S45"/>
    <mergeCell ref="T44:T45"/>
    <mergeCell ref="P2:Q2"/>
    <mergeCell ref="P4:Q4"/>
    <mergeCell ref="P5:Q5"/>
    <mergeCell ref="P30:X31"/>
    <mergeCell ref="I2:O5"/>
    <mergeCell ref="P11:Q11"/>
    <mergeCell ref="P22:Q22"/>
    <mergeCell ref="G7:L8"/>
    <mergeCell ref="M7:S8"/>
    <mergeCell ref="B6:X6"/>
    <mergeCell ref="T7:X8"/>
    <mergeCell ref="A2:F5"/>
    <mergeCell ref="U9:X10"/>
    <mergeCell ref="V44:W45"/>
    <mergeCell ref="I40:K40"/>
    <mergeCell ref="F33:G33"/>
    <mergeCell ref="B56:F58"/>
    <mergeCell ref="N54:N55"/>
    <mergeCell ref="A62:A64"/>
    <mergeCell ref="W76:W77"/>
    <mergeCell ref="O56:O58"/>
    <mergeCell ref="X76:X77"/>
    <mergeCell ref="X68:X70"/>
    <mergeCell ref="X62:X64"/>
    <mergeCell ref="V76:V77"/>
    <mergeCell ref="U76:U77"/>
    <mergeCell ref="P76:S77"/>
    <mergeCell ref="X71:X73"/>
    <mergeCell ref="W65:W67"/>
    <mergeCell ref="W71:W73"/>
    <mergeCell ref="W68:W70"/>
    <mergeCell ref="O68:O70"/>
    <mergeCell ref="X65:X67"/>
    <mergeCell ref="Q56:U58"/>
    <mergeCell ref="V56:V58"/>
    <mergeCell ref="Q59:U61"/>
    <mergeCell ref="V59:V61"/>
    <mergeCell ref="Q62:U64"/>
    <mergeCell ref="J65:M67"/>
    <mergeCell ref="T76:T77"/>
    <mergeCell ref="B98:D98"/>
    <mergeCell ref="I98:K98"/>
    <mergeCell ref="B93:D93"/>
    <mergeCell ref="B94:D94"/>
    <mergeCell ref="N65:N67"/>
    <mergeCell ref="J71:M73"/>
    <mergeCell ref="A74:H75"/>
    <mergeCell ref="I74:O75"/>
    <mergeCell ref="Q80:S80"/>
    <mergeCell ref="N76:O76"/>
    <mergeCell ref="A71:A73"/>
    <mergeCell ref="I76:K77"/>
    <mergeCell ref="L76:M76"/>
    <mergeCell ref="N68:N70"/>
    <mergeCell ref="A65:A67"/>
    <mergeCell ref="B97:D97"/>
    <mergeCell ref="B95:D95"/>
    <mergeCell ref="B96:D96"/>
    <mergeCell ref="P68:P70"/>
    <mergeCell ref="I85:O86"/>
    <mergeCell ref="A68:A70"/>
    <mergeCell ref="Q91:R91"/>
    <mergeCell ref="Q92:R92"/>
    <mergeCell ref="I65:I67"/>
    <mergeCell ref="B68:F70"/>
    <mergeCell ref="B88:D88"/>
    <mergeCell ref="J68:M70"/>
    <mergeCell ref="B86:D86"/>
    <mergeCell ref="B91:D91"/>
    <mergeCell ref="B89:D89"/>
    <mergeCell ref="B90:D90"/>
    <mergeCell ref="B78:D78"/>
    <mergeCell ref="A76:D77"/>
    <mergeCell ref="B81:D81"/>
    <mergeCell ref="B84:D84"/>
    <mergeCell ref="B85:D85"/>
    <mergeCell ref="E76:E77"/>
    <mergeCell ref="F76:F77"/>
    <mergeCell ref="G76:G77"/>
    <mergeCell ref="H76:H77"/>
    <mergeCell ref="I68:I70"/>
  </mergeCells>
  <conditionalFormatting sqref="X40 X38">
    <cfRule type="iconSet" priority="1696">
      <iconSet iconSet="3Flags" reverse="1">
        <cfvo type="percent" val="0"/>
        <cfvo type="num" val="0"/>
        <cfvo type="num" val="1"/>
      </iconSet>
    </cfRule>
  </conditionalFormatting>
  <conditionalFormatting sqref="X40 X38">
    <cfRule type="iconSet" priority="1698">
      <iconSet iconSet="3Flags">
        <cfvo type="percent" val="0"/>
        <cfvo type="num" val="0"/>
        <cfvo type="num" val="1"/>
      </iconSet>
    </cfRule>
  </conditionalFormatting>
  <printOptions horizontalCentered="1" verticalCentered="1"/>
  <pageMargins left="0" right="0" top="0" bottom="0" header="0" footer="0"/>
  <pageSetup paperSize="8" scale="41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67" id="{3B765B3D-6725-4CD2-804E-2E88356942E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X79</xm:sqref>
        </x14:conditionalFormatting>
        <x14:conditionalFormatting xmlns:xm="http://schemas.microsoft.com/office/excel/2006/main">
          <x14:cfRule type="iconSet" priority="1644" id="{FFDB4C9E-2A6A-4313-AEFC-0F0A33886E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1643" id="{4127A5DB-F1B8-4D87-A804-82AB447F2EC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1596" id="{C2C495FD-946A-496A-A527-F524DD45FE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X80:X88</xm:sqref>
        </x14:conditionalFormatting>
        <x14:conditionalFormatting xmlns:xm="http://schemas.microsoft.com/office/excel/2006/main">
          <x14:cfRule type="iconSet" priority="1432" id="{E30B9831-1F73-4A49-B851-6C47E9B2291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X87:X88 X90:X97</xm:sqref>
        </x14:conditionalFormatting>
        <x14:conditionalFormatting xmlns:xm="http://schemas.microsoft.com/office/excel/2006/main">
          <x14:cfRule type="iconSet" priority="1689" id="{1AB8812C-6C24-4A29-83FC-12952AB5D79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1430" id="{2BE8D567-1F1D-4DE7-B9CB-1B7692FC70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H86:H95</xm:sqref>
        </x14:conditionalFormatting>
        <x14:conditionalFormatting xmlns:xm="http://schemas.microsoft.com/office/excel/2006/main">
          <x14:cfRule type="iconSet" priority="1431" id="{665D1A2E-8D31-4293-8BE0-F52FA28F9BC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1024" id="{660021CC-F049-454C-BB79-502B98D7342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1023" id="{7D022305-8949-4ABE-A0B6-8AEB2E5C4C8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1022" id="{0D7E1746-4AB9-4756-BA25-D8076FC04BB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1021" id="{61AAA745-6227-459D-90CA-93ED634366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1020" id="{595F3BBB-80CE-41C2-A6BC-FA8BC54E244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1019" id="{4224494A-AD39-4DF5-B470-7EC613545CD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1018" id="{DF4A0781-3BC5-4836-8FBD-8E8AE01641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1016" id="{A169B893-121A-4FB6-BFF6-884F085ED36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1013" id="{19C8ECBD-98F0-4682-AE35-72F64433C21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1009" id="{65F0747D-A897-4B87-9EA9-2B45CA7CCD7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1003" id="{DC86F532-007C-4A87-B7E6-862E7A885C9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1001" id="{2A9EB84F-3323-48A4-9B11-D5A971F82CE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1000" id="{57F35482-8BFD-4B5B-B3E8-ABB14C5C72C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99" id="{8067E1AE-9FEC-4123-AFA9-5A4655C3F2D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998" id="{E0C51088-DE79-4512-AAFA-C4D5FB381D9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97" id="{4C4F9509-A149-47E4-8C45-530DC7594D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82" id="{E3CDC384-1DA1-4904-9EBB-07B2B3BEDEA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 O37</xm:sqref>
        </x14:conditionalFormatting>
        <x14:conditionalFormatting xmlns:xm="http://schemas.microsoft.com/office/excel/2006/main">
          <x14:cfRule type="iconSet" priority="981" id="{D9651C29-8D6E-4B4C-BF82-DCF4D761391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980" id="{1E824D21-8955-4214-9AFC-A39ADD9784C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79" id="{39B22282-FD07-4ED1-A48C-06E9623B4F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78" id="{22E2CEAB-4F56-49E6-A77A-DEE59355B46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977" id="{495CF9EE-FC26-4828-B755-9900E3CD4A1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976" id="{B3C49550-52D5-45E9-A806-5CAA92D6F07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75" id="{517200EC-57FA-49C1-B3E6-A060ADDE54A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74" id="{7722CC32-E38B-42C0-AD68-D08CB4F5B2A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73" id="{B6C23201-C0D7-41DC-9588-5880D145615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72" id="{CE3CB6E7-D9EF-45C1-BCB9-0FD31F7E730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971" id="{9A31D9D2-C09F-4A05-AFC6-1FA6261A98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970" id="{AB08A78C-A807-4439-B7A6-58E1125FA41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69" id="{0A935752-2D27-4047-930E-F45B0FA828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O37</xm:sqref>
        </x14:conditionalFormatting>
        <x14:conditionalFormatting xmlns:xm="http://schemas.microsoft.com/office/excel/2006/main">
          <x14:cfRule type="iconSet" priority="968" id="{D19A7D3C-CA62-4AB9-A314-EA45C859052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O34</xm:sqref>
        </x14:conditionalFormatting>
        <x14:conditionalFormatting xmlns:xm="http://schemas.microsoft.com/office/excel/2006/main">
          <x14:cfRule type="iconSet" priority="967" id="{105EB857-B35C-4B3D-8EAB-03910787325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O35</xm:sqref>
        </x14:conditionalFormatting>
        <x14:conditionalFormatting xmlns:xm="http://schemas.microsoft.com/office/excel/2006/main">
          <x14:cfRule type="iconSet" priority="966" id="{EAA5DEBD-5CCB-4190-A8C2-FB86B8FBF22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963" id="{66F3079F-9DE6-40AF-B249-4EFED69F6BD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960" id="{1261C43B-7451-4CBC-BB2B-B8CF592AB94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957" id="{F0920D51-B931-4FB7-AAC3-4D71180A6CD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954" id="{5E464CC7-F5F6-4967-8E60-9113D6F117F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900" id="{BCEAAE54-A84B-438F-9080-84749715E40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96" id="{BE41D8C6-8E95-45AC-AA48-927BF4C21B1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93" id="{F2595CB5-5F54-44F6-8777-CF035C35D25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92" id="{CD180CF2-3EF6-497F-8223-FF74641B669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83" id="{B32D407F-139B-4218-A542-64651070BF0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80" id="{1F13DD7A-836D-45AE-9F8F-A8AA2668A76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77" id="{A61D56A2-B8D6-4951-A0F3-83C4BF848B0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73" id="{C36EAE91-962B-4622-93C2-2FA57B7A5DC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72" id="{E3F8A697-7133-4DD0-807F-6A80EE6C178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9" id="{F6ACD31C-994E-4110-8BBA-C91FDB16643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7" id="{C8BA20ED-171E-4D98-BF73-63757537D5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6" id="{B38BA10A-A0C0-4EA6-AD29-EC0FD89E27F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4" id="{D9448F50-FF63-4D17-A58A-5152B010C6B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3" id="{E22290E7-F2AA-40EB-9D76-F12DDE1D2F8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61" id="{104B9EC9-85A8-44C5-94B4-30E72BC8AF0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58" id="{F55A60F7-03AD-4969-AE8C-FC6732BA45B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57" id="{C04848B7-C78D-4E43-B20F-001D9FED5AA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54" id="{0D98E422-38E4-4D68-9951-0EBF4B038A2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52" id="{5C8D2550-FFC4-4413-A9DF-26FF8ED46AA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51" id="{B0E0253B-1D08-49B0-8C5B-036D6FE5DE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8" id="{226D9CAB-7BD4-441A-BEC3-0683F3F7F2B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7" id="{314D3CE1-60E5-4B34-8B39-99455F7588C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6" id="{B84582A9-D5CF-40A5-AD55-F74522D177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5" id="{44D8751C-15C0-4991-91B6-CF302DD1A31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3" id="{06DC96A1-756A-4303-98F4-40D6BC94C39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2" id="{F5A6061E-F416-4EB0-8D22-08B7D1AA708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40" id="{F02B7289-45CF-4F5A-848F-CA11AA91668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37" id="{B2778AD8-56DB-4D99-90D6-EC4B3569871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34" id="{4143C653-8F92-42E5-9EF8-06BC3B92879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30" id="{D4020CDC-35B1-4852-9ACC-824390D1E7A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27" id="{BFF6C7BA-979F-4EAB-8C88-1790398BDE3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26" id="{D5BF8E8A-57F5-4089-AC62-5216FA0B641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17" id="{0A88EE75-0F01-4985-84F7-9E5C11B089E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14" id="{E2356D2F-6F1A-491B-9815-FBC5F57496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11" id="{0FE34E1C-39C2-4BC9-B122-02C01C0FA33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07" id="{0B974D0E-3854-4444-BCFB-0B2276C215F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06" id="{0DDD0D9A-1F9C-4AF3-8CA5-F3AB95F40A9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03" id="{23194156-97F9-4E07-BF0F-A7EED255347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01" id="{518D9EDB-E192-4D63-9686-47064654279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800" id="{263B3769-CD8A-4684-A580-9B871B85704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98" id="{4F31A90F-9AE5-40F9-A009-08EA14D238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97" id="{8F3B088C-6BF3-4070-95FB-92C67BAF981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95" id="{BFA6C442-F62D-4021-89D1-8CA1AC940BF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92" id="{6278E297-4B70-457A-A517-F4FC0E737B9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91" id="{129EAD2B-55BB-464B-BB6C-7F19A34E360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8" id="{48233D75-F5C4-495B-908E-DC60868AE91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6" id="{5D11816E-D245-4342-B983-7CE9FA60EE7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5" id="{2C32B7AD-1751-4D02-9934-64D6FCD3A44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2" id="{535696FE-B5E6-4F08-883C-359FA0A42C2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1" id="{29E947B7-C7CC-4AB1-80A9-CA4E7458B66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80" id="{CC130163-6A4E-4CD9-AFEC-2F07A966853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79" id="{76A71458-9C24-4E9F-B189-C2C48B4744A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77" id="{14AA734C-21DB-4D76-A1AB-F4E5573546D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76" id="{50EBED07-5D3B-48CD-B0E3-ADB9C8FF4D3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74" id="{EA453B29-5129-4DEF-A174-B868D3A8962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71" id="{EBCE7FD5-2458-4003-8485-1A7AB266FC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65" id="{2400AB45-99DE-4DA2-BE9A-C2294CF01CF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62" id="{DB674BE8-6E63-4BA1-AF72-83B9E09B3DD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60" id="{9ACA409B-07F2-4B38-A055-F452C9EFD37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56" id="{42064D49-4994-48BA-9818-69B4C3765E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55" id="{854137DE-C16A-4E88-AF0F-E6B827602A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54" id="{D37F3909-4ACE-49F9-ADD2-106511302E7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53" id="{AAEF81D5-0A84-402C-906F-C75E92E731D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50" id="{50E71B18-8E92-422C-AC2E-B6B81287C5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49" id="{27AA9569-0302-469F-97F7-D7719E07135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46" id="{23BDF996-ED73-4A93-903F-EAD4B0D65EA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41" id="{E031D94B-B255-4951-AC2A-88380185BE6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40" id="{00E25508-856D-4D62-A023-C49BF4AE0ED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37" id="{B17B4418-ABBD-484E-9CB1-458EDF87A93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35" id="{627DCE15-2E8E-4579-A2BF-12C12A6EFC8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33" id="{1834DE01-9FFF-44FE-88F9-3D179EF75B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31" id="{CFA3F288-D41C-480C-9F88-9975E2FAD07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30" id="{A26FCF30-CB09-439C-B131-C7890E2005C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28" id="{2DCD6E08-E191-4FA0-AE33-F4DCC4F3D1F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25" id="{40725BCB-5961-42A4-8353-1887942ED37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24" id="{59DC45EB-5C37-4B31-9265-441EE6369E9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21" id="{A371F92B-1A52-408C-8E3F-E665962E8C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9" id="{5A13B5C7-7F0D-4EA7-83D2-3E9DF063628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7" id="{EBE7B28E-1751-4809-B501-F3CB1E358E5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6" id="{F52E4313-F33C-4F68-A60D-C7A2D2BA6D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3" id="{C70405F6-360D-4C26-85A3-0A2AA64A3CB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1" id="{DBA1FDE1-E61C-46BA-8AE4-366AAF6DEE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10" id="{6D1E7662-A431-483D-AF72-33E22EA51BF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07" id="{ECBE13F9-AB25-41E8-944B-260CFD42181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06" id="{703D43E7-4E6A-4AD2-8864-07A33C81AF9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04" id="{24D93A45-0026-49A7-85C5-74A31FB2DF7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701" id="{243A47F4-6CBE-46F2-ADEB-4FDA7A6FF18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1026" id="{3947D0F1-E096-4ACD-AF98-7A0C9A60F8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O36 O38:O49</xm:sqref>
        </x14:conditionalFormatting>
        <x14:conditionalFormatting xmlns:xm="http://schemas.microsoft.com/office/excel/2006/main">
          <x14:cfRule type="iconSet" priority="1027" id="{02206221-1AA4-472C-88DD-83E449F99C9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O38:O49</xm:sqref>
        </x14:conditionalFormatting>
        <x14:conditionalFormatting xmlns:xm="http://schemas.microsoft.com/office/excel/2006/main">
          <x14:cfRule type="iconSet" priority="581" id="{87E3C80C-1A76-4CF4-B9EF-317943E3182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X41</xm:sqref>
        </x14:conditionalFormatting>
        <x14:conditionalFormatting xmlns:xm="http://schemas.microsoft.com/office/excel/2006/main">
          <x14:cfRule type="iconSet" priority="580" id="{D924F623-6EDC-44E8-9898-F68755C693B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9" id="{EC21490C-78FD-4454-91C5-5CEA8F37D4C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8" id="{D8A61EEF-D996-4A81-AEAB-150876B1D31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7" id="{BFDAD9B4-5738-4BE5-82E7-BD92D4C84A2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6" id="{592FC442-0B05-45D2-A2D6-EBAC4EC540E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5" id="{473D0590-0C1E-4AEB-A0BB-E229AEA3A05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4" id="{381D0699-ADAE-4974-BB25-235FBFEFB26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3" id="{C4A5F7CF-0D0F-4761-94E4-199680FECA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2" id="{E56BBC28-1937-4D4F-8F7A-9FE90DEC4E3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71" id="{BE1BB5C1-7B95-45CD-BFA9-27859BB945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O38</xm:sqref>
        </x14:conditionalFormatting>
        <x14:conditionalFormatting xmlns:xm="http://schemas.microsoft.com/office/excel/2006/main">
          <x14:cfRule type="iconSet" priority="568" id="{F3A5C3AF-EE25-43AA-AEC6-A15627B8F01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7" id="{397A370E-B51B-4500-901A-1D58B8D5E82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6" id="{85A4F0DE-B46D-467D-938F-622565A54F7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5" id="{16BA218B-5E3A-4AD7-918D-258640E10E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4" id="{18AE75AD-8D91-4244-95A8-9A5C0E61191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3" id="{35B7C15E-0301-4AFB-917B-95D08C6F943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2" id="{B2B0599C-AD7F-47A4-B955-23EC64268B5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1" id="{B9A80C7E-924E-4EAE-807F-E7B4AB53BD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0" id="{374C137A-A9AA-4D55-A0C2-BD9BF1317D8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9" id="{BBE696EF-DD0D-42F6-BA16-F3943F07C3F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8" id="{6D5FFF7E-A1BC-438A-822D-59CE3619B8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7" id="{90183546-DD10-4613-BD57-F98F8A19D44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6" id="{6FE7EB1C-B180-4588-9B96-EABC204691A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5" id="{4ACC7BD2-C44E-4674-B7D2-04E08D98831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4" id="{72F6BF8D-6D65-4634-A4C5-35233E6A64B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3" id="{B4BED4AE-C3FA-4D34-B568-83F00930F63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2" id="{5A971AE2-A39E-4BE6-B029-7477D792D1C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1" id="{C0733A9C-5B75-4C4D-8E62-DEC61E15D04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50" id="{BFD19E90-9EBD-4A0F-B850-3346917DDAA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9" id="{40645D40-BD54-478E-91F9-D71DF4AC450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8" id="{3624644F-978C-4D04-9746-DDC1C55E25A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7" id="{6C13055F-813B-4E02-AD55-882DBD0F1FD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6" id="{BA7A5FFE-9B73-4E31-AC5B-EBE21925856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5" id="{28B35D8D-AD23-4AED-8970-8AC18F9BFB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4" id="{E604C8D6-EF00-48EC-A2FC-078A05E3D10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3" id="{85CA1B54-DC58-4402-B9D8-B7759CF3038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2" id="{EDCBFC4E-45AA-4679-AD61-E592C3CD2E1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1" id="{1B8FFAAD-B348-45BF-82C4-A16065EE73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40" id="{ECD25033-31A5-439A-830E-F3596530375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9" id="{9F9AE0EE-D999-4C96-ADA3-EA65632CE18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8" id="{99C07068-EFBA-4842-BE2F-92811CC6019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7" id="{1F5E619F-30E9-4AA1-8B79-0F0E51D10DE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6" id="{942E238E-9331-4335-997C-2BE75FB472D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5" id="{6CD9D1C1-02E1-4A0A-BA98-665746F870D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4" id="{4875BBDB-7946-4EA8-B730-FF542337237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3" id="{6435E97F-4D57-48EF-AF71-4A5FE64C5CB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2" id="{9C40EB94-6982-4A54-A88F-AA97D979646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1" id="{606E73A2-9347-42FB-B329-5DDB7DD035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30" id="{19B26CED-3114-4592-B953-69DC6D4BF22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9" id="{F0DDBDFA-0B31-469A-A62B-1E9210B5808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8" id="{791D70CF-F65A-4EC4-B46F-9CD007DBDEF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7" id="{519CE7C5-16C4-4B32-A9FC-A173DE0DDD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6" id="{4678B8A0-6689-401F-A388-3A1AD2459B2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5" id="{E8BF3245-477C-4345-BE72-1022B3D7BBC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4" id="{0E8B3AA7-626C-4581-974E-ED2DC548D5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3" id="{6C61470C-26BA-4EDB-9834-FA3E575B4C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2" id="{211E9E74-70D9-48A7-A99A-11652F008FA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1" id="{EC61811F-9692-4891-9E81-9A16521273D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20" id="{F94CDB7E-6E11-4C50-8AB3-168D9474D41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9" id="{20106DD2-F486-4580-A188-4CCA3516F80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8" id="{DFC388A4-63BF-4FB1-AB6B-BDE48635FA6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7" id="{9963C0F7-32B1-42C5-8133-9CAEE083C7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6" id="{F28D0CEF-66BD-4047-A80F-4978937CFB0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5" id="{2D364FF3-39F1-4DE4-93BD-3F9FD02249E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4" id="{C20A0BE6-ECDC-4B5E-8FAE-78B0F248597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3" id="{5D0C3FEF-1A7C-40A1-B425-957610F1A59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2" id="{8BDC33AF-C78D-49B7-9C20-8962C5E62A5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1" id="{8765D778-F35C-42AA-9F59-903FA83BA31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10" id="{7A6B742E-F09C-4D37-A38D-673FB370CF8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9" id="{796190FC-60E1-4032-902B-9B8FD6DD009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8" id="{71080952-D2E8-4905-B5A3-A27F2BD272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7" id="{004D7D99-3091-4D06-BFE9-FDAFEA3113F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6" id="{B04E18F2-5F0D-4E8C-A911-6EF6BF014D7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5" id="{711487D6-DC43-4CA5-B83D-439A32ED681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4" id="{4F2AA9AA-AFD5-4787-9627-85E6EDE9273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3" id="{6E10D52B-C12E-488C-8D56-AB2F9F2622D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2" id="{0479D05A-204E-4A20-A441-37237B65D3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1" id="{A3E86C8E-1D7D-4D42-A1A7-90D24294B7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00" id="{6BB1D49D-E2F7-415B-AEBC-AB99BE07C81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9" id="{D1E7CF3E-44CC-40FC-8984-DC4114D81B3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8" id="{459D7EC7-A563-47F2-9463-4127B65B4C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7" id="{533A1B85-BD65-44EC-AFFB-42F3F93BAD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6" id="{1F64F9AC-D8DE-4A9A-A53C-EBBFD171498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5" id="{77EBFEE3-F06D-48C3-802B-E91E9BF97D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4" id="{61BD2DAD-0C26-401D-9EA5-2C2401DBA43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3" id="{E2C0990A-6310-4BDB-9F30-7339B66423E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2" id="{F16A8EC1-E0DF-442F-8F14-D357418A6A1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1" id="{AF5F726B-AD3F-41D6-9962-469463CD241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90" id="{CFF75143-D5AE-4BBB-8774-5ED2315C4A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9" id="{C7F948CB-0875-4812-AFC6-889C5AF593D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8" id="{6EAA9E0E-E329-4E26-925D-2C2D746E3D0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7" id="{8D23DBDB-3257-4D22-ACCD-BB9DC740417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6" id="{77A5C977-41B8-494F-BDA2-2DA881D98EA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5" id="{B064DC51-44DA-4026-831A-E649AB82A5A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4" id="{BFE98A4C-8BF2-49F4-8AC8-41811DA8F24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3" id="{96EDF0E1-2467-4917-85A2-95E3BD208D1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2" id="{664A1C55-F915-4F00-A16E-C0A3930F40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1" id="{E3D5FCBF-11F5-4F06-9B88-42642CB42A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80" id="{D9A21C8E-01AC-4045-BFBD-03DF700AED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9" id="{15410AFD-3FE2-4A9A-AA42-DBB70462E90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8" id="{0440799B-7347-4D8C-BC42-B6E569F3D8F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7" id="{08BF0D52-1A8A-47CC-A1DF-5FCB14A010A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6" id="{FDE4FBD2-316D-4A6B-9C95-FD2998C649F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5" id="{CEFA9EB3-DC6D-4413-8065-C0F1D210CD4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4" id="{7830826A-3F88-4393-A479-9AD8A3F2A59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69" id="{79C5422F-B98D-493C-8D42-9AF79585681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570" id="{EAE880D4-47D4-4390-9E38-8DF47495EFC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O49:O51</xm:sqref>
        </x14:conditionalFormatting>
        <x14:conditionalFormatting xmlns:xm="http://schemas.microsoft.com/office/excel/2006/main">
          <x14:cfRule type="iconSet" priority="470" id="{D78A0684-1287-4114-A559-4034CCFCB34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X41</xm:sqref>
        </x14:conditionalFormatting>
        <x14:conditionalFormatting xmlns:xm="http://schemas.microsoft.com/office/excel/2006/main">
          <x14:cfRule type="iconSet" priority="471" id="{45A9844C-35CA-4A38-845E-AC21CC76CC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X41</xm:sqref>
        </x14:conditionalFormatting>
        <x14:conditionalFormatting xmlns:xm="http://schemas.microsoft.com/office/excel/2006/main">
          <x14:cfRule type="iconSet" priority="465" id="{AFB27B07-DBDB-4935-843D-328114C90F2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X88</xm:sqref>
        </x14:conditionalFormatting>
        <x14:conditionalFormatting xmlns:xm="http://schemas.microsoft.com/office/excel/2006/main">
          <x14:cfRule type="iconSet" priority="459" id="{57B08B3F-6171-4C46-998F-B8B7D5AA3F0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X47:X49</xm:sqref>
        </x14:conditionalFormatting>
        <x14:conditionalFormatting xmlns:xm="http://schemas.microsoft.com/office/excel/2006/main">
          <x14:cfRule type="iconSet" priority="456" id="{D8655EDA-4249-49CC-8703-E1221BB2FFA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X50</xm:sqref>
        </x14:conditionalFormatting>
        <x14:conditionalFormatting xmlns:xm="http://schemas.microsoft.com/office/excel/2006/main">
          <x14:cfRule type="iconSet" priority="457" id="{97BFF388-E765-4547-9AB7-9DBBACB3BE8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X50</xm:sqref>
        </x14:conditionalFormatting>
        <x14:conditionalFormatting xmlns:xm="http://schemas.microsoft.com/office/excel/2006/main">
          <x14:cfRule type="iconSet" priority="452" id="{8EACEA67-019E-45B2-AA82-585C09B6473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X49</xm:sqref>
        </x14:conditionalFormatting>
        <x14:conditionalFormatting xmlns:xm="http://schemas.microsoft.com/office/excel/2006/main">
          <x14:cfRule type="iconSet" priority="453" id="{1C134E2B-3108-4319-904A-8A186DAE49E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X49</xm:sqref>
        </x14:conditionalFormatting>
        <x14:conditionalFormatting xmlns:xm="http://schemas.microsoft.com/office/excel/2006/main">
          <x14:cfRule type="iconSet" priority="450" id="{8776F99D-0DB2-4776-8161-2BFED624E7F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X50</xm:sqref>
        </x14:conditionalFormatting>
        <x14:conditionalFormatting xmlns:xm="http://schemas.microsoft.com/office/excel/2006/main">
          <x14:cfRule type="iconSet" priority="451" id="{B2EAB361-0370-4050-826F-63620DDB8C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X50</xm:sqref>
        </x14:conditionalFormatting>
        <x14:conditionalFormatting xmlns:xm="http://schemas.microsoft.com/office/excel/2006/main">
          <x14:cfRule type="iconSet" priority="447" id="{76C5C171-25D5-4B24-9F0E-DA88D6E85A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X87</xm:sqref>
        </x14:conditionalFormatting>
        <x14:conditionalFormatting xmlns:xm="http://schemas.microsoft.com/office/excel/2006/main">
          <x14:cfRule type="iconSet" priority="446" id="{C1226DD2-C054-4B63-958A-44B4C7C2327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X88</xm:sqref>
        </x14:conditionalFormatting>
        <x14:conditionalFormatting xmlns:xm="http://schemas.microsoft.com/office/excel/2006/main">
          <x14:cfRule type="iconSet" priority="1691" id="{DB920EA0-3789-49AA-8414-B1D5F5D270C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O49</xm:sqref>
        </x14:conditionalFormatting>
        <x14:conditionalFormatting xmlns:xm="http://schemas.microsoft.com/office/excel/2006/main">
          <x14:cfRule type="iconSet" priority="1692" id="{7E822298-EA70-4B32-B53C-A9C7D42241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X47:X49 X51</xm:sqref>
        </x14:conditionalFormatting>
        <x14:conditionalFormatting xmlns:xm="http://schemas.microsoft.com/office/excel/2006/main">
          <x14:cfRule type="iconSet" priority="1694" id="{4269A767-0309-4D39-BCC0-F905F7668A8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X51</xm:sqref>
        </x14:conditionalFormatting>
        <x14:conditionalFormatting xmlns:xm="http://schemas.microsoft.com/office/excel/2006/main">
          <x14:cfRule type="iconSet" priority="444" id="{F26C6D88-B4D2-426E-B04F-7BDAA6C1AB4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43" id="{753B190D-F66F-4C2F-A7D0-8C3535EF99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42" id="{24852593-2DE0-4622-9C62-0A6FCD37CE2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41" id="{224B3CDA-11B1-4100-9A17-7991776CC49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40" id="{C37F5DDA-386B-4843-BCBC-70D061BB0C9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9" id="{B727D637-0863-482A-889B-F4F42BCAFD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8" id="{ABE85357-5083-43BE-B364-3B799394FF8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7" id="{33BF2977-5580-465A-A9B5-E0657E758AB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6" id="{53FEB97F-F7E8-4F49-B1AB-375CCC3AEEC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5" id="{6C7C36C2-FC43-4B74-AC91-7CAA4327A2B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4" id="{39B15FF5-4222-4C2B-9518-CF7C989C82D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3" id="{DEC827F2-A0E5-4A45-894A-5E1ACE1A59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2" id="{37762F34-C4EE-4F92-ACDA-A3916206180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1" id="{2D7497FF-E1CF-4172-ADFB-40C5280364E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30" id="{8F2F2FE6-4C2F-4422-83B0-F2FBEDF47C6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9" id="{98E7AAFF-FF33-4CA7-B8BE-D618017DF12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8" id="{8D7EEF94-41B0-49FF-A18C-CB224836200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7" id="{E1C0DF8B-B7D0-416F-B4C1-AC2E24A3119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6" id="{287DDF6C-9850-474D-B8B3-9332329C09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5" id="{58381D0F-D439-46DD-8AB2-7E92C8F1B7D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4" id="{429041F6-43FF-4F85-AA1D-AD56624796E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3" id="{C084EFBB-92A2-4AF5-8C5A-40A9F2713A0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2" id="{9F369AB8-EA23-4EDD-828C-990E2130FB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1" id="{D4D7E215-1E35-49CA-BB24-FCD4D41E0ED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20" id="{2FCB5AAE-00E0-44EF-92A8-34A206A08F5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9" id="{F521FEFB-3826-4B39-BBFB-AE0D42E4812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8" id="{F08F7F43-0F34-4272-990A-40F07645198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7" id="{BDAFDE8A-1CE8-4923-8C7A-507E6754A0D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6" id="{49C93DF7-D144-40F9-B6B3-218158673B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5" id="{4F69C660-82B8-4EAD-BFCB-364CC73ED7E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4" id="{5A8B159E-E50C-4BDC-BCBE-8C2BF7F819A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3" id="{23141E35-C0FD-433D-A18C-01A83991DCC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2" id="{BF4D5A4E-5AD9-44C5-9DC9-F05CBACCBD5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1" id="{9CA97752-D7CC-4A9E-A619-D1565AC0613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10" id="{E1AF8B37-83AE-429D-9CDD-D9734A7BE12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9" id="{B3EF06B4-D1AF-4839-A182-45497F41AE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8" id="{2729E36E-3414-407E-A6BA-F10D5750892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7" id="{B1659440-35AF-4EC3-A711-02428FFD344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6" id="{926FDE5A-5E86-49F5-A714-3647D0EB226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5" id="{058657B6-3A39-42C5-B728-CADCD262937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4" id="{A14EBCE6-A1E5-41CE-AA29-FB39B94D013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3" id="{0AA75F53-7274-4E3E-A893-DB01577CB4D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2" id="{08039850-1158-4B2F-AD5A-A7C79EB0F17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1" id="{7A960A18-D592-477F-8D3C-57DC4EC109B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00" id="{30465406-46BA-40B4-A448-69B0FE7FD1E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9" id="{278DFA98-DFF5-4802-A819-4C35EFF7D7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8" id="{87088EBD-87E6-4C62-B478-5628B5116E5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7" id="{B6D219A4-2F84-4754-936F-B9DA871863B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6" id="{431A1F76-98EC-47E8-B533-4EF5AC0E4F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5" id="{8E6EFB0C-9B51-477F-8801-04EA18903D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4" id="{B3C0C09E-99B5-46F2-91E5-CC8F8F50FD3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3" id="{C776F306-855F-4D98-8AFB-E045D59E468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2" id="{DB052C08-9800-4161-BCFC-125FDD9316D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1" id="{265BDE33-0705-43DE-A352-14468B42990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90" id="{F26B6F0F-7156-4839-A147-C9337F62A03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9" id="{EF8C8659-A06F-41E2-8337-C1FF95AB7DC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8" id="{34AD933E-D619-42FF-9911-345612DC48D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7" id="{A889777D-796E-4BB0-98B2-86CCFEED1CC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6" id="{40A9132B-4A69-45C5-A5E8-EEFD69799F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5" id="{6F2725D4-6DC2-4F53-B232-30B6E9A0B00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4" id="{80195C51-0601-416A-85E8-A2BD14DB917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3" id="{3E3DF04F-B69B-4AEC-9F38-2768E4271B5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2" id="{2E20EBE6-B068-4B9E-BD60-C9602B88AA3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1" id="{614B9D20-08FA-4630-A149-2D54077C82B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80" id="{99C57E9B-F13A-42BE-B953-453C15879DF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9" id="{66EA25C1-FFC4-4FA5-98DE-12C24832DD7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8" id="{1C7D1AC1-B191-4D03-9DC9-98BC015F89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7" id="{F1538B26-004C-489B-8C31-211C0BC50C9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6" id="{93517AC2-9D83-4B18-A392-379DF5DEA8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5" id="{956D858D-9A63-4DF7-B5D7-25CE17ADD59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4" id="{88E92829-E588-4178-9913-9524C8AF9D1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3" id="{56CAF205-0BF9-4E3E-BEB1-943CC0BAFEF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2" id="{9CBACC4E-26DE-4C38-AD36-E6678DE1891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1" id="{319CD491-C204-40CC-AC6F-478E42D8A89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70" id="{628436E1-844B-4BBA-B819-8E2F30F9711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9" id="{359248E6-140B-428F-B5C6-2D845F95648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8" id="{85443EFC-8CF5-4F4D-B02B-F423B600D4A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7" id="{0F83895C-4188-4865-9EE1-3EB0790151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6" id="{F9501057-EE9A-4205-BA12-853C26663A6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5" id="{46F16102-1C0E-40D5-8DC2-6F1BFE06DA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4" id="{E7958DFA-59FE-4B60-A31C-2B78B7B41B9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3" id="{8F60CA8E-EA73-4043-A7DA-6B604F044D9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2" id="{A42825DA-CE89-4312-B2A0-7FA8E305A22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1" id="{2D883B70-F575-4880-95C0-27FB4617873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60" id="{757E3CA8-0A0C-4673-A638-04E82408813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9" id="{14B2EA8A-8467-423B-AF16-1064DD6E59B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8" id="{F8EFC927-8750-40D7-AAFB-A1E48EAB5E9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7" id="{07CCFC91-A95C-4BF6-A509-594F3D97B0C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6" id="{4F3E349F-F7C2-41DA-996A-3193B004607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5" id="{0522FE2D-C64F-44C1-9AAE-7340A0EA1E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4" id="{E884D962-6BDF-498F-A359-CD7AF556541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3" id="{C67B52A1-0015-420A-B851-2302C6C62D4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2" id="{A55BB041-1A7D-4F1F-B8F3-20FF7C3D39F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51" id="{4A9BEFB9-9E40-4108-AFBC-2BDFDF485E6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445" id="{3364D271-FEB0-44DF-B22F-F6E4CD574F0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O48</xm:sqref>
        </x14:conditionalFormatting>
        <x14:conditionalFormatting xmlns:xm="http://schemas.microsoft.com/office/excel/2006/main">
          <x14:cfRule type="iconSet" priority="349" id="{F75DEE02-E022-4819-B4AE-5021C128BFC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X90</xm:sqref>
        </x14:conditionalFormatting>
        <x14:conditionalFormatting xmlns:xm="http://schemas.microsoft.com/office/excel/2006/main">
          <x14:cfRule type="iconSet" priority="348" id="{652A1C86-7BC4-465E-BF37-1E08F579746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X88</xm:sqref>
        </x14:conditionalFormatting>
        <x14:conditionalFormatting xmlns:xm="http://schemas.microsoft.com/office/excel/2006/main">
          <x14:cfRule type="iconSet" priority="339" id="{8955F639-BDE8-4D4D-9FC4-DCAAC0BE641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H78</xm:sqref>
        </x14:conditionalFormatting>
        <x14:conditionalFormatting xmlns:xm="http://schemas.microsoft.com/office/excel/2006/main">
          <x14:cfRule type="iconSet" priority="340" id="{EB0723E4-D302-49DF-8CCE-E17C5135441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H78</xm:sqref>
        </x14:conditionalFormatting>
        <x14:conditionalFormatting xmlns:xm="http://schemas.microsoft.com/office/excel/2006/main">
          <x14:cfRule type="iconSet" priority="337" id="{0624A237-4F2D-4E4B-9384-565E0936D0C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H79:H82</xm:sqref>
        </x14:conditionalFormatting>
        <x14:conditionalFormatting xmlns:xm="http://schemas.microsoft.com/office/excel/2006/main">
          <x14:cfRule type="iconSet" priority="338" id="{80F7A37E-BCA7-48C7-9C75-33DE960399C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H79:H82</xm:sqref>
        </x14:conditionalFormatting>
        <x14:conditionalFormatting xmlns:xm="http://schemas.microsoft.com/office/excel/2006/main">
          <x14:cfRule type="iconSet" priority="332" id="{F29C93D4-64FD-44C3-AE28-D126CE95940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H98</xm:sqref>
        </x14:conditionalFormatting>
        <x14:conditionalFormatting xmlns:xm="http://schemas.microsoft.com/office/excel/2006/main">
          <x14:cfRule type="iconSet" priority="333" id="{7CA5F5BE-D637-4C87-A9AB-A42E59A439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H98</xm:sqref>
        </x14:conditionalFormatting>
        <x14:conditionalFormatting xmlns:xm="http://schemas.microsoft.com/office/excel/2006/main">
          <x14:cfRule type="iconSet" priority="330" id="{3540E849-2445-4CAF-9B50-37E8741143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331" id="{9103BF23-5FD6-48B4-81A8-A499F67FF45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695" id="{DB809BA5-A9B5-457D-A7E6-DCD50BF9802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H94:H98</xm:sqref>
        </x14:conditionalFormatting>
        <x14:conditionalFormatting xmlns:xm="http://schemas.microsoft.com/office/excel/2006/main">
          <x14:cfRule type="iconSet" priority="328" id="{32E2D780-57F5-44D7-81E5-BEBF9AB76E6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329" id="{6AD8A720-79BD-4273-8515-1045D74DA3F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326" id="{1091F364-D1B7-41C2-982F-7E788C45B09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327" id="{4CB6E729-C291-46BF-A644-D23F37430D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324" id="{B0538D22-9FC3-438E-9147-34A2C631CC0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325" id="{AC6A11BA-1F4A-491D-ACF1-178F3EB130B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322" id="{65AD3877-EA63-4CC7-9609-044F5C9DA8E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323" id="{F61B3579-46F3-49C9-B0BD-0EB512DA3AB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320" id="{04282F1E-75B3-4056-AFE0-772D41D786E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321" id="{AEDF59A0-A9D8-4DBD-89FE-F20E18F703D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319" id="{99608B7F-BD0F-49D1-B557-17137AA84BA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X86</xm:sqref>
        </x14:conditionalFormatting>
        <x14:conditionalFormatting xmlns:xm="http://schemas.microsoft.com/office/excel/2006/main">
          <x14:cfRule type="iconSet" priority="318" id="{74FD2257-7A36-4700-B38E-53653C7EF0A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X87</xm:sqref>
        </x14:conditionalFormatting>
        <x14:conditionalFormatting xmlns:xm="http://schemas.microsoft.com/office/excel/2006/main">
          <x14:cfRule type="iconSet" priority="317" id="{C1AA32F5-F0C7-4BE4-979F-CA955A5D92D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X85</xm:sqref>
        </x14:conditionalFormatting>
        <x14:conditionalFormatting xmlns:xm="http://schemas.microsoft.com/office/excel/2006/main">
          <x14:cfRule type="iconSet" priority="316" id="{7BDA798E-D103-4E09-A883-7271376958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X86</xm:sqref>
        </x14:conditionalFormatting>
        <x14:conditionalFormatting xmlns:xm="http://schemas.microsoft.com/office/excel/2006/main">
          <x14:cfRule type="iconSet" priority="315" id="{77BBB1C8-D839-4CAB-9DEA-D85221BE90E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X87</xm:sqref>
        </x14:conditionalFormatting>
        <x14:conditionalFormatting xmlns:xm="http://schemas.microsoft.com/office/excel/2006/main">
          <x14:cfRule type="iconSet" priority="314" id="{25AAA0AA-5862-48E9-9F76-442E60E4EFB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X88</xm:sqref>
        </x14:conditionalFormatting>
        <x14:conditionalFormatting xmlns:xm="http://schemas.microsoft.com/office/excel/2006/main">
          <x14:cfRule type="iconSet" priority="313" id="{C5ABEFEA-B467-4A5D-80B1-48DCD5319C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X86</xm:sqref>
        </x14:conditionalFormatting>
        <x14:conditionalFormatting xmlns:xm="http://schemas.microsoft.com/office/excel/2006/main">
          <x14:cfRule type="iconSet" priority="312" id="{91B31D7B-69B7-498B-B59C-480FCACA0D7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X87</xm:sqref>
        </x14:conditionalFormatting>
        <x14:conditionalFormatting xmlns:xm="http://schemas.microsoft.com/office/excel/2006/main">
          <x14:cfRule type="iconSet" priority="309" id="{DFD08801-E7BA-44F8-9564-15299CF8E12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308" id="{81606D4E-317E-420B-96A0-408D875747D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310" id="{2A1E82B4-179C-4260-A65C-4C86530F180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H85:H90</xm:sqref>
        </x14:conditionalFormatting>
        <x14:conditionalFormatting xmlns:xm="http://schemas.microsoft.com/office/excel/2006/main">
          <x14:cfRule type="iconSet" priority="307" id="{6502654C-5365-4276-927F-3695A99E612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H86:H92</xm:sqref>
        </x14:conditionalFormatting>
        <x14:conditionalFormatting xmlns:xm="http://schemas.microsoft.com/office/excel/2006/main">
          <x14:cfRule type="iconSet" priority="306" id="{9D53F26F-A94E-43CC-84A1-DE9C87FDE7F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305" id="{A95A574C-29E1-43AB-9A0D-F9F25B3CE88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303" id="{2F886E3F-C3C9-43FD-8F2D-CA071D9E5CC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304" id="{4F6C3BA7-D62A-40DE-A30F-E7C63C5373D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311" id="{A13AB51F-D044-4C03-B280-3D7D286A58B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H91:H95</xm:sqref>
        </x14:conditionalFormatting>
        <x14:conditionalFormatting xmlns:xm="http://schemas.microsoft.com/office/excel/2006/main">
          <x14:cfRule type="iconSet" priority="301" id="{7CA4807A-FC17-4B39-BD26-C5820DE1DB4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302" id="{B247E3B9-7D56-4D9D-93A4-1C0E12A62DB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299" id="{B15BE2E7-10C6-47C8-A8F2-D99C83794E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300" id="{6BC789B6-AFDD-424D-83B4-42295EC175B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297" id="{16AF0FFE-BC18-4BF1-8E32-ED61F76385A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98" id="{87B4889F-C52C-4436-B9E2-F5DDE5CD2C9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95" id="{2A48BFE8-B837-4A14-B463-9D57BC29D64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96" id="{049AF680-603D-4E82-BF28-FAA4237F3CB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93" id="{D9A48771-B7C7-477A-8E3E-08D74BFF58F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94" id="{2617E711-7524-48BE-8660-62A79F543F1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91" id="{E3EC3A6C-4849-47B7-BE8D-B799BDFDC12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90" id="{36128E60-4BF4-47A5-A703-AE87E5F630A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92" id="{932DA493-2B7A-4AEE-8D0D-CE5325F26C9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87" id="{1D74172B-BB31-4EAB-B3A4-35A8DB1BC28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288" id="{02E64070-1101-49B4-A2C8-805A4DAE0CD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285" id="{EAFB6D63-BDFE-4893-A65B-655582DDEF9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86" id="{AE0B90FF-E51B-427C-854B-48D3BEA38A8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83" id="{C653D95D-BD8C-4E27-8995-F794282A011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84" id="{F5BF37AD-55CB-4DA2-9106-0F98CADD0AA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81" id="{DF62C716-21EC-4F44-AF59-608B7E2AFDB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82" id="{103C4EE6-B25B-49BB-9A44-C166F81D82A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79" id="{FBFE9892-4955-4EE5-AAA9-2CD907E796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280" id="{08836D73-02F6-46F9-AC63-E17B2C3FF3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277" id="{83DC8FEF-04ED-44BB-85A4-5E56DF78872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78" id="{EF78B125-01C3-42D0-9FCF-90CAF9E47C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75" id="{ADE542B7-C0F3-4C98-8E45-E763C6CBC43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76" id="{E0095623-FCD1-4D7A-B4A3-535CC807FF7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74" id="{E5224C7E-01DC-4C7A-9558-100BF8635FD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73" id="{4EFE62C5-86A7-4841-8127-228A4138EA6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72" id="{ADF9FFA6-9415-4978-A644-12E9879C32C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71" id="{42C7B470-E6B9-480A-9151-3E00E955CA2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69" id="{A0973268-863B-4261-8139-576C61E4D6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270" id="{38DE1C08-9A3D-43A3-882E-0D2910FC75C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267" id="{D062B3DC-4D90-459F-8BE2-0727511A72C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68" id="{A05687C1-7BFC-4F7A-99C1-174D8AF2A86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265" id="{489F51A3-A9AE-4EE9-8BDC-93AEDCC3B04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66" id="{D84001FB-BDA9-490A-8238-6CDB8A60041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263" id="{54A8CC32-E255-4C25-8484-A36ED2A361A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64" id="{18E19DC9-EF24-46B3-AB50-B5C8CCAA398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261" id="{C12B3086-FC90-4778-9199-78C43FD57C5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262" id="{E6DE3011-BC88-4722-81A2-FDA22E5F4F4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259" id="{028A1170-5158-443C-A442-5CBB30976A9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58" id="{F2FC1281-FDF2-4EC3-8388-199F55373D4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60" id="{D24D0EA8-F4B0-4208-A20E-66DC9C55E24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55" id="{F246B58C-E24C-4B0A-BE10-7B5CD94F997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56" id="{AA1C4ACC-2F82-4CFF-B6C5-A1A0BFAFB15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53" id="{25D872E1-49E6-42FC-B70D-A3CD783E4AD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54" id="{3EAF4AFA-538F-43D8-A5BE-ADA36B81F34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52" id="{1CB6513D-931A-4A35-8CA3-3B8C0012B4F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51" id="{4C677C3F-B44D-4CE3-ACB0-DB21B8EF260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50" id="{6C8295CC-108D-4333-B6D9-45D2AA57B6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49" id="{974F0FD5-98D8-40C5-8D00-2AEED234EA9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47" id="{12F79D79-664F-488E-861E-B681C709EC9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46" id="{EC1AEB6A-5DE7-4B31-8626-8ED5F7DF574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48" id="{0DE6D580-CFB2-406D-8C58-D43BD8F8792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45" id="{502C549E-F384-4692-B430-BF368829E5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43" id="{81880406-9866-4E38-BCF5-3C57575D044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44" id="{DE874D71-3634-40E9-941E-46282F28CC4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41" id="{D46FF5B9-3DC1-4BC2-930B-AEACD6FFDC2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42" id="{44CBD005-029F-4D7C-BD9C-F9211D74AF9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39" id="{035D44E4-F696-4438-927E-3852CF82DDB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40" id="{51B494F9-B7FF-47A6-B3A4-A63D9139412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38" id="{DE99F9F9-DDD4-447A-8723-15B836C1BAF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37" id="{FB658AE6-492C-43E2-987C-B6CA19C1502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</xm:sqref>
        </x14:conditionalFormatting>
        <x14:conditionalFormatting xmlns:xm="http://schemas.microsoft.com/office/excel/2006/main">
          <x14:cfRule type="iconSet" priority="236" id="{7299DB81-E81A-4923-8D10-45DDD160413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35" id="{AD5AD17F-5807-47EE-9DEA-FAB3A2C7338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H90</xm:sqref>
        </x14:conditionalFormatting>
        <x14:conditionalFormatting xmlns:xm="http://schemas.microsoft.com/office/excel/2006/main">
          <x14:cfRule type="iconSet" priority="233" id="{3EACB431-30FD-4BE8-83A7-4DF15699EA9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34" id="{249B9454-F85D-4CE0-A9D5-FAF6A574824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222" id="{28724593-52B0-417C-9954-30DC56F985F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23" id="{22A213F4-4A8C-4CB8-8CC6-B6DEA2C6E0F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21" id="{B86B4C15-0824-4023-A531-CDF60316E1B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20" id="{26486D82-3F67-427C-AD89-945698D8F13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9" id="{C2E8387C-4CCF-4674-B9E2-61BCC1F68EC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7" id="{660B1688-9564-48EF-B12D-ADF02811772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8" id="{C632683A-F2E1-4E2E-B10C-EEF815B871C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6" id="{7A0D0E13-CC48-4CE9-8396-E3A742D59D9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5" id="{3B4A7E4A-3BAA-419B-B86C-02ADCB4EAFD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3" id="{233FFF9A-61B8-47B8-A705-03F5C9DA34C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4" id="{C2F55A6C-33DE-4311-BC2F-A4DD585304C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2" id="{016AC6FC-0E08-43C9-B7B3-D0C5367247E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1" id="{04429DF2-3BA9-48F6-89FB-C73E380638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09" id="{DEF8B09E-00F5-4933-967F-8E09C3DB20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10" id="{03617619-FA3A-470B-9B2C-0580C4F11E6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07" id="{9DC68EE7-96F4-4D10-A015-EDE8E1ABF5C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08" id="{7D57D8B1-FF5C-4D1A-A9AC-C1D751094EB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H91:H92</xm:sqref>
        </x14:conditionalFormatting>
        <x14:conditionalFormatting xmlns:xm="http://schemas.microsoft.com/office/excel/2006/main">
          <x14:cfRule type="iconSet" priority="206" id="{B074F696-CFF1-48AF-8FF7-22ED5F5C2E2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5" id="{38C03B6B-AFC2-46A7-8C58-94CEA0C5D9A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3" id="{10D3ACE6-B896-4B10-9240-6985D254C04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2" id="{99D94B39-0CA8-4AA0-BBF0-529C03B59A3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4" id="{EE25933B-E22C-40CE-A315-5E508E9286F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0" id="{A698B995-9398-483B-B51C-303BFFD5885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201" id="{BE0BF54C-2635-48DA-B717-7472F2D7752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9" id="{4B4E26E4-8BF9-4631-87F3-F71518B4AA9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8" id="{42A813E9-E898-49D4-9014-8182EDBDF2C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7" id="{BAD05AC6-8615-4D7D-B4C5-48F4FB55F39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5" id="{873554F0-F707-4261-BA4E-1B1D0E2B5A3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6" id="{A6509088-96BB-4D99-A058-A57500F6037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4" id="{A2A4B24E-F158-493F-B9FF-DB56131F918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3" id="{D354CEAE-5EE5-43AE-B5FC-7F65B8B31E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1" id="{E50EFCB9-81F3-4032-A147-4CC28F3FB14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2" id="{17E8C30D-C99A-4767-AE6A-7AF6BB30408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90" id="{AF3678BD-F884-4490-BEF2-5B3E2C89FC1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9" id="{A12FB9AA-665F-4606-957F-FA6F2FE5DF2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7" id="{04D18AD3-1C04-4CBB-B914-716D4966F70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8" id="{55DED4D1-84B5-41C4-81E9-52B8F6D1F0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5" id="{2C954680-6355-4DED-9EE4-2B927A39DEC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6" id="{5A9075D5-B3BE-48DC-A7A2-3D449213855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H93</xm:sqref>
        </x14:conditionalFormatting>
        <x14:conditionalFormatting xmlns:xm="http://schemas.microsoft.com/office/excel/2006/main">
          <x14:cfRule type="iconSet" priority="182" id="{4DA776D8-B956-4002-B7D0-102A6739C7D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X90</xm:sqref>
        </x14:conditionalFormatting>
        <x14:conditionalFormatting xmlns:xm="http://schemas.microsoft.com/office/excel/2006/main">
          <x14:cfRule type="iconSet" priority="180" id="{EDD68CB4-680B-428D-97F7-ADBAE0AFDA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X90</xm:sqref>
        </x14:conditionalFormatting>
        <x14:conditionalFormatting xmlns:xm="http://schemas.microsoft.com/office/excel/2006/main">
          <x14:cfRule type="iconSet" priority="179" id="{70EE4985-F7AC-4BFD-8092-29BA21A94AB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X91</xm:sqref>
        </x14:conditionalFormatting>
        <x14:conditionalFormatting xmlns:xm="http://schemas.microsoft.com/office/excel/2006/main">
          <x14:cfRule type="iconSet" priority="177" id="{287E28CA-EB93-4A27-AD11-B571C2A7B73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X90</xm:sqref>
        </x14:conditionalFormatting>
        <x14:conditionalFormatting xmlns:xm="http://schemas.microsoft.com/office/excel/2006/main">
          <x14:cfRule type="iconSet" priority="173" id="{627A08AF-B7C4-46B7-8C12-84CC973AF0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72" id="{2311202F-47D1-447B-AFC4-F8DC9B6ABE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74" id="{94B8EFE9-BFC1-4B39-971C-C1DB3A0D969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71" id="{585B5B27-2A2D-41AD-8A31-8E2ECC77BA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169" id="{112587F9-83E7-46AC-BF78-2BCBBC8CA80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70" id="{0479CE05-5D02-4C28-A4E9-57A15826E91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75" id="{7F72AAAD-A44E-4C07-BEA8-780F184C48D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H92:H93</xm:sqref>
        </x14:conditionalFormatting>
        <x14:conditionalFormatting xmlns:xm="http://schemas.microsoft.com/office/excel/2006/main">
          <x14:cfRule type="iconSet" priority="167" id="{8D9FD654-F70C-493A-A2E1-214BC3BDEA1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68" id="{869561A5-0E41-476A-8881-ACB173D1C1D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65" id="{25B31D37-6AB2-4692-9C43-483A8C3433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66" id="{F0A1645C-63EC-4D47-8145-4E8558B5FC2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63" id="{6DA2D2C8-2ADD-4528-8E96-E73E851CEA7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64" id="{6F14703A-477E-4012-8D24-D93ADE04F13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61" id="{6431B854-B620-4F9D-864A-6118B904195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62" id="{0204B56E-94EC-4456-8345-64C29DF1CB4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59" id="{918BAAAB-C146-4D1B-A3A9-DBE693F5E2B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60" id="{1ACFFD74-4BE6-498D-95AC-6E56EFE64FE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58" id="{07B5E5D8-F2FD-4C7C-B27A-A32A7B7EAEC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57" id="{0B1ADF0C-E731-459D-B7F6-AC468C68CA9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56" id="{CF4A173B-4375-4342-8774-F2664F6E33C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55" id="{3F1FC76F-C8F6-43A1-B2A9-EFC5FDDD1DF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53" id="{3C225CB4-6B0E-45C0-B2A3-45279D7852F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54" id="{038528D0-E6AC-46D4-801B-9EB2B42FFF7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51" id="{F211FF98-5C8B-4F52-BD72-D96F099BB54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52" id="{258CCD4D-FC3A-4479-A087-CBC1111B1A1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49" id="{D258EFD1-5A98-4C96-8F30-477CFC2BBD4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50" id="{63215FAD-9C4A-4E89-AB3C-6795FD6C26A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47" id="{3599879F-D56D-4EF8-A63E-14AD5ED0A39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48" id="{036FC5D5-C0C0-42DB-845A-9EFE728F95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45" id="{57A4092E-554B-48C8-B20A-3447CE7B7F0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44" id="{0D8B6DC9-55E9-4C6B-B15A-3C21C8758A7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46" id="{47D9C51C-C8B7-4B30-A102-8C22A148AF5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42" id="{1A014176-19A0-403E-8B08-444FB24B2F2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43" id="{F3543257-22F2-44C4-BD18-9626316329A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40" id="{6E2FF2E0-95E2-4ECD-A988-BD8A2CDB615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41" id="{B90C508F-A277-44D2-8D70-474823EDC8F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38" id="{406BD4CD-37B5-4FBA-A6FB-164FD90940A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39" id="{C124F7AD-E6DA-441A-A09C-D1A59EB8CAB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36" id="{C5A91721-307D-46C5-8DA0-8394D657022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37" id="{6398DF59-1982-4668-BBDC-E8489338BC9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34" id="{56BAA2DE-82CE-45F5-B480-F2B5290CF6B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35" id="{E331104C-B9B3-400D-A30D-B6203D5B729D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32" id="{56F62FCA-CCF9-4C7D-A595-45D9BB3BBE9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33" id="{0A1C7FFB-75A9-4CE3-B9F1-3B8977FBBFD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30" id="{4815B415-4C88-49C5-B01B-DBE479D0A5C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31" id="{7C520DF3-583E-45CD-B4A8-D9E7E0BC47E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29" id="{C2E283A4-26AF-4E94-AA24-B62A0E260E3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28" id="{F3D74183-226A-4F33-BA76-B45FC862B1F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27" id="{3359DC2A-32D0-4622-B2F4-910218CF018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26" id="{C167B188-9234-42E2-B5ED-34B3A1F2481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24" id="{82DD9E88-72C0-4514-8DCC-1212CDB0ABF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25" id="{68DFB441-6CCF-4242-A196-37C1A841209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H81</xm:sqref>
        </x14:conditionalFormatting>
        <x14:conditionalFormatting xmlns:xm="http://schemas.microsoft.com/office/excel/2006/main">
          <x14:cfRule type="iconSet" priority="122" id="{336AA8E3-B200-42DC-88F5-76147CAC68D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23" id="{1B0E6689-9949-43D5-BA33-93432BCFF55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H82</xm:sqref>
        </x14:conditionalFormatting>
        <x14:conditionalFormatting xmlns:xm="http://schemas.microsoft.com/office/excel/2006/main">
          <x14:cfRule type="iconSet" priority="120" id="{0F8FF3FF-8AD8-4677-8FAC-102B698E27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21" id="{A8C7EB54-A42E-459F-9987-520E48C654E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H83</xm:sqref>
        </x14:conditionalFormatting>
        <x14:conditionalFormatting xmlns:xm="http://schemas.microsoft.com/office/excel/2006/main">
          <x14:cfRule type="iconSet" priority="118" id="{2588395F-35A0-4D69-BA9B-B7A916E0BC4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19" id="{BA850A59-751D-4211-965D-DE7456F8660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H84</xm:sqref>
        </x14:conditionalFormatting>
        <x14:conditionalFormatting xmlns:xm="http://schemas.microsoft.com/office/excel/2006/main">
          <x14:cfRule type="iconSet" priority="116" id="{E9F24DA3-BB92-43A3-87E3-16532AC7933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17" id="{E784F943-F9E2-49FA-85AE-61937A301A8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H85</xm:sqref>
        </x14:conditionalFormatting>
        <x14:conditionalFormatting xmlns:xm="http://schemas.microsoft.com/office/excel/2006/main">
          <x14:cfRule type="iconSet" priority="114" id="{0E2A1088-88A6-407E-9FE5-A1E288A08BA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13" id="{74AAB9FF-9802-494B-98B1-595D4FEC9D7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15" id="{0FBC9164-CCEC-4C6B-B9EB-D2B02B1D5B6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111" id="{F41FFD9B-CACF-4A7A-AEAC-FEA7D876184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12" id="{3E5DC518-5506-487B-AE6D-D9169F2146E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09" id="{C8706452-BA85-4AB1-85D2-069461589F2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10" id="{786DE612-8B49-474A-93A3-076E3CAAC4A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08" id="{11956FB9-952C-4F1D-BBBF-FFDD55B88D5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07" id="{29A06FD8-B748-4E04-B4F9-B92FC85BA67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06" id="{D3491977-71A6-4F9D-8A49-FAA46A694F0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05" id="{6C82EEB4-718E-48C7-B0F6-9DC6B3B995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103" id="{BDDD986E-FAA5-49DB-906B-24D0E2C8DD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102" id="{7CAACC76-EC84-4051-98C5-7069F7A993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104" id="{8C5FCEA0-AE57-48FB-AA2F-188D19FB4A3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101" id="{226AA469-4381-48A2-9425-ED5AF49080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99" id="{A4175928-40E3-4573-AD7F-7D1BD003404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100" id="{A1B62040-B9C7-4131-AD76-9BCAD47DFEE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97" id="{1DC06BE7-F872-40B3-ACB2-DDFADFA5D26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98" id="{D95E7EE6-C205-471B-87A0-22242699070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95" id="{00E05888-0EED-46D3-B00D-7413BBFACEF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96" id="{6B472EC5-1682-4644-AEDE-5C99547887C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94" id="{8D87ED7B-E32C-48B0-AD2F-2AB54E430D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93" id="{449BCFC5-D742-42B4-B0B8-BCC2420CCB2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H87</xm:sqref>
        </x14:conditionalFormatting>
        <x14:conditionalFormatting xmlns:xm="http://schemas.microsoft.com/office/excel/2006/main">
          <x14:cfRule type="iconSet" priority="92" id="{28E87BCB-CA07-464B-8609-62EA5C54F43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91" id="{353A240C-8EB5-4CBF-AD53-7E1818A54BF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H88</xm:sqref>
        </x14:conditionalFormatting>
        <x14:conditionalFormatting xmlns:xm="http://schemas.microsoft.com/office/excel/2006/main">
          <x14:cfRule type="iconSet" priority="89" id="{36A514BB-008C-42D4-9A79-CFF0AE2065B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90" id="{F4E98892-C002-4F86-87CC-55AF7A244E4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H86</xm:sqref>
        </x14:conditionalFormatting>
        <x14:conditionalFormatting xmlns:xm="http://schemas.microsoft.com/office/excel/2006/main">
          <x14:cfRule type="iconSet" priority="87" id="{78AC8586-0CAA-4410-9EFC-71AC4B13136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8" id="{A41EE918-B1DC-4718-A0E7-82444ABD3B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6" id="{7A0E0B9C-2870-44F2-A0F1-A75DC1CA523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5" id="{6D003452-6A6C-4282-84C0-7207049BDD7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4" id="{84C1A49C-37EF-44E3-B16C-BA8BE6BD5F5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2" id="{5766D67F-15FB-4AAD-9AAD-D87037849C6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3" id="{621F9005-F471-4AC7-8260-190F994BBD8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1" id="{91BCE71E-864B-493B-B0C4-1350E6BD724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80" id="{7C561D0E-7E90-4515-8A47-8F054CE528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8" id="{9C869404-E697-4E8D-BEF6-46D7A6F6E60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9" id="{993CFA20-900A-47EC-8FEC-7E645C217E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7" id="{32CA6CA7-E256-4731-B56E-BAC8F12F7A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6" id="{2E1A232C-1E11-4F4C-9AFD-DE463D0587A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4" id="{FBCEB588-BA0E-4F10-9935-F2D733E56BC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5" id="{9C6167DA-740F-4DB4-B1EF-C1B27819C22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2" id="{2B0A1A1C-1942-4886-9477-E0D4D2D3C7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3" id="{36EF34D5-5BE4-4C2A-B41A-E44EB407A77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H89:H90</xm:sqref>
        </x14:conditionalFormatting>
        <x14:conditionalFormatting xmlns:xm="http://schemas.microsoft.com/office/excel/2006/main">
          <x14:cfRule type="iconSet" priority="71" id="{6FFEEC00-9463-4E24-9509-CE07229586E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70" id="{8F647B82-CAEC-4BD3-864F-00B7D070E8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8" id="{5522B7EA-0381-40CA-A54B-5083EDD0642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7" id="{746BC497-1BD5-4B27-BD45-0E48FAE2BF2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9" id="{3E06F754-EBD8-4E35-8803-87BC963530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5" id="{E13CD2E0-4589-4A8B-BE09-96FBE6A7EC2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6" id="{95C918B4-ECD8-43E8-AD79-C502EA9BEF8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4" id="{2D1EEEA2-B4FB-481F-A3BA-E1861809C1B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3" id="{EFE95EEB-8620-4A75-9736-7DF0D763414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2" id="{9F212EDD-57FF-4F33-8F38-2D1C56F6A04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0" id="{CC9474E0-0A41-45EB-A313-E5E1446EBEA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61" id="{8210E10F-ED7D-42B7-88E8-A34D8350216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9" id="{869739C0-BC80-4458-8D39-F4C9642ABAE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8" id="{D615D602-FBA0-4F29-9A3B-61D92D1F13C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6" id="{F1B21E95-1B38-495D-8147-9A80F807D4D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7" id="{8C22D6E4-E606-4AB3-B6A8-3A4A08573BD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5" id="{670F1E38-18EB-425C-99CA-557A78D7226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4" id="{0ECB639F-F669-4F35-A1EE-284787EA0FF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2" id="{B9BC4166-73FA-4A24-8797-46EFE522FE6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3" id="{55C8C03A-BE88-40CD-8345-FAC7590F262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0" id="{3EAA2207-B257-4C27-B416-AFFC8B142D4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51" id="{FEEAAB7A-2079-4A66-A759-F7A7DDDCE66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49" id="{51B15EAC-42B7-4E74-83C4-29A00EB4208C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X89</xm:sqref>
        </x14:conditionalFormatting>
        <x14:conditionalFormatting xmlns:xm="http://schemas.microsoft.com/office/excel/2006/main">
          <x14:cfRule type="iconSet" priority="48" id="{6883B9B9-BF66-4F49-92C6-0A0B25B690F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X89</xm:sqref>
        </x14:conditionalFormatting>
        <x14:conditionalFormatting xmlns:xm="http://schemas.microsoft.com/office/excel/2006/main">
          <x14:cfRule type="iconSet" priority="47" id="{3BFB35A8-B382-4B55-B508-DB971F9BB6B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X89</xm:sqref>
        </x14:conditionalFormatting>
        <x14:conditionalFormatting xmlns:xm="http://schemas.microsoft.com/office/excel/2006/main">
          <x14:cfRule type="iconSet" priority="46" id="{54C1CE3C-B0C4-4E36-A7F7-0B53BBCDFA9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X89</xm:sqref>
        </x14:conditionalFormatting>
        <x14:conditionalFormatting xmlns:xm="http://schemas.microsoft.com/office/excel/2006/main">
          <x14:cfRule type="iconSet" priority="45" id="{86BEDC8D-4274-4B36-9C67-2F84D261D36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4" id="{6B2514B3-3CFD-42B1-9AC0-757B858D8B8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2" id="{ABFD3E02-B033-42DA-AF0F-39887951B4D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1" id="{B094E8EF-4355-48B0-A93D-C209E359300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3" id="{3F819438-D1D1-4ED3-8978-602B524C941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9" id="{4E163682-8A26-4E88-A642-BAABF94EC0F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0" id="{8C5A03D0-103E-46DF-8709-1F3FFF670BE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8" id="{BA821859-0B8E-4C47-9C08-CE43C610B1A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7" id="{90E9A39F-DC0E-48CA-AA6B-36C98036BD7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6" id="{0436DD05-A7B3-4A8A-AA1B-5DFE0321242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4" id="{B555144A-4BC1-454A-A5A6-09C833CED6E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5" id="{C465C521-8B4E-44EA-9FEC-D191C661DFD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3" id="{88AA4A34-9C7F-4DB0-80B0-E00B158356C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2" id="{DDD89D8F-D75C-4238-ACC8-98A0155A730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0" id="{0D19BA3E-1B2A-40D4-92B5-3EE9CB99B06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1" id="{9C11A16B-902C-46D3-95C3-EC01351D79F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9" id="{34A3C776-6638-473B-82D9-FC370D71155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8" id="{3066F17F-E52E-46BF-8801-B6981D11C9F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6" id="{3D4CDE17-A91A-4B6C-BFA8-FE6A9775CF7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7" id="{FE96C6D4-594C-4AD5-B81B-B91A18F880BE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4" id="{B30BF700-86DA-4533-9BA6-DF3F6366D0DF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5" id="{6DE2F75B-56F3-4706-ADE9-88347A34BA1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3" id="{C35F410D-98DE-4A48-91DB-36B2AE0FD66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2" id="{FB8A77BA-C37C-4A8E-90BF-7A62B98C940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1" id="{80B34FE9-6B92-49A6-B51E-8E18813D959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9" id="{2C02C7C3-98C5-49B6-9807-19B666E41A24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8" id="{B3EE815B-04CB-4907-A336-FBCB26105418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0" id="{2A18C7B2-49D7-4790-8B96-2A16DB207C8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6" id="{26E1C4ED-6A47-4BAA-93E2-B2A759294E7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7" id="{98117532-0867-4302-A990-59EF1FC409AA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5" id="{899DFC67-DBF1-4B02-B138-D539229ECBE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4" id="{D953793D-C563-4FE7-B909-80007D35900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3" id="{266B8110-E44A-400D-9D95-C29A7F5C678B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1" id="{A2DA3EB6-A0A5-4147-88CA-18EA802CD08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2" id="{1C5918F4-1BCE-4046-98F2-328C22D6BF8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0" id="{D2AD438F-867D-454F-B75F-46F230CFB3A0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9" id="{FBABAABE-FBD8-49D2-86A3-61C650F81E1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7" id="{C910865B-EFF9-4C9F-8407-56CC8D8282C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8" id="{F936E567-ECC5-4D97-A18F-9BCC954B6132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6" id="{12ADC7AE-DCC0-4FF1-8B4A-8130DA059B75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5" id="{FC12CABF-08BC-4414-8BF8-E61E19E3759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3" id="{4F4504A6-0DC4-4961-8981-ED6CE91C7E37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4" id="{F6C98F95-8FA2-495E-883A-E2C96DA9D716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1" id="{D0967385-91CD-4561-B163-C1A38ADCEC51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  <x14:conditionalFormatting xmlns:xm="http://schemas.microsoft.com/office/excel/2006/main">
          <x14:cfRule type="iconSet" priority="2" id="{63D547D4-58F9-440D-BD5B-0DA43A33F5B9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Flags" iconId="0"/>
              <x14:cfIcon iconSet="3Flags" iconId="1"/>
              <x14:cfIcon iconSet="3Flags" iconId="2"/>
            </x14:iconSet>
          </x14:cfRule>
          <xm:sqref>H94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60"/>
  <sheetViews>
    <sheetView view="pageBreakPreview" zoomScale="70" zoomScaleNormal="100" zoomScaleSheetLayoutView="70" workbookViewId="0">
      <selection activeCell="J21" sqref="J21"/>
    </sheetView>
  </sheetViews>
  <sheetFormatPr defaultRowHeight="14.4" x14ac:dyDescent="0.3"/>
  <sheetData>
    <row r="1" spans="1:24" ht="31.5" x14ac:dyDescent="0.5">
      <c r="A1" s="522" t="s">
        <v>274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</row>
    <row r="2" spans="1:24" ht="15" customHeight="1" x14ac:dyDescent="0.25">
      <c r="A2" s="523" t="s">
        <v>295</v>
      </c>
      <c r="B2" s="523"/>
      <c r="C2" s="523"/>
      <c r="D2" s="523"/>
      <c r="E2" s="523"/>
      <c r="F2" s="523"/>
      <c r="G2" s="523"/>
      <c r="H2" s="523"/>
      <c r="I2" s="523"/>
      <c r="J2" s="523" t="s">
        <v>248</v>
      </c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</row>
    <row r="3" spans="1:24" ht="30" customHeight="1" x14ac:dyDescent="0.25">
      <c r="A3" s="524" t="s">
        <v>290</v>
      </c>
      <c r="B3" s="524"/>
      <c r="C3" s="524"/>
      <c r="D3" s="524"/>
      <c r="E3" s="524"/>
      <c r="G3" s="524" t="s">
        <v>291</v>
      </c>
      <c r="H3" s="524"/>
      <c r="I3" s="524"/>
      <c r="J3" s="524"/>
      <c r="K3" s="524"/>
      <c r="L3" s="289"/>
      <c r="M3" s="524" t="s">
        <v>292</v>
      </c>
      <c r="N3" s="524"/>
      <c r="O3" s="524"/>
      <c r="P3" s="524"/>
      <c r="Q3" s="524"/>
      <c r="R3" s="289"/>
      <c r="S3" s="524" t="s">
        <v>293</v>
      </c>
      <c r="T3" s="524"/>
      <c r="U3" s="524"/>
      <c r="V3" s="524"/>
      <c r="W3" s="524"/>
    </row>
    <row r="4" spans="1:24" ht="15" customHeight="1" x14ac:dyDescent="0.25">
      <c r="B4" s="39"/>
      <c r="C4" s="40"/>
      <c r="D4" s="40"/>
      <c r="E4" s="40"/>
      <c r="F4" s="40"/>
      <c r="G4" s="40"/>
      <c r="H4" s="40"/>
      <c r="L4" s="40"/>
      <c r="M4" s="40"/>
      <c r="N4" s="40"/>
      <c r="X4" s="8"/>
    </row>
    <row r="5" spans="1:24" ht="15" customHeight="1" x14ac:dyDescent="0.25">
      <c r="B5" s="13"/>
      <c r="C5" s="40"/>
      <c r="D5" s="40"/>
      <c r="E5" s="40"/>
      <c r="F5" s="40"/>
      <c r="G5" s="40"/>
      <c r="H5" s="40"/>
      <c r="L5" s="40"/>
      <c r="M5" s="40"/>
      <c r="N5" s="40"/>
      <c r="X5" s="8"/>
    </row>
    <row r="6" spans="1:24" ht="15" customHeight="1" x14ac:dyDescent="0.25">
      <c r="B6" s="13"/>
      <c r="C6" s="40"/>
      <c r="D6" s="40"/>
      <c r="E6" s="40"/>
      <c r="F6" s="40"/>
      <c r="G6" s="40"/>
      <c r="H6" s="40"/>
      <c r="L6" s="40"/>
      <c r="M6" s="40"/>
      <c r="N6" s="40"/>
    </row>
    <row r="7" spans="1:24" ht="15" customHeight="1" x14ac:dyDescent="0.25">
      <c r="B7" s="13"/>
      <c r="C7" s="40"/>
      <c r="D7" s="40"/>
      <c r="E7" s="40"/>
      <c r="F7" s="40"/>
      <c r="G7" s="40"/>
      <c r="H7" s="40"/>
      <c r="L7" s="40"/>
      <c r="M7" s="40"/>
      <c r="N7" s="40"/>
    </row>
    <row r="8" spans="1:24" ht="15" customHeight="1" x14ac:dyDescent="0.25">
      <c r="B8" s="13"/>
      <c r="C8" s="40"/>
      <c r="D8" s="40"/>
      <c r="E8" s="40"/>
      <c r="F8" s="40"/>
      <c r="G8" s="40"/>
      <c r="H8" s="40"/>
      <c r="L8" s="40"/>
      <c r="M8" s="40"/>
      <c r="N8" s="40"/>
    </row>
    <row r="9" spans="1:24" ht="15" customHeight="1" x14ac:dyDescent="0.25">
      <c r="B9" s="13"/>
      <c r="C9" s="40"/>
      <c r="D9" s="40"/>
      <c r="E9" s="40"/>
      <c r="F9" s="40"/>
      <c r="G9" s="40"/>
      <c r="H9" s="40"/>
      <c r="L9" s="40"/>
      <c r="M9" s="40"/>
      <c r="N9" s="40"/>
    </row>
    <row r="10" spans="1:24" ht="15" customHeight="1" x14ac:dyDescent="0.25">
      <c r="B10" s="13"/>
      <c r="C10" s="40"/>
      <c r="D10" s="40"/>
      <c r="E10" s="40"/>
      <c r="F10" s="40"/>
      <c r="G10" s="40"/>
      <c r="H10" s="40"/>
      <c r="L10" s="40"/>
      <c r="M10" s="40"/>
      <c r="N10" s="40"/>
    </row>
    <row r="11" spans="1:24" ht="15" customHeight="1" x14ac:dyDescent="0.25">
      <c r="B11" s="13"/>
      <c r="C11" s="40"/>
      <c r="D11" s="40"/>
      <c r="E11" s="40"/>
      <c r="F11" s="40"/>
      <c r="G11" s="40"/>
      <c r="H11" s="40"/>
      <c r="L11" s="40"/>
      <c r="M11" s="40"/>
      <c r="N11" s="40"/>
    </row>
    <row r="12" spans="1:24" ht="15" customHeight="1" x14ac:dyDescent="0.25">
      <c r="B12" s="13"/>
      <c r="C12" s="40"/>
      <c r="D12" s="40"/>
      <c r="E12" s="40"/>
      <c r="F12" s="40"/>
      <c r="G12" s="40"/>
      <c r="H12" s="40"/>
      <c r="L12" s="40"/>
      <c r="M12" s="40"/>
      <c r="N12" s="40"/>
    </row>
    <row r="13" spans="1:24" ht="15" customHeight="1" x14ac:dyDescent="0.25">
      <c r="B13" s="40"/>
      <c r="C13" s="40"/>
      <c r="D13" s="40"/>
      <c r="E13" s="40"/>
      <c r="F13" s="40"/>
      <c r="G13" s="40"/>
      <c r="H13" s="40"/>
      <c r="L13" s="40"/>
      <c r="M13" s="40"/>
      <c r="N13" s="40"/>
    </row>
    <row r="14" spans="1:24" ht="15" customHeight="1" x14ac:dyDescent="0.25">
      <c r="B14" s="41"/>
      <c r="C14" s="41"/>
      <c r="D14" s="41"/>
      <c r="E14" s="41"/>
      <c r="F14" s="41"/>
      <c r="G14" s="41"/>
      <c r="H14" s="41"/>
      <c r="L14" s="41"/>
      <c r="M14" s="41"/>
      <c r="N14" s="41"/>
    </row>
    <row r="15" spans="1:24" ht="15" customHeight="1" x14ac:dyDescent="0.25">
      <c r="B15" s="41"/>
      <c r="C15" s="41"/>
      <c r="D15" s="41"/>
      <c r="E15" s="41"/>
      <c r="F15" s="41"/>
      <c r="G15" s="41"/>
      <c r="H15" s="41"/>
      <c r="L15" s="41"/>
      <c r="M15" s="41"/>
      <c r="N15" s="41"/>
    </row>
    <row r="16" spans="1:24" ht="15" customHeight="1" x14ac:dyDescent="0.25">
      <c r="B16" s="41"/>
      <c r="C16" s="41"/>
      <c r="D16" s="41"/>
      <c r="E16" s="41"/>
      <c r="F16" s="41"/>
      <c r="G16" s="41"/>
      <c r="H16" s="41"/>
      <c r="L16" s="41"/>
      <c r="M16" s="41"/>
      <c r="N16" s="41"/>
    </row>
    <row r="17" spans="1:23" ht="15" customHeight="1" x14ac:dyDescent="0.25">
      <c r="B17" s="41"/>
      <c r="C17" s="41"/>
      <c r="D17" s="41"/>
      <c r="E17" s="41"/>
      <c r="F17" s="41"/>
      <c r="G17" s="41"/>
      <c r="H17" s="41"/>
      <c r="L17" s="41"/>
      <c r="M17" s="41"/>
      <c r="N17" s="41"/>
    </row>
    <row r="18" spans="1:23" ht="15" customHeight="1" x14ac:dyDescent="0.25"/>
    <row r="19" spans="1:23" ht="30" customHeight="1" x14ac:dyDescent="0.3">
      <c r="A19" s="524" t="s">
        <v>276</v>
      </c>
      <c r="B19" s="524"/>
      <c r="C19" s="524"/>
      <c r="D19" s="524"/>
      <c r="E19" s="524"/>
      <c r="F19" s="289"/>
      <c r="G19" s="524" t="s">
        <v>294</v>
      </c>
      <c r="H19" s="524"/>
      <c r="I19" s="524"/>
      <c r="J19" s="524"/>
      <c r="K19" s="524"/>
      <c r="L19" s="289"/>
      <c r="M19" s="524" t="s">
        <v>307</v>
      </c>
      <c r="N19" s="524"/>
      <c r="O19" s="524"/>
      <c r="P19" s="524"/>
      <c r="Q19" s="524"/>
      <c r="R19" s="289"/>
      <c r="S19" s="524" t="s">
        <v>288</v>
      </c>
      <c r="T19" s="524"/>
      <c r="U19" s="524"/>
      <c r="V19" s="524"/>
      <c r="W19" s="524"/>
    </row>
    <row r="20" spans="1:23" ht="15" customHeight="1" x14ac:dyDescent="0.25"/>
    <row r="21" spans="1:23" ht="15" customHeight="1" x14ac:dyDescent="0.25"/>
    <row r="22" spans="1:23" ht="15" customHeight="1" x14ac:dyDescent="0.25"/>
    <row r="23" spans="1:23" ht="15" customHeight="1" x14ac:dyDescent="0.25"/>
    <row r="24" spans="1:23" ht="15" customHeight="1" x14ac:dyDescent="0.25"/>
    <row r="25" spans="1:23" ht="15" customHeight="1" x14ac:dyDescent="0.25"/>
    <row r="26" spans="1:23" ht="15" customHeight="1" x14ac:dyDescent="0.25"/>
    <row r="27" spans="1:23" ht="15" customHeight="1" x14ac:dyDescent="0.25"/>
    <row r="28" spans="1:23" ht="15" customHeight="1" x14ac:dyDescent="0.25"/>
    <row r="29" spans="1:23" ht="15" customHeight="1" x14ac:dyDescent="0.25"/>
    <row r="30" spans="1:23" ht="15" customHeight="1" x14ac:dyDescent="0.25"/>
    <row r="31" spans="1:23" ht="15" customHeight="1" x14ac:dyDescent="0.25"/>
    <row r="32" spans="1:23" ht="15" customHeight="1" x14ac:dyDescent="0.25"/>
    <row r="33" spans="1:23" ht="15" customHeight="1" x14ac:dyDescent="0.25"/>
    <row r="34" spans="1:23" ht="15" customHeight="1" x14ac:dyDescent="0.25"/>
    <row r="35" spans="1:23" ht="15" customHeight="1" x14ac:dyDescent="0.25"/>
    <row r="36" spans="1:23" ht="15" customHeight="1" x14ac:dyDescent="0.3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</row>
    <row r="37" spans="1:23" ht="30" customHeight="1" x14ac:dyDescent="0.3">
      <c r="A37" s="524" t="s">
        <v>287</v>
      </c>
      <c r="B37" s="524"/>
      <c r="C37" s="524"/>
      <c r="D37" s="524"/>
      <c r="E37" s="524"/>
      <c r="F37" s="399"/>
      <c r="G37" s="524" t="s">
        <v>289</v>
      </c>
      <c r="H37" s="524"/>
      <c r="I37" s="524"/>
      <c r="J37" s="524"/>
      <c r="K37" s="524"/>
      <c r="L37" s="399"/>
      <c r="M37" s="524" t="s">
        <v>288</v>
      </c>
      <c r="N37" s="524"/>
      <c r="O37" s="524"/>
      <c r="P37" s="524"/>
      <c r="Q37" s="524"/>
      <c r="R37" s="399"/>
      <c r="S37" s="524" t="s">
        <v>275</v>
      </c>
      <c r="T37" s="524"/>
      <c r="U37" s="524"/>
      <c r="V37" s="524"/>
      <c r="W37" s="524"/>
    </row>
    <row r="38" spans="1:23" ht="15" customHeight="1" x14ac:dyDescent="0.3"/>
    <row r="39" spans="1:23" ht="15" customHeight="1" x14ac:dyDescent="0.3"/>
    <row r="40" spans="1:23" ht="15" customHeight="1" x14ac:dyDescent="0.3"/>
    <row r="41" spans="1:23" ht="15" customHeight="1" x14ac:dyDescent="0.3"/>
    <row r="42" spans="1:23" ht="15" customHeight="1" x14ac:dyDescent="0.3"/>
    <row r="43" spans="1:23" ht="15" customHeight="1" x14ac:dyDescent="0.3"/>
    <row r="44" spans="1:23" ht="15" customHeight="1" x14ac:dyDescent="0.3"/>
    <row r="45" spans="1:23" ht="15" customHeight="1" x14ac:dyDescent="0.3"/>
    <row r="46" spans="1:23" ht="15" customHeight="1" x14ac:dyDescent="0.3"/>
    <row r="47" spans="1:23" ht="15" customHeight="1" x14ac:dyDescent="0.3"/>
    <row r="48" spans="1:23" ht="15" customHeight="1" x14ac:dyDescent="0.3"/>
    <row r="49" spans="24:24" ht="15" customHeight="1" x14ac:dyDescent="0.3"/>
    <row r="57" spans="24:24" x14ac:dyDescent="0.3">
      <c r="X57" s="8"/>
    </row>
    <row r="60" spans="24:24" x14ac:dyDescent="0.3">
      <c r="X60" s="8"/>
    </row>
  </sheetData>
  <mergeCells count="14">
    <mergeCell ref="A19:E19"/>
    <mergeCell ref="G19:K19"/>
    <mergeCell ref="M19:Q19"/>
    <mergeCell ref="S19:W19"/>
    <mergeCell ref="A37:E37"/>
    <mergeCell ref="G37:K37"/>
    <mergeCell ref="M37:Q37"/>
    <mergeCell ref="S37:W37"/>
    <mergeCell ref="A1:W1"/>
    <mergeCell ref="A2:W2"/>
    <mergeCell ref="A3:E3"/>
    <mergeCell ref="G3:K3"/>
    <mergeCell ref="M3:Q3"/>
    <mergeCell ref="S3:W3"/>
  </mergeCells>
  <pageMargins left="0.7" right="0.7" top="0.75" bottom="0.75" header="0.3" footer="0.3"/>
  <pageSetup paperSize="8" scale="8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view="pageBreakPreview" topLeftCell="A19" zoomScale="70" zoomScaleNormal="70" zoomScaleSheetLayoutView="70" workbookViewId="0">
      <selection activeCell="J21" sqref="J21"/>
    </sheetView>
  </sheetViews>
  <sheetFormatPr defaultRowHeight="14.4" x14ac:dyDescent="0.3"/>
  <sheetData>
    <row r="1" spans="1:24" ht="31.5" x14ac:dyDescent="0.5">
      <c r="A1" s="522" t="s">
        <v>272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</row>
    <row r="2" spans="1:24" ht="15.75" x14ac:dyDescent="0.25">
      <c r="A2" s="523" t="s">
        <v>295</v>
      </c>
      <c r="B2" s="523"/>
      <c r="C2" s="523"/>
      <c r="D2" s="523"/>
      <c r="E2" s="523"/>
      <c r="F2" s="523"/>
      <c r="G2" s="523"/>
      <c r="H2" s="523"/>
      <c r="I2" s="523"/>
      <c r="J2" s="523" t="s">
        <v>248</v>
      </c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</row>
    <row r="3" spans="1:24" s="289" customFormat="1" ht="32.25" customHeight="1" x14ac:dyDescent="0.25">
      <c r="A3" s="524" t="s">
        <v>296</v>
      </c>
      <c r="B3" s="524"/>
      <c r="C3" s="524"/>
      <c r="D3" s="524"/>
      <c r="E3" s="524"/>
      <c r="F3" s="398"/>
      <c r="G3" s="524" t="s">
        <v>297</v>
      </c>
      <c r="H3" s="524"/>
      <c r="I3" s="524"/>
      <c r="J3" s="524"/>
      <c r="K3" s="524"/>
      <c r="L3" s="398"/>
      <c r="M3" s="524" t="s">
        <v>298</v>
      </c>
      <c r="N3" s="524"/>
      <c r="O3" s="524"/>
      <c r="P3" s="524"/>
      <c r="Q3" s="524"/>
      <c r="R3" s="398"/>
      <c r="S3" s="524" t="s">
        <v>299</v>
      </c>
      <c r="T3" s="524"/>
      <c r="U3" s="524"/>
      <c r="V3" s="524"/>
      <c r="W3" s="524"/>
    </row>
    <row r="4" spans="1:24" ht="15.75" x14ac:dyDescent="0.25">
      <c r="B4" s="39"/>
      <c r="C4" s="40"/>
      <c r="D4" s="40"/>
      <c r="E4" s="40"/>
      <c r="F4" s="40"/>
      <c r="G4" s="40"/>
      <c r="H4" s="40"/>
      <c r="L4" s="40"/>
      <c r="M4" s="40"/>
      <c r="N4" s="40"/>
      <c r="X4" s="8"/>
    </row>
    <row r="5" spans="1:24" ht="15.75" x14ac:dyDescent="0.25">
      <c r="B5" s="13"/>
      <c r="C5" s="40"/>
      <c r="D5" s="40"/>
      <c r="E5" s="40"/>
      <c r="F5" s="40"/>
      <c r="G5" s="40"/>
      <c r="H5" s="40"/>
      <c r="L5" s="40"/>
      <c r="M5" s="40"/>
      <c r="N5" s="40"/>
      <c r="X5" s="8"/>
    </row>
    <row r="6" spans="1:24" ht="15.75" x14ac:dyDescent="0.25">
      <c r="B6" s="13"/>
      <c r="C6" s="40"/>
      <c r="D6" s="40"/>
      <c r="E6" s="40"/>
      <c r="F6" s="40"/>
      <c r="G6" s="40"/>
      <c r="H6" s="40"/>
      <c r="L6" s="40"/>
      <c r="M6" s="40"/>
      <c r="N6" s="40"/>
    </row>
    <row r="7" spans="1:24" ht="15.75" x14ac:dyDescent="0.25">
      <c r="B7" s="13"/>
      <c r="C7" s="40"/>
      <c r="D7" s="40"/>
      <c r="E7" s="40"/>
      <c r="F7" s="40"/>
      <c r="G7" s="40"/>
      <c r="H7" s="40"/>
      <c r="L7" s="40"/>
      <c r="M7" s="40"/>
      <c r="N7" s="40"/>
    </row>
    <row r="8" spans="1:24" ht="15.75" x14ac:dyDescent="0.25">
      <c r="B8" s="13"/>
      <c r="C8" s="40"/>
      <c r="D8" s="40"/>
      <c r="E8" s="40"/>
      <c r="F8" s="40"/>
      <c r="G8" s="40"/>
      <c r="H8" s="40"/>
      <c r="L8" s="40"/>
      <c r="M8" s="40"/>
      <c r="N8" s="40"/>
    </row>
    <row r="9" spans="1:24" ht="15.75" x14ac:dyDescent="0.25">
      <c r="B9" s="13"/>
      <c r="C9" s="40"/>
      <c r="D9" s="40"/>
      <c r="E9" s="40"/>
      <c r="F9" s="40"/>
      <c r="G9" s="40"/>
      <c r="H9" s="40"/>
      <c r="L9" s="40"/>
      <c r="M9" s="40"/>
      <c r="N9" s="40"/>
    </row>
    <row r="10" spans="1:24" ht="15.75" x14ac:dyDescent="0.25">
      <c r="B10" s="13"/>
      <c r="C10" s="40"/>
      <c r="D10" s="40"/>
      <c r="E10" s="40"/>
      <c r="F10" s="40"/>
      <c r="G10" s="40"/>
      <c r="H10" s="40"/>
      <c r="L10" s="40"/>
      <c r="M10" s="40"/>
      <c r="N10" s="40"/>
    </row>
    <row r="11" spans="1:24" ht="15.75" x14ac:dyDescent="0.25">
      <c r="B11" s="13"/>
      <c r="C11" s="40"/>
      <c r="D11" s="40"/>
      <c r="E11" s="40"/>
      <c r="F11" s="40"/>
      <c r="G11" s="40"/>
      <c r="H11" s="40"/>
      <c r="L11" s="40"/>
      <c r="M11" s="40"/>
      <c r="N11" s="40"/>
    </row>
    <row r="12" spans="1:24" ht="15.75" x14ac:dyDescent="0.25">
      <c r="B12" s="13"/>
      <c r="C12" s="40"/>
      <c r="D12" s="40"/>
      <c r="E12" s="40"/>
      <c r="F12" s="40"/>
      <c r="G12" s="40"/>
      <c r="H12" s="40"/>
      <c r="L12" s="40"/>
      <c r="M12" s="40"/>
      <c r="N12" s="40"/>
    </row>
    <row r="13" spans="1:24" ht="15" x14ac:dyDescent="0.25">
      <c r="B13" s="40"/>
      <c r="C13" s="40"/>
      <c r="D13" s="40"/>
      <c r="E13" s="40"/>
      <c r="F13" s="40"/>
      <c r="G13" s="40"/>
      <c r="H13" s="40"/>
      <c r="L13" s="40"/>
      <c r="M13" s="40"/>
      <c r="N13" s="40"/>
    </row>
    <row r="14" spans="1:24" ht="15" x14ac:dyDescent="0.25">
      <c r="B14" s="41"/>
      <c r="C14" s="41"/>
      <c r="D14" s="41"/>
      <c r="E14" s="41"/>
      <c r="F14" s="41"/>
      <c r="G14" s="41"/>
      <c r="H14" s="41"/>
      <c r="L14" s="41"/>
      <c r="M14" s="41"/>
      <c r="N14" s="41"/>
    </row>
    <row r="15" spans="1:24" ht="15" x14ac:dyDescent="0.25">
      <c r="B15" s="41"/>
      <c r="C15" s="41"/>
      <c r="D15" s="41"/>
      <c r="E15" s="41"/>
      <c r="F15" s="41"/>
      <c r="G15" s="41"/>
      <c r="H15" s="41"/>
      <c r="L15" s="41"/>
      <c r="M15" s="41"/>
      <c r="N15" s="41"/>
    </row>
    <row r="16" spans="1:24" ht="15" x14ac:dyDescent="0.25">
      <c r="B16" s="41"/>
      <c r="C16" s="41"/>
      <c r="D16" s="41"/>
      <c r="E16" s="41"/>
      <c r="F16" s="41"/>
      <c r="G16" s="41"/>
      <c r="H16" s="41"/>
      <c r="L16" s="41"/>
      <c r="M16" s="41"/>
      <c r="N16" s="41"/>
    </row>
    <row r="18" spans="1:23" ht="37.5" customHeight="1" x14ac:dyDescent="0.25">
      <c r="A18" s="524" t="s">
        <v>286</v>
      </c>
      <c r="B18" s="524"/>
      <c r="C18" s="524"/>
      <c r="D18" s="524"/>
      <c r="E18" s="524"/>
      <c r="F18" s="398"/>
      <c r="G18" s="524" t="s">
        <v>300</v>
      </c>
      <c r="H18" s="524"/>
      <c r="I18" s="524"/>
      <c r="J18" s="524"/>
      <c r="K18" s="524"/>
      <c r="L18" s="398"/>
      <c r="M18" s="524" t="s">
        <v>285</v>
      </c>
      <c r="N18" s="524"/>
      <c r="O18" s="524"/>
      <c r="P18" s="524"/>
      <c r="Q18" s="524"/>
      <c r="R18" s="398"/>
      <c r="S18" s="524" t="s">
        <v>301</v>
      </c>
      <c r="T18" s="524"/>
      <c r="U18" s="524"/>
      <c r="V18" s="524"/>
      <c r="W18" s="524"/>
    </row>
    <row r="33" spans="1:23" ht="15" x14ac:dyDescent="0.25">
      <c r="A33" s="289"/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</row>
    <row r="34" spans="1:23" s="289" customFormat="1" ht="36" customHeight="1" x14ac:dyDescent="0.25">
      <c r="A34" s="525" t="s">
        <v>302</v>
      </c>
      <c r="B34" s="525"/>
      <c r="C34" s="525"/>
      <c r="D34" s="525"/>
      <c r="E34" s="525"/>
      <c r="F34" s="398"/>
      <c r="G34" s="525" t="s">
        <v>303</v>
      </c>
      <c r="H34" s="525"/>
      <c r="I34" s="525"/>
      <c r="J34" s="525"/>
      <c r="K34" s="525"/>
      <c r="L34" s="398"/>
      <c r="M34" s="525" t="s">
        <v>304</v>
      </c>
      <c r="N34" s="525"/>
      <c r="O34" s="525"/>
      <c r="P34" s="525"/>
      <c r="Q34" s="525"/>
      <c r="R34" s="398"/>
      <c r="S34" s="525" t="s">
        <v>305</v>
      </c>
      <c r="T34" s="525"/>
      <c r="U34" s="525"/>
      <c r="V34" s="525"/>
      <c r="W34" s="525"/>
    </row>
    <row r="57" spans="24:24" x14ac:dyDescent="0.3">
      <c r="X57" s="8"/>
    </row>
    <row r="60" spans="24:24" x14ac:dyDescent="0.3">
      <c r="X60" s="8"/>
    </row>
  </sheetData>
  <mergeCells count="14">
    <mergeCell ref="A34:E34"/>
    <mergeCell ref="G34:K34"/>
    <mergeCell ref="M34:Q34"/>
    <mergeCell ref="S34:W34"/>
    <mergeCell ref="A2:W2"/>
    <mergeCell ref="A18:E18"/>
    <mergeCell ref="G18:K18"/>
    <mergeCell ref="M18:Q18"/>
    <mergeCell ref="S18:W18"/>
    <mergeCell ref="A1:W1"/>
    <mergeCell ref="A3:E3"/>
    <mergeCell ref="G3:K3"/>
    <mergeCell ref="M3:Q3"/>
    <mergeCell ref="S3:W3"/>
  </mergeCells>
  <pageMargins left="0.70866141732283472" right="0.70866141732283472" top="0.74803149606299213" bottom="0.74803149606299213" header="0.31496062992125984" footer="0.31496062992125984"/>
  <pageSetup paperSize="8" scale="88" orientation="landscape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Y128"/>
  <sheetViews>
    <sheetView view="pageBreakPreview" zoomScale="10" zoomScaleNormal="40" zoomScaleSheetLayoutView="10" workbookViewId="0">
      <selection activeCell="EI111" sqref="EI111"/>
    </sheetView>
  </sheetViews>
  <sheetFormatPr defaultColWidth="10.5546875" defaultRowHeight="13.2" x14ac:dyDescent="0.3"/>
  <cols>
    <col min="1" max="1" width="49" style="88" customWidth="1"/>
    <col min="2" max="100" width="10.6640625" style="88" customWidth="1"/>
    <col min="101" max="101" width="20.6640625" style="88" customWidth="1"/>
    <col min="102" max="102" width="6.5546875" style="88" customWidth="1"/>
    <col min="103" max="103" width="25.44140625" style="88" bestFit="1" customWidth="1"/>
    <col min="104" max="104" width="11.6640625" style="88" bestFit="1" customWidth="1"/>
    <col min="105" max="307" width="10.5546875" style="88"/>
    <col min="308" max="308" width="40" style="88" customWidth="1"/>
    <col min="309" max="314" width="8.6640625" style="88" customWidth="1"/>
    <col min="315" max="337" width="11" style="88" customWidth="1"/>
    <col min="338" max="343" width="9.109375" style="88" customWidth="1"/>
    <col min="344" max="349" width="8.6640625" style="88" customWidth="1"/>
    <col min="350" max="350" width="16.6640625" style="88" customWidth="1"/>
    <col min="351" max="351" width="21.5546875" style="88" customWidth="1"/>
    <col min="352" max="352" width="23.33203125" style="88" customWidth="1"/>
    <col min="353" max="353" width="14.44140625" style="88" customWidth="1"/>
    <col min="354" max="563" width="10.5546875" style="88"/>
    <col min="564" max="564" width="40" style="88" customWidth="1"/>
    <col min="565" max="570" width="8.6640625" style="88" customWidth="1"/>
    <col min="571" max="593" width="11" style="88" customWidth="1"/>
    <col min="594" max="599" width="9.109375" style="88" customWidth="1"/>
    <col min="600" max="605" width="8.6640625" style="88" customWidth="1"/>
    <col min="606" max="606" width="16.6640625" style="88" customWidth="1"/>
    <col min="607" max="607" width="21.5546875" style="88" customWidth="1"/>
    <col min="608" max="608" width="23.33203125" style="88" customWidth="1"/>
    <col min="609" max="609" width="14.44140625" style="88" customWidth="1"/>
    <col min="610" max="819" width="10.5546875" style="88"/>
    <col min="820" max="820" width="40" style="88" customWidth="1"/>
    <col min="821" max="826" width="8.6640625" style="88" customWidth="1"/>
    <col min="827" max="849" width="11" style="88" customWidth="1"/>
    <col min="850" max="855" width="9.109375" style="88" customWidth="1"/>
    <col min="856" max="861" width="8.6640625" style="88" customWidth="1"/>
    <col min="862" max="862" width="16.6640625" style="88" customWidth="1"/>
    <col min="863" max="863" width="21.5546875" style="88" customWidth="1"/>
    <col min="864" max="864" width="23.33203125" style="88" customWidth="1"/>
    <col min="865" max="865" width="14.44140625" style="88" customWidth="1"/>
    <col min="866" max="1075" width="10.5546875" style="88"/>
    <col min="1076" max="1076" width="40" style="88" customWidth="1"/>
    <col min="1077" max="1082" width="8.6640625" style="88" customWidth="1"/>
    <col min="1083" max="1105" width="11" style="88" customWidth="1"/>
    <col min="1106" max="1111" width="9.109375" style="88" customWidth="1"/>
    <col min="1112" max="1117" width="8.6640625" style="88" customWidth="1"/>
    <col min="1118" max="1118" width="16.6640625" style="88" customWidth="1"/>
    <col min="1119" max="1119" width="21.5546875" style="88" customWidth="1"/>
    <col min="1120" max="1120" width="23.33203125" style="88" customWidth="1"/>
    <col min="1121" max="1121" width="14.44140625" style="88" customWidth="1"/>
    <col min="1122" max="1331" width="10.5546875" style="88"/>
    <col min="1332" max="1332" width="40" style="88" customWidth="1"/>
    <col min="1333" max="1338" width="8.6640625" style="88" customWidth="1"/>
    <col min="1339" max="1361" width="11" style="88" customWidth="1"/>
    <col min="1362" max="1367" width="9.109375" style="88" customWidth="1"/>
    <col min="1368" max="1373" width="8.6640625" style="88" customWidth="1"/>
    <col min="1374" max="1374" width="16.6640625" style="88" customWidth="1"/>
    <col min="1375" max="1375" width="21.5546875" style="88" customWidth="1"/>
    <col min="1376" max="1376" width="23.33203125" style="88" customWidth="1"/>
    <col min="1377" max="1377" width="14.44140625" style="88" customWidth="1"/>
    <col min="1378" max="1587" width="10.5546875" style="88"/>
    <col min="1588" max="1588" width="40" style="88" customWidth="1"/>
    <col min="1589" max="1594" width="8.6640625" style="88" customWidth="1"/>
    <col min="1595" max="1617" width="11" style="88" customWidth="1"/>
    <col min="1618" max="1623" width="9.109375" style="88" customWidth="1"/>
    <col min="1624" max="1629" width="8.6640625" style="88" customWidth="1"/>
    <col min="1630" max="1630" width="16.6640625" style="88" customWidth="1"/>
    <col min="1631" max="1631" width="21.5546875" style="88" customWidth="1"/>
    <col min="1632" max="1632" width="23.33203125" style="88" customWidth="1"/>
    <col min="1633" max="1633" width="14.44140625" style="88" customWidth="1"/>
    <col min="1634" max="1843" width="10.5546875" style="88"/>
    <col min="1844" max="1844" width="40" style="88" customWidth="1"/>
    <col min="1845" max="1850" width="8.6640625" style="88" customWidth="1"/>
    <col min="1851" max="1873" width="11" style="88" customWidth="1"/>
    <col min="1874" max="1879" width="9.109375" style="88" customWidth="1"/>
    <col min="1880" max="1885" width="8.6640625" style="88" customWidth="1"/>
    <col min="1886" max="1886" width="16.6640625" style="88" customWidth="1"/>
    <col min="1887" max="1887" width="21.5546875" style="88" customWidth="1"/>
    <col min="1888" max="1888" width="23.33203125" style="88" customWidth="1"/>
    <col min="1889" max="1889" width="14.44140625" style="88" customWidth="1"/>
    <col min="1890" max="2099" width="10.5546875" style="88"/>
    <col min="2100" max="2100" width="40" style="88" customWidth="1"/>
    <col min="2101" max="2106" width="8.6640625" style="88" customWidth="1"/>
    <col min="2107" max="2129" width="11" style="88" customWidth="1"/>
    <col min="2130" max="2135" width="9.109375" style="88" customWidth="1"/>
    <col min="2136" max="2141" width="8.6640625" style="88" customWidth="1"/>
    <col min="2142" max="2142" width="16.6640625" style="88" customWidth="1"/>
    <col min="2143" max="2143" width="21.5546875" style="88" customWidth="1"/>
    <col min="2144" max="2144" width="23.33203125" style="88" customWidth="1"/>
    <col min="2145" max="2145" width="14.44140625" style="88" customWidth="1"/>
    <col min="2146" max="2355" width="10.5546875" style="88"/>
    <col min="2356" max="2356" width="40" style="88" customWidth="1"/>
    <col min="2357" max="2362" width="8.6640625" style="88" customWidth="1"/>
    <col min="2363" max="2385" width="11" style="88" customWidth="1"/>
    <col min="2386" max="2391" width="9.109375" style="88" customWidth="1"/>
    <col min="2392" max="2397" width="8.6640625" style="88" customWidth="1"/>
    <col min="2398" max="2398" width="16.6640625" style="88" customWidth="1"/>
    <col min="2399" max="2399" width="21.5546875" style="88" customWidth="1"/>
    <col min="2400" max="2400" width="23.33203125" style="88" customWidth="1"/>
    <col min="2401" max="2401" width="14.44140625" style="88" customWidth="1"/>
    <col min="2402" max="2611" width="10.5546875" style="88"/>
    <col min="2612" max="2612" width="40" style="88" customWidth="1"/>
    <col min="2613" max="2618" width="8.6640625" style="88" customWidth="1"/>
    <col min="2619" max="2641" width="11" style="88" customWidth="1"/>
    <col min="2642" max="2647" width="9.109375" style="88" customWidth="1"/>
    <col min="2648" max="2653" width="8.6640625" style="88" customWidth="1"/>
    <col min="2654" max="2654" width="16.6640625" style="88" customWidth="1"/>
    <col min="2655" max="2655" width="21.5546875" style="88" customWidth="1"/>
    <col min="2656" max="2656" width="23.33203125" style="88" customWidth="1"/>
    <col min="2657" max="2657" width="14.44140625" style="88" customWidth="1"/>
    <col min="2658" max="2867" width="10.5546875" style="88"/>
    <col min="2868" max="2868" width="40" style="88" customWidth="1"/>
    <col min="2869" max="2874" width="8.6640625" style="88" customWidth="1"/>
    <col min="2875" max="2897" width="11" style="88" customWidth="1"/>
    <col min="2898" max="2903" width="9.109375" style="88" customWidth="1"/>
    <col min="2904" max="2909" width="8.6640625" style="88" customWidth="1"/>
    <col min="2910" max="2910" width="16.6640625" style="88" customWidth="1"/>
    <col min="2911" max="2911" width="21.5546875" style="88" customWidth="1"/>
    <col min="2912" max="2912" width="23.33203125" style="88" customWidth="1"/>
    <col min="2913" max="2913" width="14.44140625" style="88" customWidth="1"/>
    <col min="2914" max="3123" width="10.5546875" style="88"/>
    <col min="3124" max="3124" width="40" style="88" customWidth="1"/>
    <col min="3125" max="3130" width="8.6640625" style="88" customWidth="1"/>
    <col min="3131" max="3153" width="11" style="88" customWidth="1"/>
    <col min="3154" max="3159" width="9.109375" style="88" customWidth="1"/>
    <col min="3160" max="3165" width="8.6640625" style="88" customWidth="1"/>
    <col min="3166" max="3166" width="16.6640625" style="88" customWidth="1"/>
    <col min="3167" max="3167" width="21.5546875" style="88" customWidth="1"/>
    <col min="3168" max="3168" width="23.33203125" style="88" customWidth="1"/>
    <col min="3169" max="3169" width="14.44140625" style="88" customWidth="1"/>
    <col min="3170" max="3379" width="10.5546875" style="88"/>
    <col min="3380" max="3380" width="40" style="88" customWidth="1"/>
    <col min="3381" max="3386" width="8.6640625" style="88" customWidth="1"/>
    <col min="3387" max="3409" width="11" style="88" customWidth="1"/>
    <col min="3410" max="3415" width="9.109375" style="88" customWidth="1"/>
    <col min="3416" max="3421" width="8.6640625" style="88" customWidth="1"/>
    <col min="3422" max="3422" width="16.6640625" style="88" customWidth="1"/>
    <col min="3423" max="3423" width="21.5546875" style="88" customWidth="1"/>
    <col min="3424" max="3424" width="23.33203125" style="88" customWidth="1"/>
    <col min="3425" max="3425" width="14.44140625" style="88" customWidth="1"/>
    <col min="3426" max="3635" width="10.5546875" style="88"/>
    <col min="3636" max="3636" width="40" style="88" customWidth="1"/>
    <col min="3637" max="3642" width="8.6640625" style="88" customWidth="1"/>
    <col min="3643" max="3665" width="11" style="88" customWidth="1"/>
    <col min="3666" max="3671" width="9.109375" style="88" customWidth="1"/>
    <col min="3672" max="3677" width="8.6640625" style="88" customWidth="1"/>
    <col min="3678" max="3678" width="16.6640625" style="88" customWidth="1"/>
    <col min="3679" max="3679" width="21.5546875" style="88" customWidth="1"/>
    <col min="3680" max="3680" width="23.33203125" style="88" customWidth="1"/>
    <col min="3681" max="3681" width="14.44140625" style="88" customWidth="1"/>
    <col min="3682" max="3891" width="10.5546875" style="88"/>
    <col min="3892" max="3892" width="40" style="88" customWidth="1"/>
    <col min="3893" max="3898" width="8.6640625" style="88" customWidth="1"/>
    <col min="3899" max="3921" width="11" style="88" customWidth="1"/>
    <col min="3922" max="3927" width="9.109375" style="88" customWidth="1"/>
    <col min="3928" max="3933" width="8.6640625" style="88" customWidth="1"/>
    <col min="3934" max="3934" width="16.6640625" style="88" customWidth="1"/>
    <col min="3935" max="3935" width="21.5546875" style="88" customWidth="1"/>
    <col min="3936" max="3936" width="23.33203125" style="88" customWidth="1"/>
    <col min="3937" max="3937" width="14.44140625" style="88" customWidth="1"/>
    <col min="3938" max="4147" width="10.5546875" style="88"/>
    <col min="4148" max="4148" width="40" style="88" customWidth="1"/>
    <col min="4149" max="4154" width="8.6640625" style="88" customWidth="1"/>
    <col min="4155" max="4177" width="11" style="88" customWidth="1"/>
    <col min="4178" max="4183" width="9.109375" style="88" customWidth="1"/>
    <col min="4184" max="4189" width="8.6640625" style="88" customWidth="1"/>
    <col min="4190" max="4190" width="16.6640625" style="88" customWidth="1"/>
    <col min="4191" max="4191" width="21.5546875" style="88" customWidth="1"/>
    <col min="4192" max="4192" width="23.33203125" style="88" customWidth="1"/>
    <col min="4193" max="4193" width="14.44140625" style="88" customWidth="1"/>
    <col min="4194" max="4403" width="10.5546875" style="88"/>
    <col min="4404" max="4404" width="40" style="88" customWidth="1"/>
    <col min="4405" max="4410" width="8.6640625" style="88" customWidth="1"/>
    <col min="4411" max="4433" width="11" style="88" customWidth="1"/>
    <col min="4434" max="4439" width="9.109375" style="88" customWidth="1"/>
    <col min="4440" max="4445" width="8.6640625" style="88" customWidth="1"/>
    <col min="4446" max="4446" width="16.6640625" style="88" customWidth="1"/>
    <col min="4447" max="4447" width="21.5546875" style="88" customWidth="1"/>
    <col min="4448" max="4448" width="23.33203125" style="88" customWidth="1"/>
    <col min="4449" max="4449" width="14.44140625" style="88" customWidth="1"/>
    <col min="4450" max="4659" width="10.5546875" style="88"/>
    <col min="4660" max="4660" width="40" style="88" customWidth="1"/>
    <col min="4661" max="4666" width="8.6640625" style="88" customWidth="1"/>
    <col min="4667" max="4689" width="11" style="88" customWidth="1"/>
    <col min="4690" max="4695" width="9.109375" style="88" customWidth="1"/>
    <col min="4696" max="4701" width="8.6640625" style="88" customWidth="1"/>
    <col min="4702" max="4702" width="16.6640625" style="88" customWidth="1"/>
    <col min="4703" max="4703" width="21.5546875" style="88" customWidth="1"/>
    <col min="4704" max="4704" width="23.33203125" style="88" customWidth="1"/>
    <col min="4705" max="4705" width="14.44140625" style="88" customWidth="1"/>
    <col min="4706" max="4915" width="10.5546875" style="88"/>
    <col min="4916" max="4916" width="40" style="88" customWidth="1"/>
    <col min="4917" max="4922" width="8.6640625" style="88" customWidth="1"/>
    <col min="4923" max="4945" width="11" style="88" customWidth="1"/>
    <col min="4946" max="4951" width="9.109375" style="88" customWidth="1"/>
    <col min="4952" max="4957" width="8.6640625" style="88" customWidth="1"/>
    <col min="4958" max="4958" width="16.6640625" style="88" customWidth="1"/>
    <col min="4959" max="4959" width="21.5546875" style="88" customWidth="1"/>
    <col min="4960" max="4960" width="23.33203125" style="88" customWidth="1"/>
    <col min="4961" max="4961" width="14.44140625" style="88" customWidth="1"/>
    <col min="4962" max="5171" width="10.5546875" style="88"/>
    <col min="5172" max="5172" width="40" style="88" customWidth="1"/>
    <col min="5173" max="5178" width="8.6640625" style="88" customWidth="1"/>
    <col min="5179" max="5201" width="11" style="88" customWidth="1"/>
    <col min="5202" max="5207" width="9.109375" style="88" customWidth="1"/>
    <col min="5208" max="5213" width="8.6640625" style="88" customWidth="1"/>
    <col min="5214" max="5214" width="16.6640625" style="88" customWidth="1"/>
    <col min="5215" max="5215" width="21.5546875" style="88" customWidth="1"/>
    <col min="5216" max="5216" width="23.33203125" style="88" customWidth="1"/>
    <col min="5217" max="5217" width="14.44140625" style="88" customWidth="1"/>
    <col min="5218" max="5427" width="10.5546875" style="88"/>
    <col min="5428" max="5428" width="40" style="88" customWidth="1"/>
    <col min="5429" max="5434" width="8.6640625" style="88" customWidth="1"/>
    <col min="5435" max="5457" width="11" style="88" customWidth="1"/>
    <col min="5458" max="5463" width="9.109375" style="88" customWidth="1"/>
    <col min="5464" max="5469" width="8.6640625" style="88" customWidth="1"/>
    <col min="5470" max="5470" width="16.6640625" style="88" customWidth="1"/>
    <col min="5471" max="5471" width="21.5546875" style="88" customWidth="1"/>
    <col min="5472" max="5472" width="23.33203125" style="88" customWidth="1"/>
    <col min="5473" max="5473" width="14.44140625" style="88" customWidth="1"/>
    <col min="5474" max="5683" width="10.5546875" style="88"/>
    <col min="5684" max="5684" width="40" style="88" customWidth="1"/>
    <col min="5685" max="5690" width="8.6640625" style="88" customWidth="1"/>
    <col min="5691" max="5713" width="11" style="88" customWidth="1"/>
    <col min="5714" max="5719" width="9.109375" style="88" customWidth="1"/>
    <col min="5720" max="5725" width="8.6640625" style="88" customWidth="1"/>
    <col min="5726" max="5726" width="16.6640625" style="88" customWidth="1"/>
    <col min="5727" max="5727" width="21.5546875" style="88" customWidth="1"/>
    <col min="5728" max="5728" width="23.33203125" style="88" customWidth="1"/>
    <col min="5729" max="5729" width="14.44140625" style="88" customWidth="1"/>
    <col min="5730" max="5939" width="10.5546875" style="88"/>
    <col min="5940" max="5940" width="40" style="88" customWidth="1"/>
    <col min="5941" max="5946" width="8.6640625" style="88" customWidth="1"/>
    <col min="5947" max="5969" width="11" style="88" customWidth="1"/>
    <col min="5970" max="5975" width="9.109375" style="88" customWidth="1"/>
    <col min="5976" max="5981" width="8.6640625" style="88" customWidth="1"/>
    <col min="5982" max="5982" width="16.6640625" style="88" customWidth="1"/>
    <col min="5983" max="5983" width="21.5546875" style="88" customWidth="1"/>
    <col min="5984" max="5984" width="23.33203125" style="88" customWidth="1"/>
    <col min="5985" max="5985" width="14.44140625" style="88" customWidth="1"/>
    <col min="5986" max="6195" width="10.5546875" style="88"/>
    <col min="6196" max="6196" width="40" style="88" customWidth="1"/>
    <col min="6197" max="6202" width="8.6640625" style="88" customWidth="1"/>
    <col min="6203" max="6225" width="11" style="88" customWidth="1"/>
    <col min="6226" max="6231" width="9.109375" style="88" customWidth="1"/>
    <col min="6232" max="6237" width="8.6640625" style="88" customWidth="1"/>
    <col min="6238" max="6238" width="16.6640625" style="88" customWidth="1"/>
    <col min="6239" max="6239" width="21.5546875" style="88" customWidth="1"/>
    <col min="6240" max="6240" width="23.33203125" style="88" customWidth="1"/>
    <col min="6241" max="6241" width="14.44140625" style="88" customWidth="1"/>
    <col min="6242" max="6451" width="10.5546875" style="88"/>
    <col min="6452" max="6452" width="40" style="88" customWidth="1"/>
    <col min="6453" max="6458" width="8.6640625" style="88" customWidth="1"/>
    <col min="6459" max="6481" width="11" style="88" customWidth="1"/>
    <col min="6482" max="6487" width="9.109375" style="88" customWidth="1"/>
    <col min="6488" max="6493" width="8.6640625" style="88" customWidth="1"/>
    <col min="6494" max="6494" width="16.6640625" style="88" customWidth="1"/>
    <col min="6495" max="6495" width="21.5546875" style="88" customWidth="1"/>
    <col min="6496" max="6496" width="23.33203125" style="88" customWidth="1"/>
    <col min="6497" max="6497" width="14.44140625" style="88" customWidth="1"/>
    <col min="6498" max="6707" width="10.5546875" style="88"/>
    <col min="6708" max="6708" width="40" style="88" customWidth="1"/>
    <col min="6709" max="6714" width="8.6640625" style="88" customWidth="1"/>
    <col min="6715" max="6737" width="11" style="88" customWidth="1"/>
    <col min="6738" max="6743" width="9.109375" style="88" customWidth="1"/>
    <col min="6744" max="6749" width="8.6640625" style="88" customWidth="1"/>
    <col min="6750" max="6750" width="16.6640625" style="88" customWidth="1"/>
    <col min="6751" max="6751" width="21.5546875" style="88" customWidth="1"/>
    <col min="6752" max="6752" width="23.33203125" style="88" customWidth="1"/>
    <col min="6753" max="6753" width="14.44140625" style="88" customWidth="1"/>
    <col min="6754" max="6963" width="10.5546875" style="88"/>
    <col min="6964" max="6964" width="40" style="88" customWidth="1"/>
    <col min="6965" max="6970" width="8.6640625" style="88" customWidth="1"/>
    <col min="6971" max="6993" width="11" style="88" customWidth="1"/>
    <col min="6994" max="6999" width="9.109375" style="88" customWidth="1"/>
    <col min="7000" max="7005" width="8.6640625" style="88" customWidth="1"/>
    <col min="7006" max="7006" width="16.6640625" style="88" customWidth="1"/>
    <col min="7007" max="7007" width="21.5546875" style="88" customWidth="1"/>
    <col min="7008" max="7008" width="23.33203125" style="88" customWidth="1"/>
    <col min="7009" max="7009" width="14.44140625" style="88" customWidth="1"/>
    <col min="7010" max="7219" width="10.5546875" style="88"/>
    <col min="7220" max="7220" width="40" style="88" customWidth="1"/>
    <col min="7221" max="7226" width="8.6640625" style="88" customWidth="1"/>
    <col min="7227" max="7249" width="11" style="88" customWidth="1"/>
    <col min="7250" max="7255" width="9.109375" style="88" customWidth="1"/>
    <col min="7256" max="7261" width="8.6640625" style="88" customWidth="1"/>
    <col min="7262" max="7262" width="16.6640625" style="88" customWidth="1"/>
    <col min="7263" max="7263" width="21.5546875" style="88" customWidth="1"/>
    <col min="7264" max="7264" width="23.33203125" style="88" customWidth="1"/>
    <col min="7265" max="7265" width="14.44140625" style="88" customWidth="1"/>
    <col min="7266" max="7475" width="10.5546875" style="88"/>
    <col min="7476" max="7476" width="40" style="88" customWidth="1"/>
    <col min="7477" max="7482" width="8.6640625" style="88" customWidth="1"/>
    <col min="7483" max="7505" width="11" style="88" customWidth="1"/>
    <col min="7506" max="7511" width="9.109375" style="88" customWidth="1"/>
    <col min="7512" max="7517" width="8.6640625" style="88" customWidth="1"/>
    <col min="7518" max="7518" width="16.6640625" style="88" customWidth="1"/>
    <col min="7519" max="7519" width="21.5546875" style="88" customWidth="1"/>
    <col min="7520" max="7520" width="23.33203125" style="88" customWidth="1"/>
    <col min="7521" max="7521" width="14.44140625" style="88" customWidth="1"/>
    <col min="7522" max="7731" width="10.5546875" style="88"/>
    <col min="7732" max="7732" width="40" style="88" customWidth="1"/>
    <col min="7733" max="7738" width="8.6640625" style="88" customWidth="1"/>
    <col min="7739" max="7761" width="11" style="88" customWidth="1"/>
    <col min="7762" max="7767" width="9.109375" style="88" customWidth="1"/>
    <col min="7768" max="7773" width="8.6640625" style="88" customWidth="1"/>
    <col min="7774" max="7774" width="16.6640625" style="88" customWidth="1"/>
    <col min="7775" max="7775" width="21.5546875" style="88" customWidth="1"/>
    <col min="7776" max="7776" width="23.33203125" style="88" customWidth="1"/>
    <col min="7777" max="7777" width="14.44140625" style="88" customWidth="1"/>
    <col min="7778" max="7987" width="10.5546875" style="88"/>
    <col min="7988" max="7988" width="40" style="88" customWidth="1"/>
    <col min="7989" max="7994" width="8.6640625" style="88" customWidth="1"/>
    <col min="7995" max="8017" width="11" style="88" customWidth="1"/>
    <col min="8018" max="8023" width="9.109375" style="88" customWidth="1"/>
    <col min="8024" max="8029" width="8.6640625" style="88" customWidth="1"/>
    <col min="8030" max="8030" width="16.6640625" style="88" customWidth="1"/>
    <col min="8031" max="8031" width="21.5546875" style="88" customWidth="1"/>
    <col min="8032" max="8032" width="23.33203125" style="88" customWidth="1"/>
    <col min="8033" max="8033" width="14.44140625" style="88" customWidth="1"/>
    <col min="8034" max="8243" width="10.5546875" style="88"/>
    <col min="8244" max="8244" width="40" style="88" customWidth="1"/>
    <col min="8245" max="8250" width="8.6640625" style="88" customWidth="1"/>
    <col min="8251" max="8273" width="11" style="88" customWidth="1"/>
    <col min="8274" max="8279" width="9.109375" style="88" customWidth="1"/>
    <col min="8280" max="8285" width="8.6640625" style="88" customWidth="1"/>
    <col min="8286" max="8286" width="16.6640625" style="88" customWidth="1"/>
    <col min="8287" max="8287" width="21.5546875" style="88" customWidth="1"/>
    <col min="8288" max="8288" width="23.33203125" style="88" customWidth="1"/>
    <col min="8289" max="8289" width="14.44140625" style="88" customWidth="1"/>
    <col min="8290" max="8499" width="10.5546875" style="88"/>
    <col min="8500" max="8500" width="40" style="88" customWidth="1"/>
    <col min="8501" max="8506" width="8.6640625" style="88" customWidth="1"/>
    <col min="8507" max="8529" width="11" style="88" customWidth="1"/>
    <col min="8530" max="8535" width="9.109375" style="88" customWidth="1"/>
    <col min="8536" max="8541" width="8.6640625" style="88" customWidth="1"/>
    <col min="8542" max="8542" width="16.6640625" style="88" customWidth="1"/>
    <col min="8543" max="8543" width="21.5546875" style="88" customWidth="1"/>
    <col min="8544" max="8544" width="23.33203125" style="88" customWidth="1"/>
    <col min="8545" max="8545" width="14.44140625" style="88" customWidth="1"/>
    <col min="8546" max="8755" width="10.5546875" style="88"/>
    <col min="8756" max="8756" width="40" style="88" customWidth="1"/>
    <col min="8757" max="8762" width="8.6640625" style="88" customWidth="1"/>
    <col min="8763" max="8785" width="11" style="88" customWidth="1"/>
    <col min="8786" max="8791" width="9.109375" style="88" customWidth="1"/>
    <col min="8792" max="8797" width="8.6640625" style="88" customWidth="1"/>
    <col min="8798" max="8798" width="16.6640625" style="88" customWidth="1"/>
    <col min="8799" max="8799" width="21.5546875" style="88" customWidth="1"/>
    <col min="8800" max="8800" width="23.33203125" style="88" customWidth="1"/>
    <col min="8801" max="8801" width="14.44140625" style="88" customWidth="1"/>
    <col min="8802" max="9011" width="10.5546875" style="88"/>
    <col min="9012" max="9012" width="40" style="88" customWidth="1"/>
    <col min="9013" max="9018" width="8.6640625" style="88" customWidth="1"/>
    <col min="9019" max="9041" width="11" style="88" customWidth="1"/>
    <col min="9042" max="9047" width="9.109375" style="88" customWidth="1"/>
    <col min="9048" max="9053" width="8.6640625" style="88" customWidth="1"/>
    <col min="9054" max="9054" width="16.6640625" style="88" customWidth="1"/>
    <col min="9055" max="9055" width="21.5546875" style="88" customWidth="1"/>
    <col min="9056" max="9056" width="23.33203125" style="88" customWidth="1"/>
    <col min="9057" max="9057" width="14.44140625" style="88" customWidth="1"/>
    <col min="9058" max="9267" width="10.5546875" style="88"/>
    <col min="9268" max="9268" width="40" style="88" customWidth="1"/>
    <col min="9269" max="9274" width="8.6640625" style="88" customWidth="1"/>
    <col min="9275" max="9297" width="11" style="88" customWidth="1"/>
    <col min="9298" max="9303" width="9.109375" style="88" customWidth="1"/>
    <col min="9304" max="9309" width="8.6640625" style="88" customWidth="1"/>
    <col min="9310" max="9310" width="16.6640625" style="88" customWidth="1"/>
    <col min="9311" max="9311" width="21.5546875" style="88" customWidth="1"/>
    <col min="9312" max="9312" width="23.33203125" style="88" customWidth="1"/>
    <col min="9313" max="9313" width="14.44140625" style="88" customWidth="1"/>
    <col min="9314" max="9523" width="10.5546875" style="88"/>
    <col min="9524" max="9524" width="40" style="88" customWidth="1"/>
    <col min="9525" max="9530" width="8.6640625" style="88" customWidth="1"/>
    <col min="9531" max="9553" width="11" style="88" customWidth="1"/>
    <col min="9554" max="9559" width="9.109375" style="88" customWidth="1"/>
    <col min="9560" max="9565" width="8.6640625" style="88" customWidth="1"/>
    <col min="9566" max="9566" width="16.6640625" style="88" customWidth="1"/>
    <col min="9567" max="9567" width="21.5546875" style="88" customWidth="1"/>
    <col min="9568" max="9568" width="23.33203125" style="88" customWidth="1"/>
    <col min="9569" max="9569" width="14.44140625" style="88" customWidth="1"/>
    <col min="9570" max="9779" width="10.5546875" style="88"/>
    <col min="9780" max="9780" width="40" style="88" customWidth="1"/>
    <col min="9781" max="9786" width="8.6640625" style="88" customWidth="1"/>
    <col min="9787" max="9809" width="11" style="88" customWidth="1"/>
    <col min="9810" max="9815" width="9.109375" style="88" customWidth="1"/>
    <col min="9816" max="9821" width="8.6640625" style="88" customWidth="1"/>
    <col min="9822" max="9822" width="16.6640625" style="88" customWidth="1"/>
    <col min="9823" max="9823" width="21.5546875" style="88" customWidth="1"/>
    <col min="9824" max="9824" width="23.33203125" style="88" customWidth="1"/>
    <col min="9825" max="9825" width="14.44140625" style="88" customWidth="1"/>
    <col min="9826" max="10035" width="10.5546875" style="88"/>
    <col min="10036" max="10036" width="40" style="88" customWidth="1"/>
    <col min="10037" max="10042" width="8.6640625" style="88" customWidth="1"/>
    <col min="10043" max="10065" width="11" style="88" customWidth="1"/>
    <col min="10066" max="10071" width="9.109375" style="88" customWidth="1"/>
    <col min="10072" max="10077" width="8.6640625" style="88" customWidth="1"/>
    <col min="10078" max="10078" width="16.6640625" style="88" customWidth="1"/>
    <col min="10079" max="10079" width="21.5546875" style="88" customWidth="1"/>
    <col min="10080" max="10080" width="23.33203125" style="88" customWidth="1"/>
    <col min="10081" max="10081" width="14.44140625" style="88" customWidth="1"/>
    <col min="10082" max="10291" width="10.5546875" style="88"/>
    <col min="10292" max="10292" width="40" style="88" customWidth="1"/>
    <col min="10293" max="10298" width="8.6640625" style="88" customWidth="1"/>
    <col min="10299" max="10321" width="11" style="88" customWidth="1"/>
    <col min="10322" max="10327" width="9.109375" style="88" customWidth="1"/>
    <col min="10328" max="10333" width="8.6640625" style="88" customWidth="1"/>
    <col min="10334" max="10334" width="16.6640625" style="88" customWidth="1"/>
    <col min="10335" max="10335" width="21.5546875" style="88" customWidth="1"/>
    <col min="10336" max="10336" width="23.33203125" style="88" customWidth="1"/>
    <col min="10337" max="10337" width="14.44140625" style="88" customWidth="1"/>
    <col min="10338" max="10547" width="10.5546875" style="88"/>
    <col min="10548" max="10548" width="40" style="88" customWidth="1"/>
    <col min="10549" max="10554" width="8.6640625" style="88" customWidth="1"/>
    <col min="10555" max="10577" width="11" style="88" customWidth="1"/>
    <col min="10578" max="10583" width="9.109375" style="88" customWidth="1"/>
    <col min="10584" max="10589" width="8.6640625" style="88" customWidth="1"/>
    <col min="10590" max="10590" width="16.6640625" style="88" customWidth="1"/>
    <col min="10591" max="10591" width="21.5546875" style="88" customWidth="1"/>
    <col min="10592" max="10592" width="23.33203125" style="88" customWidth="1"/>
    <col min="10593" max="10593" width="14.44140625" style="88" customWidth="1"/>
    <col min="10594" max="10803" width="10.5546875" style="88"/>
    <col min="10804" max="10804" width="40" style="88" customWidth="1"/>
    <col min="10805" max="10810" width="8.6640625" style="88" customWidth="1"/>
    <col min="10811" max="10833" width="11" style="88" customWidth="1"/>
    <col min="10834" max="10839" width="9.109375" style="88" customWidth="1"/>
    <col min="10840" max="10845" width="8.6640625" style="88" customWidth="1"/>
    <col min="10846" max="10846" width="16.6640625" style="88" customWidth="1"/>
    <col min="10847" max="10847" width="21.5546875" style="88" customWidth="1"/>
    <col min="10848" max="10848" width="23.33203125" style="88" customWidth="1"/>
    <col min="10849" max="10849" width="14.44140625" style="88" customWidth="1"/>
    <col min="10850" max="11059" width="10.5546875" style="88"/>
    <col min="11060" max="11060" width="40" style="88" customWidth="1"/>
    <col min="11061" max="11066" width="8.6640625" style="88" customWidth="1"/>
    <col min="11067" max="11089" width="11" style="88" customWidth="1"/>
    <col min="11090" max="11095" width="9.109375" style="88" customWidth="1"/>
    <col min="11096" max="11101" width="8.6640625" style="88" customWidth="1"/>
    <col min="11102" max="11102" width="16.6640625" style="88" customWidth="1"/>
    <col min="11103" max="11103" width="21.5546875" style="88" customWidth="1"/>
    <col min="11104" max="11104" width="23.33203125" style="88" customWidth="1"/>
    <col min="11105" max="11105" width="14.44140625" style="88" customWidth="1"/>
    <col min="11106" max="11315" width="10.5546875" style="88"/>
    <col min="11316" max="11316" width="40" style="88" customWidth="1"/>
    <col min="11317" max="11322" width="8.6640625" style="88" customWidth="1"/>
    <col min="11323" max="11345" width="11" style="88" customWidth="1"/>
    <col min="11346" max="11351" width="9.109375" style="88" customWidth="1"/>
    <col min="11352" max="11357" width="8.6640625" style="88" customWidth="1"/>
    <col min="11358" max="11358" width="16.6640625" style="88" customWidth="1"/>
    <col min="11359" max="11359" width="21.5546875" style="88" customWidth="1"/>
    <col min="11360" max="11360" width="23.33203125" style="88" customWidth="1"/>
    <col min="11361" max="11361" width="14.44140625" style="88" customWidth="1"/>
    <col min="11362" max="11571" width="10.5546875" style="88"/>
    <col min="11572" max="11572" width="40" style="88" customWidth="1"/>
    <col min="11573" max="11578" width="8.6640625" style="88" customWidth="1"/>
    <col min="11579" max="11601" width="11" style="88" customWidth="1"/>
    <col min="11602" max="11607" width="9.109375" style="88" customWidth="1"/>
    <col min="11608" max="11613" width="8.6640625" style="88" customWidth="1"/>
    <col min="11614" max="11614" width="16.6640625" style="88" customWidth="1"/>
    <col min="11615" max="11615" width="21.5546875" style="88" customWidth="1"/>
    <col min="11616" max="11616" width="23.33203125" style="88" customWidth="1"/>
    <col min="11617" max="11617" width="14.44140625" style="88" customWidth="1"/>
    <col min="11618" max="11827" width="10.5546875" style="88"/>
    <col min="11828" max="11828" width="40" style="88" customWidth="1"/>
    <col min="11829" max="11834" width="8.6640625" style="88" customWidth="1"/>
    <col min="11835" max="11857" width="11" style="88" customWidth="1"/>
    <col min="11858" max="11863" width="9.109375" style="88" customWidth="1"/>
    <col min="11864" max="11869" width="8.6640625" style="88" customWidth="1"/>
    <col min="11870" max="11870" width="16.6640625" style="88" customWidth="1"/>
    <col min="11871" max="11871" width="21.5546875" style="88" customWidth="1"/>
    <col min="11872" max="11872" width="23.33203125" style="88" customWidth="1"/>
    <col min="11873" max="11873" width="14.44140625" style="88" customWidth="1"/>
    <col min="11874" max="12083" width="10.5546875" style="88"/>
    <col min="12084" max="12084" width="40" style="88" customWidth="1"/>
    <col min="12085" max="12090" width="8.6640625" style="88" customWidth="1"/>
    <col min="12091" max="12113" width="11" style="88" customWidth="1"/>
    <col min="12114" max="12119" width="9.109375" style="88" customWidth="1"/>
    <col min="12120" max="12125" width="8.6640625" style="88" customWidth="1"/>
    <col min="12126" max="12126" width="16.6640625" style="88" customWidth="1"/>
    <col min="12127" max="12127" width="21.5546875" style="88" customWidth="1"/>
    <col min="12128" max="12128" width="23.33203125" style="88" customWidth="1"/>
    <col min="12129" max="12129" width="14.44140625" style="88" customWidth="1"/>
    <col min="12130" max="12339" width="10.5546875" style="88"/>
    <col min="12340" max="12340" width="40" style="88" customWidth="1"/>
    <col min="12341" max="12346" width="8.6640625" style="88" customWidth="1"/>
    <col min="12347" max="12369" width="11" style="88" customWidth="1"/>
    <col min="12370" max="12375" width="9.109375" style="88" customWidth="1"/>
    <col min="12376" max="12381" width="8.6640625" style="88" customWidth="1"/>
    <col min="12382" max="12382" width="16.6640625" style="88" customWidth="1"/>
    <col min="12383" max="12383" width="21.5546875" style="88" customWidth="1"/>
    <col min="12384" max="12384" width="23.33203125" style="88" customWidth="1"/>
    <col min="12385" max="12385" width="14.44140625" style="88" customWidth="1"/>
    <col min="12386" max="12595" width="10.5546875" style="88"/>
    <col min="12596" max="12596" width="40" style="88" customWidth="1"/>
    <col min="12597" max="12602" width="8.6640625" style="88" customWidth="1"/>
    <col min="12603" max="12625" width="11" style="88" customWidth="1"/>
    <col min="12626" max="12631" width="9.109375" style="88" customWidth="1"/>
    <col min="12632" max="12637" width="8.6640625" style="88" customWidth="1"/>
    <col min="12638" max="12638" width="16.6640625" style="88" customWidth="1"/>
    <col min="12639" max="12639" width="21.5546875" style="88" customWidth="1"/>
    <col min="12640" max="12640" width="23.33203125" style="88" customWidth="1"/>
    <col min="12641" max="12641" width="14.44140625" style="88" customWidth="1"/>
    <col min="12642" max="12851" width="10.5546875" style="88"/>
    <col min="12852" max="12852" width="40" style="88" customWidth="1"/>
    <col min="12853" max="12858" width="8.6640625" style="88" customWidth="1"/>
    <col min="12859" max="12881" width="11" style="88" customWidth="1"/>
    <col min="12882" max="12887" width="9.109375" style="88" customWidth="1"/>
    <col min="12888" max="12893" width="8.6640625" style="88" customWidth="1"/>
    <col min="12894" max="12894" width="16.6640625" style="88" customWidth="1"/>
    <col min="12895" max="12895" width="21.5546875" style="88" customWidth="1"/>
    <col min="12896" max="12896" width="23.33203125" style="88" customWidth="1"/>
    <col min="12897" max="12897" width="14.44140625" style="88" customWidth="1"/>
    <col min="12898" max="13107" width="10.5546875" style="88"/>
    <col min="13108" max="13108" width="40" style="88" customWidth="1"/>
    <col min="13109" max="13114" width="8.6640625" style="88" customWidth="1"/>
    <col min="13115" max="13137" width="11" style="88" customWidth="1"/>
    <col min="13138" max="13143" width="9.109375" style="88" customWidth="1"/>
    <col min="13144" max="13149" width="8.6640625" style="88" customWidth="1"/>
    <col min="13150" max="13150" width="16.6640625" style="88" customWidth="1"/>
    <col min="13151" max="13151" width="21.5546875" style="88" customWidth="1"/>
    <col min="13152" max="13152" width="23.33203125" style="88" customWidth="1"/>
    <col min="13153" max="13153" width="14.44140625" style="88" customWidth="1"/>
    <col min="13154" max="13363" width="10.5546875" style="88"/>
    <col min="13364" max="13364" width="40" style="88" customWidth="1"/>
    <col min="13365" max="13370" width="8.6640625" style="88" customWidth="1"/>
    <col min="13371" max="13393" width="11" style="88" customWidth="1"/>
    <col min="13394" max="13399" width="9.109375" style="88" customWidth="1"/>
    <col min="13400" max="13405" width="8.6640625" style="88" customWidth="1"/>
    <col min="13406" max="13406" width="16.6640625" style="88" customWidth="1"/>
    <col min="13407" max="13407" width="21.5546875" style="88" customWidth="1"/>
    <col min="13408" max="13408" width="23.33203125" style="88" customWidth="1"/>
    <col min="13409" max="13409" width="14.44140625" style="88" customWidth="1"/>
    <col min="13410" max="13619" width="10.5546875" style="88"/>
    <col min="13620" max="13620" width="40" style="88" customWidth="1"/>
    <col min="13621" max="13626" width="8.6640625" style="88" customWidth="1"/>
    <col min="13627" max="13649" width="11" style="88" customWidth="1"/>
    <col min="13650" max="13655" width="9.109375" style="88" customWidth="1"/>
    <col min="13656" max="13661" width="8.6640625" style="88" customWidth="1"/>
    <col min="13662" max="13662" width="16.6640625" style="88" customWidth="1"/>
    <col min="13663" max="13663" width="21.5546875" style="88" customWidth="1"/>
    <col min="13664" max="13664" width="23.33203125" style="88" customWidth="1"/>
    <col min="13665" max="13665" width="14.44140625" style="88" customWidth="1"/>
    <col min="13666" max="13875" width="10.5546875" style="88"/>
    <col min="13876" max="13876" width="40" style="88" customWidth="1"/>
    <col min="13877" max="13882" width="8.6640625" style="88" customWidth="1"/>
    <col min="13883" max="13905" width="11" style="88" customWidth="1"/>
    <col min="13906" max="13911" width="9.109375" style="88" customWidth="1"/>
    <col min="13912" max="13917" width="8.6640625" style="88" customWidth="1"/>
    <col min="13918" max="13918" width="16.6640625" style="88" customWidth="1"/>
    <col min="13919" max="13919" width="21.5546875" style="88" customWidth="1"/>
    <col min="13920" max="13920" width="23.33203125" style="88" customWidth="1"/>
    <col min="13921" max="13921" width="14.44140625" style="88" customWidth="1"/>
    <col min="13922" max="14131" width="10.5546875" style="88"/>
    <col min="14132" max="14132" width="40" style="88" customWidth="1"/>
    <col min="14133" max="14138" width="8.6640625" style="88" customWidth="1"/>
    <col min="14139" max="14161" width="11" style="88" customWidth="1"/>
    <col min="14162" max="14167" width="9.109375" style="88" customWidth="1"/>
    <col min="14168" max="14173" width="8.6640625" style="88" customWidth="1"/>
    <col min="14174" max="14174" width="16.6640625" style="88" customWidth="1"/>
    <col min="14175" max="14175" width="21.5546875" style="88" customWidth="1"/>
    <col min="14176" max="14176" width="23.33203125" style="88" customWidth="1"/>
    <col min="14177" max="14177" width="14.44140625" style="88" customWidth="1"/>
    <col min="14178" max="14387" width="10.5546875" style="88"/>
    <col min="14388" max="14388" width="40" style="88" customWidth="1"/>
    <col min="14389" max="14394" width="8.6640625" style="88" customWidth="1"/>
    <col min="14395" max="14417" width="11" style="88" customWidth="1"/>
    <col min="14418" max="14423" width="9.109375" style="88" customWidth="1"/>
    <col min="14424" max="14429" width="8.6640625" style="88" customWidth="1"/>
    <col min="14430" max="14430" width="16.6640625" style="88" customWidth="1"/>
    <col min="14431" max="14431" width="21.5546875" style="88" customWidth="1"/>
    <col min="14432" max="14432" width="23.33203125" style="88" customWidth="1"/>
    <col min="14433" max="14433" width="14.44140625" style="88" customWidth="1"/>
    <col min="14434" max="14643" width="10.5546875" style="88"/>
    <col min="14644" max="14644" width="40" style="88" customWidth="1"/>
    <col min="14645" max="14650" width="8.6640625" style="88" customWidth="1"/>
    <col min="14651" max="14673" width="11" style="88" customWidth="1"/>
    <col min="14674" max="14679" width="9.109375" style="88" customWidth="1"/>
    <col min="14680" max="14685" width="8.6640625" style="88" customWidth="1"/>
    <col min="14686" max="14686" width="16.6640625" style="88" customWidth="1"/>
    <col min="14687" max="14687" width="21.5546875" style="88" customWidth="1"/>
    <col min="14688" max="14688" width="23.33203125" style="88" customWidth="1"/>
    <col min="14689" max="14689" width="14.44140625" style="88" customWidth="1"/>
    <col min="14690" max="14899" width="10.5546875" style="88"/>
    <col min="14900" max="14900" width="40" style="88" customWidth="1"/>
    <col min="14901" max="14906" width="8.6640625" style="88" customWidth="1"/>
    <col min="14907" max="14929" width="11" style="88" customWidth="1"/>
    <col min="14930" max="14935" width="9.109375" style="88" customWidth="1"/>
    <col min="14936" max="14941" width="8.6640625" style="88" customWidth="1"/>
    <col min="14942" max="14942" width="16.6640625" style="88" customWidth="1"/>
    <col min="14943" max="14943" width="21.5546875" style="88" customWidth="1"/>
    <col min="14944" max="14944" width="23.33203125" style="88" customWidth="1"/>
    <col min="14945" max="14945" width="14.44140625" style="88" customWidth="1"/>
    <col min="14946" max="15155" width="10.5546875" style="88"/>
    <col min="15156" max="15156" width="40" style="88" customWidth="1"/>
    <col min="15157" max="15162" width="8.6640625" style="88" customWidth="1"/>
    <col min="15163" max="15185" width="11" style="88" customWidth="1"/>
    <col min="15186" max="15191" width="9.109375" style="88" customWidth="1"/>
    <col min="15192" max="15197" width="8.6640625" style="88" customWidth="1"/>
    <col min="15198" max="15198" width="16.6640625" style="88" customWidth="1"/>
    <col min="15199" max="15199" width="21.5546875" style="88" customWidth="1"/>
    <col min="15200" max="15200" width="23.33203125" style="88" customWidth="1"/>
    <col min="15201" max="15201" width="14.44140625" style="88" customWidth="1"/>
    <col min="15202" max="15411" width="10.5546875" style="88"/>
    <col min="15412" max="15412" width="40" style="88" customWidth="1"/>
    <col min="15413" max="15418" width="8.6640625" style="88" customWidth="1"/>
    <col min="15419" max="15441" width="11" style="88" customWidth="1"/>
    <col min="15442" max="15447" width="9.109375" style="88" customWidth="1"/>
    <col min="15448" max="15453" width="8.6640625" style="88" customWidth="1"/>
    <col min="15454" max="15454" width="16.6640625" style="88" customWidth="1"/>
    <col min="15455" max="15455" width="21.5546875" style="88" customWidth="1"/>
    <col min="15456" max="15456" width="23.33203125" style="88" customWidth="1"/>
    <col min="15457" max="15457" width="14.44140625" style="88" customWidth="1"/>
    <col min="15458" max="15667" width="10.5546875" style="88"/>
    <col min="15668" max="15668" width="40" style="88" customWidth="1"/>
    <col min="15669" max="15674" width="8.6640625" style="88" customWidth="1"/>
    <col min="15675" max="15697" width="11" style="88" customWidth="1"/>
    <col min="15698" max="15703" width="9.109375" style="88" customWidth="1"/>
    <col min="15704" max="15709" width="8.6640625" style="88" customWidth="1"/>
    <col min="15710" max="15710" width="16.6640625" style="88" customWidth="1"/>
    <col min="15711" max="15711" width="21.5546875" style="88" customWidth="1"/>
    <col min="15712" max="15712" width="23.33203125" style="88" customWidth="1"/>
    <col min="15713" max="15713" width="14.44140625" style="88" customWidth="1"/>
    <col min="15714" max="15923" width="10.5546875" style="88"/>
    <col min="15924" max="15924" width="40" style="88" customWidth="1"/>
    <col min="15925" max="15930" width="8.6640625" style="88" customWidth="1"/>
    <col min="15931" max="15953" width="11" style="88" customWidth="1"/>
    <col min="15954" max="15959" width="9.109375" style="88" customWidth="1"/>
    <col min="15960" max="15965" width="8.6640625" style="88" customWidth="1"/>
    <col min="15966" max="15966" width="16.6640625" style="88" customWidth="1"/>
    <col min="15967" max="15967" width="21.5546875" style="88" customWidth="1"/>
    <col min="15968" max="15968" width="23.33203125" style="88" customWidth="1"/>
    <col min="15969" max="15969" width="14.44140625" style="88" customWidth="1"/>
    <col min="15970" max="16179" width="10.5546875" style="88"/>
    <col min="16180" max="16180" width="40" style="88" customWidth="1"/>
    <col min="16181" max="16186" width="8.6640625" style="88" customWidth="1"/>
    <col min="16187" max="16209" width="11" style="88" customWidth="1"/>
    <col min="16210" max="16215" width="9.109375" style="88" customWidth="1"/>
    <col min="16216" max="16221" width="8.6640625" style="88" customWidth="1"/>
    <col min="16222" max="16222" width="16.6640625" style="88" customWidth="1"/>
    <col min="16223" max="16223" width="21.5546875" style="88" customWidth="1"/>
    <col min="16224" max="16224" width="23.33203125" style="88" customWidth="1"/>
    <col min="16225" max="16225" width="14.44140625" style="88" customWidth="1"/>
    <col min="16226" max="16384" width="10.5546875" style="88"/>
  </cols>
  <sheetData>
    <row r="1" spans="1:101" ht="190.2" customHeight="1" thickBot="1" x14ac:dyDescent="0.3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7"/>
    </row>
    <row r="2" spans="1:101" ht="56.25" customHeight="1" x14ac:dyDescent="0.3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  <c r="AM2" s="527"/>
      <c r="AN2" s="527"/>
      <c r="AO2" s="527"/>
      <c r="AP2" s="527"/>
      <c r="AQ2" s="527"/>
      <c r="AR2" s="527"/>
      <c r="AS2" s="527"/>
      <c r="AT2" s="527"/>
      <c r="AU2" s="527"/>
      <c r="AV2" s="527"/>
      <c r="AW2" s="527"/>
      <c r="AX2" s="527"/>
      <c r="AY2" s="527"/>
      <c r="AZ2" s="527"/>
      <c r="BA2" s="527"/>
      <c r="BB2" s="527"/>
      <c r="BC2" s="527"/>
      <c r="BD2" s="527"/>
      <c r="BE2" s="527"/>
      <c r="BF2" s="527"/>
      <c r="BG2" s="527"/>
      <c r="BH2" s="527"/>
      <c r="BI2" s="527"/>
      <c r="BJ2" s="527"/>
      <c r="BK2" s="527"/>
      <c r="BL2" s="527"/>
      <c r="BM2" s="527"/>
      <c r="BN2" s="527"/>
      <c r="BO2" s="527"/>
      <c r="BP2" s="527"/>
      <c r="BQ2" s="527"/>
      <c r="BR2" s="527"/>
      <c r="BS2" s="527"/>
      <c r="BT2" s="527"/>
      <c r="BU2" s="527"/>
      <c r="BV2" s="527"/>
      <c r="BW2" s="527"/>
      <c r="BX2" s="527"/>
      <c r="BY2" s="527"/>
      <c r="BZ2" s="527"/>
      <c r="CA2" s="527"/>
      <c r="CB2" s="527"/>
      <c r="CC2" s="527"/>
      <c r="CD2" s="527"/>
      <c r="CE2" s="527"/>
      <c r="CF2" s="527"/>
      <c r="CG2" s="527"/>
      <c r="CH2" s="527"/>
      <c r="CI2" s="527"/>
      <c r="CJ2" s="527"/>
      <c r="CK2" s="527"/>
      <c r="CL2" s="527"/>
      <c r="CM2" s="527"/>
      <c r="CN2" s="527"/>
      <c r="CO2" s="527"/>
      <c r="CP2" s="527"/>
      <c r="CQ2" s="527"/>
      <c r="CR2" s="527"/>
      <c r="CS2" s="527"/>
      <c r="CT2" s="527"/>
      <c r="CU2" s="527"/>
      <c r="CV2" s="527"/>
      <c r="CW2" s="528"/>
    </row>
    <row r="3" spans="1:101" ht="56.25" customHeight="1" thickBot="1" x14ac:dyDescent="0.3">
      <c r="A3" s="529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  <c r="AH3" s="530"/>
      <c r="AI3" s="530"/>
      <c r="AJ3" s="530"/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30"/>
      <c r="BP3" s="530"/>
      <c r="BQ3" s="530"/>
      <c r="BR3" s="530"/>
      <c r="BS3" s="530"/>
      <c r="BT3" s="530"/>
      <c r="BU3" s="530"/>
      <c r="BV3" s="530"/>
      <c r="BW3" s="530"/>
      <c r="BX3" s="530"/>
      <c r="BY3" s="530"/>
      <c r="BZ3" s="530"/>
      <c r="CA3" s="530"/>
      <c r="CB3" s="530"/>
      <c r="CC3" s="530"/>
      <c r="CD3" s="530"/>
      <c r="CE3" s="530"/>
      <c r="CF3" s="530"/>
      <c r="CG3" s="530"/>
      <c r="CH3" s="530"/>
      <c r="CI3" s="530"/>
      <c r="CJ3" s="530"/>
      <c r="CK3" s="530"/>
      <c r="CL3" s="530"/>
      <c r="CM3" s="530"/>
      <c r="CN3" s="530"/>
      <c r="CO3" s="530"/>
      <c r="CP3" s="530"/>
      <c r="CQ3" s="530"/>
      <c r="CR3" s="530"/>
      <c r="CS3" s="530"/>
      <c r="CT3" s="530"/>
      <c r="CU3" s="530"/>
      <c r="CV3" s="530"/>
      <c r="CW3" s="531"/>
    </row>
    <row r="4" spans="1:101" ht="56.25" customHeight="1" thickBot="1" x14ac:dyDescent="0.3">
      <c r="A4" s="532" t="s">
        <v>162</v>
      </c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  <c r="AC4" s="533"/>
      <c r="AD4" s="533"/>
      <c r="AE4" s="533"/>
      <c r="AF4" s="533"/>
      <c r="AG4" s="533"/>
      <c r="AH4" s="533"/>
      <c r="AI4" s="533"/>
      <c r="AJ4" s="533"/>
      <c r="AK4" s="533"/>
      <c r="AL4" s="533"/>
      <c r="AM4" s="533"/>
      <c r="AN4" s="533"/>
      <c r="AO4" s="533"/>
      <c r="AP4" s="533"/>
      <c r="AQ4" s="533"/>
      <c r="AR4" s="533"/>
      <c r="AS4" s="533"/>
      <c r="AT4" s="533"/>
      <c r="AU4" s="533"/>
      <c r="AV4" s="533"/>
      <c r="AW4" s="533"/>
      <c r="AX4" s="533"/>
      <c r="AY4" s="533"/>
      <c r="AZ4" s="533"/>
      <c r="BA4" s="533"/>
      <c r="BB4" s="533"/>
      <c r="BC4" s="533"/>
      <c r="BD4" s="533"/>
      <c r="BE4" s="533"/>
      <c r="BF4" s="533"/>
      <c r="BG4" s="533"/>
      <c r="BH4" s="533"/>
      <c r="BI4" s="533"/>
      <c r="BJ4" s="533"/>
      <c r="BK4" s="533"/>
      <c r="BL4" s="533"/>
      <c r="BM4" s="533"/>
      <c r="BN4" s="533"/>
      <c r="BO4" s="533"/>
      <c r="BP4" s="533"/>
      <c r="BQ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  <c r="CD4" s="533"/>
      <c r="CE4" s="533"/>
      <c r="CF4" s="533"/>
      <c r="CG4" s="533"/>
      <c r="CH4" s="533"/>
      <c r="CI4" s="533"/>
      <c r="CJ4" s="533"/>
      <c r="CK4" s="533"/>
      <c r="CL4" s="533"/>
      <c r="CM4" s="533"/>
      <c r="CN4" s="533"/>
      <c r="CO4" s="533"/>
      <c r="CP4" s="533"/>
      <c r="CQ4" s="533"/>
      <c r="CR4" s="533"/>
      <c r="CS4" s="533"/>
      <c r="CT4" s="533"/>
      <c r="CU4" s="533"/>
      <c r="CV4" s="533"/>
      <c r="CW4" s="534"/>
    </row>
    <row r="5" spans="1:101" ht="12.75" x14ac:dyDescent="0.25">
      <c r="A5" s="89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1"/>
    </row>
    <row r="6" spans="1:101" ht="12.75" x14ac:dyDescent="0.25">
      <c r="A6" s="89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1"/>
    </row>
    <row r="7" spans="1:101" ht="15" customHeight="1" x14ac:dyDescent="0.25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1"/>
    </row>
    <row r="8" spans="1:101" ht="15" customHeight="1" x14ac:dyDescent="0.25">
      <c r="A8" s="89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  <c r="CW8" s="91"/>
    </row>
    <row r="9" spans="1:101" ht="15" customHeight="1" x14ac:dyDescent="0.25">
      <c r="A9" s="89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1"/>
    </row>
    <row r="10" spans="1:101" ht="15" customHeight="1" x14ac:dyDescent="0.25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1"/>
    </row>
    <row r="11" spans="1:101" ht="15" customHeight="1" x14ac:dyDescent="0.25">
      <c r="A11" s="89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1"/>
    </row>
    <row r="12" spans="1:101" ht="15" customHeight="1" x14ac:dyDescent="0.25">
      <c r="A12" s="89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  <c r="CW12" s="91"/>
    </row>
    <row r="13" spans="1:101" ht="15" customHeight="1" x14ac:dyDescent="0.25">
      <c r="A13" s="89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1"/>
    </row>
    <row r="14" spans="1:101" ht="15" customHeight="1" x14ac:dyDescent="0.25">
      <c r="A14" s="89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1"/>
    </row>
    <row r="15" spans="1:101" ht="15" customHeight="1" x14ac:dyDescent="0.25">
      <c r="A15" s="89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1"/>
    </row>
    <row r="16" spans="1:101" ht="15" customHeight="1" x14ac:dyDescent="0.25">
      <c r="A16" s="89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  <c r="CW16" s="91"/>
    </row>
    <row r="17" spans="1:101" ht="15" customHeight="1" x14ac:dyDescent="0.25">
      <c r="A17" s="89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1"/>
    </row>
    <row r="18" spans="1:101" ht="15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1"/>
    </row>
    <row r="19" spans="1:101" ht="15" customHeight="1" x14ac:dyDescent="0.25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1"/>
    </row>
    <row r="20" spans="1:101" ht="15" customHeight="1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1"/>
    </row>
    <row r="21" spans="1:101" ht="15" customHeight="1" x14ac:dyDescent="0.25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1"/>
    </row>
    <row r="22" spans="1:101" ht="15" customHeight="1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1"/>
    </row>
    <row r="23" spans="1:101" ht="15" customHeight="1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1"/>
    </row>
    <row r="24" spans="1:101" ht="15" customHeight="1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1"/>
    </row>
    <row r="25" spans="1:101" ht="15" customHeight="1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1"/>
    </row>
    <row r="26" spans="1:101" ht="15" customHeight="1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1"/>
    </row>
    <row r="27" spans="1:101" ht="15" customHeigh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1"/>
    </row>
    <row r="28" spans="1:101" ht="15" customHeight="1" x14ac:dyDescent="0.25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1"/>
    </row>
    <row r="29" spans="1:101" ht="15" customHeight="1" x14ac:dyDescent="0.25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1"/>
    </row>
    <row r="30" spans="1:101" ht="15" customHeight="1" x14ac:dyDescent="0.25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  <c r="CW30" s="91"/>
    </row>
    <row r="31" spans="1:101" ht="15" customHeight="1" x14ac:dyDescent="0.25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1"/>
    </row>
    <row r="32" spans="1:101" ht="15" customHeight="1" x14ac:dyDescent="0.25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1"/>
    </row>
    <row r="33" spans="1:101" ht="15" customHeight="1" x14ac:dyDescent="0.25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1"/>
    </row>
    <row r="34" spans="1:101" ht="15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1"/>
    </row>
    <row r="35" spans="1:101" ht="15" customHeight="1" x14ac:dyDescent="0.25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1"/>
    </row>
    <row r="36" spans="1:101" ht="15" customHeight="1" x14ac:dyDescent="0.25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1"/>
    </row>
    <row r="37" spans="1:101" ht="15" customHeight="1" x14ac:dyDescent="0.25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1"/>
    </row>
    <row r="38" spans="1:101" ht="15" customHeight="1" x14ac:dyDescent="0.25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1"/>
    </row>
    <row r="39" spans="1:101" ht="15" customHeight="1" x14ac:dyDescent="0.25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1"/>
    </row>
    <row r="40" spans="1:101" ht="15" customHeight="1" x14ac:dyDescent="0.25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1"/>
    </row>
    <row r="41" spans="1:101" ht="15" customHeight="1" x14ac:dyDescent="0.25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1"/>
    </row>
    <row r="42" spans="1:101" ht="15" customHeight="1" x14ac:dyDescent="0.25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1"/>
    </row>
    <row r="43" spans="1:101" ht="15" customHeight="1" x14ac:dyDescent="0.25">
      <c r="A43" s="89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1"/>
    </row>
    <row r="44" spans="1:101" ht="15" customHeight="1" x14ac:dyDescent="0.25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1"/>
    </row>
    <row r="45" spans="1:101" ht="15" customHeight="1" x14ac:dyDescent="0.25">
      <c r="A45" s="89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1"/>
    </row>
    <row r="46" spans="1:101" ht="15" customHeight="1" x14ac:dyDescent="0.25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1"/>
    </row>
    <row r="47" spans="1:101" ht="15" customHeight="1" x14ac:dyDescent="0.25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1"/>
    </row>
    <row r="48" spans="1:101" ht="15" customHeight="1" x14ac:dyDescent="0.25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1"/>
    </row>
    <row r="49" spans="1:101" ht="15" customHeight="1" x14ac:dyDescent="0.25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1"/>
    </row>
    <row r="50" spans="1:101" ht="15" customHeight="1" x14ac:dyDescent="0.25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1"/>
    </row>
    <row r="51" spans="1:101" ht="15" customHeight="1" x14ac:dyDescent="0.25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1"/>
    </row>
    <row r="52" spans="1:101" ht="15" customHeight="1" x14ac:dyDescent="0.25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1"/>
    </row>
    <row r="53" spans="1:101" ht="15" customHeight="1" x14ac:dyDescent="0.25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1"/>
    </row>
    <row r="54" spans="1:101" ht="15" customHeight="1" x14ac:dyDescent="0.25">
      <c r="A54" s="89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90"/>
      <c r="CV54" s="90"/>
      <c r="CW54" s="91"/>
    </row>
    <row r="55" spans="1:101" ht="15" customHeight="1" x14ac:dyDescent="0.25">
      <c r="A55" s="89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1"/>
    </row>
    <row r="56" spans="1:101" ht="15" customHeight="1" x14ac:dyDescent="0.25">
      <c r="A56" s="89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1"/>
    </row>
    <row r="57" spans="1:101" ht="15" customHeight="1" x14ac:dyDescent="0.25">
      <c r="A57" s="89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1"/>
    </row>
    <row r="58" spans="1:101" ht="15" customHeight="1" x14ac:dyDescent="0.25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1"/>
    </row>
    <row r="59" spans="1:101" ht="15" customHeight="1" x14ac:dyDescent="0.25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1"/>
    </row>
    <row r="60" spans="1:101" ht="15" customHeight="1" x14ac:dyDescent="0.25">
      <c r="A60" s="89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1"/>
    </row>
    <row r="61" spans="1:101" ht="15" customHeight="1" x14ac:dyDescent="0.25">
      <c r="A61" s="89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1"/>
    </row>
    <row r="62" spans="1:101" ht="15" customHeight="1" x14ac:dyDescent="0.25">
      <c r="A62" s="89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90"/>
      <c r="CV62" s="90"/>
      <c r="CW62" s="91"/>
    </row>
    <row r="63" spans="1:101" ht="15" customHeight="1" x14ac:dyDescent="0.25">
      <c r="A63" s="89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1"/>
    </row>
    <row r="64" spans="1:101" ht="15" customHeight="1" x14ac:dyDescent="0.25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90"/>
      <c r="CV64" s="90"/>
      <c r="CW64" s="91"/>
    </row>
    <row r="65" spans="1:101" ht="15" customHeight="1" x14ac:dyDescent="0.25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1"/>
    </row>
    <row r="66" spans="1:101" ht="15" customHeight="1" x14ac:dyDescent="0.25">
      <c r="A66" s="89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1"/>
    </row>
    <row r="67" spans="1:101" ht="15" customHeight="1" x14ac:dyDescent="0.25">
      <c r="A67" s="89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1"/>
    </row>
    <row r="68" spans="1:101" ht="15" customHeight="1" x14ac:dyDescent="0.25">
      <c r="A68" s="89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90"/>
      <c r="CV68" s="90"/>
      <c r="CW68" s="91"/>
    </row>
    <row r="69" spans="1:101" ht="15" customHeight="1" x14ac:dyDescent="0.25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1"/>
    </row>
    <row r="70" spans="1:101" ht="15" customHeight="1" x14ac:dyDescent="0.25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  <c r="CU70" s="90"/>
      <c r="CV70" s="90"/>
      <c r="CW70" s="91"/>
    </row>
    <row r="71" spans="1:101" ht="15" customHeight="1" x14ac:dyDescent="0.25">
      <c r="A71" s="89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1"/>
    </row>
    <row r="72" spans="1:101" ht="15" customHeight="1" x14ac:dyDescent="0.25">
      <c r="A72" s="89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1"/>
    </row>
    <row r="73" spans="1:101" ht="15" customHeight="1" x14ac:dyDescent="0.25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1"/>
    </row>
    <row r="74" spans="1:101" ht="15" customHeight="1" x14ac:dyDescent="0.25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  <c r="CU74" s="90"/>
      <c r="CV74" s="90"/>
      <c r="CW74" s="91"/>
    </row>
    <row r="75" spans="1:101" ht="15" customHeight="1" x14ac:dyDescent="0.25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1"/>
    </row>
    <row r="76" spans="1:101" ht="15" customHeight="1" x14ac:dyDescent="0.25">
      <c r="A76" s="89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  <c r="CU76" s="90"/>
      <c r="CV76" s="90"/>
      <c r="CW76" s="91"/>
    </row>
    <row r="77" spans="1:101" ht="15" customHeight="1" x14ac:dyDescent="0.25">
      <c r="A77" s="89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1"/>
    </row>
    <row r="78" spans="1:101" ht="15" customHeight="1" x14ac:dyDescent="0.25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  <c r="CU78" s="90"/>
      <c r="CV78" s="90"/>
      <c r="CW78" s="91"/>
    </row>
    <row r="79" spans="1:101" ht="15" customHeight="1" x14ac:dyDescent="0.25">
      <c r="A79" s="89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1"/>
    </row>
    <row r="80" spans="1:101" ht="15" customHeight="1" x14ac:dyDescent="0.25">
      <c r="A80" s="89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1"/>
    </row>
    <row r="81" spans="1:101" ht="15" customHeight="1" x14ac:dyDescent="0.25">
      <c r="A81" s="89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1"/>
    </row>
    <row r="82" spans="1:101" ht="15" customHeight="1" x14ac:dyDescent="0.25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1"/>
    </row>
    <row r="83" spans="1:101" ht="15" customHeight="1" x14ac:dyDescent="0.25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1"/>
    </row>
    <row r="84" spans="1:101" ht="15" customHeight="1" x14ac:dyDescent="0.25">
      <c r="A84" s="89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1"/>
    </row>
    <row r="85" spans="1:101" ht="15" customHeight="1" x14ac:dyDescent="0.25">
      <c r="A85" s="89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1"/>
    </row>
    <row r="86" spans="1:101" ht="15" customHeight="1" x14ac:dyDescent="0.25">
      <c r="A86" s="89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1"/>
    </row>
    <row r="87" spans="1:101" ht="15" customHeight="1" x14ac:dyDescent="0.25">
      <c r="A87" s="89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1"/>
    </row>
    <row r="88" spans="1:101" ht="15" customHeight="1" x14ac:dyDescent="0.25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1"/>
    </row>
    <row r="89" spans="1:101" ht="15" customHeight="1" x14ac:dyDescent="0.25">
      <c r="A89" s="89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1"/>
    </row>
    <row r="90" spans="1:101" ht="15" customHeight="1" x14ac:dyDescent="0.25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1"/>
    </row>
    <row r="91" spans="1:101" ht="15" customHeight="1" x14ac:dyDescent="0.25">
      <c r="A91" s="89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1"/>
    </row>
    <row r="92" spans="1:101" ht="15" customHeight="1" x14ac:dyDescent="0.25">
      <c r="A92" s="89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1"/>
    </row>
    <row r="93" spans="1:101" ht="15" customHeight="1" x14ac:dyDescent="0.25">
      <c r="A93" s="89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1"/>
    </row>
    <row r="94" spans="1:101" ht="15" customHeight="1" x14ac:dyDescent="0.25">
      <c r="A94" s="89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1"/>
    </row>
    <row r="95" spans="1:101" ht="15" customHeight="1" x14ac:dyDescent="0.25">
      <c r="A95" s="89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1"/>
    </row>
    <row r="96" spans="1:101" ht="15" customHeight="1" x14ac:dyDescent="0.25">
      <c r="A96" s="89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1"/>
    </row>
    <row r="97" spans="1:102" ht="15" customHeight="1" x14ac:dyDescent="0.25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1"/>
    </row>
    <row r="98" spans="1:102" ht="15" customHeight="1" x14ac:dyDescent="0.25">
      <c r="A98" s="89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1"/>
    </row>
    <row r="99" spans="1:102" ht="15" customHeight="1" x14ac:dyDescent="0.25">
      <c r="A99" s="89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1"/>
    </row>
    <row r="100" spans="1:102" ht="15" customHeight="1" x14ac:dyDescent="0.25">
      <c r="A100" s="89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1"/>
    </row>
    <row r="101" spans="1:102" ht="15" customHeight="1" x14ac:dyDescent="0.25">
      <c r="A101" s="89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1"/>
    </row>
    <row r="102" spans="1:102" ht="15" customHeight="1" x14ac:dyDescent="0.25">
      <c r="A102" s="89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1"/>
    </row>
    <row r="103" spans="1:102" ht="15" customHeight="1" x14ac:dyDescent="0.25">
      <c r="A103" s="89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1"/>
    </row>
    <row r="104" spans="1:102" ht="15" customHeight="1" x14ac:dyDescent="0.25">
      <c r="A104" s="89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1"/>
    </row>
    <row r="105" spans="1:102" s="92" customFormat="1" ht="66" customHeight="1" x14ac:dyDescent="0.25">
      <c r="A105" s="535" t="s">
        <v>163</v>
      </c>
      <c r="B105" s="536"/>
      <c r="C105" s="536"/>
      <c r="D105" s="536"/>
      <c r="E105" s="536"/>
      <c r="F105" s="536"/>
      <c r="G105" s="536"/>
      <c r="H105" s="536"/>
      <c r="I105" s="536"/>
      <c r="J105" s="536"/>
      <c r="K105" s="536"/>
      <c r="L105" s="536"/>
      <c r="M105" s="536"/>
      <c r="N105" s="536"/>
      <c r="O105" s="536"/>
      <c r="P105" s="536"/>
      <c r="Q105" s="536"/>
      <c r="R105" s="536"/>
      <c r="S105" s="536"/>
      <c r="T105" s="536"/>
      <c r="U105" s="536"/>
      <c r="V105" s="536"/>
      <c r="W105" s="536"/>
      <c r="X105" s="536"/>
      <c r="Y105" s="536"/>
      <c r="Z105" s="536"/>
      <c r="AA105" s="536"/>
      <c r="AB105" s="536"/>
      <c r="AC105" s="536"/>
      <c r="AD105" s="536"/>
      <c r="AE105" s="536"/>
      <c r="AF105" s="536"/>
      <c r="AG105" s="536"/>
      <c r="AH105" s="536"/>
      <c r="AI105" s="536"/>
      <c r="AJ105" s="536"/>
      <c r="AK105" s="536"/>
      <c r="AL105" s="536"/>
      <c r="AM105" s="536"/>
      <c r="AN105" s="536"/>
      <c r="AO105" s="536"/>
      <c r="AP105" s="536"/>
      <c r="AQ105" s="536"/>
      <c r="AR105" s="536"/>
      <c r="AS105" s="536"/>
      <c r="AT105" s="536"/>
      <c r="AU105" s="536"/>
      <c r="AV105" s="536"/>
      <c r="AW105" s="536"/>
      <c r="AX105" s="536"/>
      <c r="AY105" s="536"/>
      <c r="AZ105" s="536"/>
      <c r="BA105" s="536"/>
      <c r="BB105" s="536"/>
      <c r="BC105" s="536"/>
      <c r="BD105" s="536"/>
      <c r="BE105" s="536"/>
      <c r="BF105" s="536"/>
      <c r="BG105" s="536"/>
      <c r="BH105" s="536"/>
      <c r="BI105" s="536"/>
      <c r="BJ105" s="536"/>
      <c r="BK105" s="536"/>
      <c r="BL105" s="536"/>
      <c r="BM105" s="536"/>
      <c r="BN105" s="536"/>
      <c r="BO105" s="536"/>
      <c r="BP105" s="536"/>
      <c r="BQ105" s="536"/>
      <c r="BR105" s="536"/>
      <c r="BS105" s="536"/>
      <c r="BT105" s="536"/>
      <c r="BU105" s="536"/>
      <c r="BV105" s="536"/>
      <c r="BW105" s="536"/>
      <c r="BX105" s="536"/>
      <c r="BY105" s="536"/>
      <c r="BZ105" s="536"/>
      <c r="CA105" s="536"/>
      <c r="CB105" s="536"/>
      <c r="CC105" s="536"/>
      <c r="CD105" s="536"/>
      <c r="CE105" s="536"/>
      <c r="CF105" s="536"/>
      <c r="CG105" s="536"/>
      <c r="CH105" s="536"/>
      <c r="CI105" s="536"/>
      <c r="CJ105" s="536"/>
      <c r="CK105" s="536"/>
      <c r="CL105" s="536"/>
      <c r="CM105" s="536"/>
      <c r="CN105" s="536"/>
      <c r="CO105" s="536"/>
      <c r="CP105" s="536"/>
      <c r="CQ105" s="536"/>
      <c r="CR105" s="536"/>
      <c r="CS105" s="536"/>
      <c r="CT105" s="536"/>
      <c r="CU105" s="536"/>
      <c r="CV105" s="536"/>
      <c r="CW105" s="537"/>
    </row>
    <row r="106" spans="1:102" s="92" customFormat="1" ht="48" customHeight="1" x14ac:dyDescent="0.3">
      <c r="A106" s="93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538" t="s">
        <v>108</v>
      </c>
    </row>
    <row r="107" spans="1:102" s="97" customFormat="1" ht="156.6" customHeight="1" x14ac:dyDescent="0.3">
      <c r="A107" s="95" t="s">
        <v>164</v>
      </c>
      <c r="B107" s="96">
        <v>42432</v>
      </c>
      <c r="C107" s="96">
        <f>B107+7</f>
        <v>42439</v>
      </c>
      <c r="D107" s="96">
        <f t="shared" ref="D107:BO107" si="0">C107+7</f>
        <v>42446</v>
      </c>
      <c r="E107" s="96">
        <f t="shared" si="0"/>
        <v>42453</v>
      </c>
      <c r="F107" s="96">
        <f t="shared" si="0"/>
        <v>42460</v>
      </c>
      <c r="G107" s="96">
        <f t="shared" si="0"/>
        <v>42467</v>
      </c>
      <c r="H107" s="96">
        <f t="shared" si="0"/>
        <v>42474</v>
      </c>
      <c r="I107" s="96">
        <f t="shared" si="0"/>
        <v>42481</v>
      </c>
      <c r="J107" s="96">
        <f t="shared" si="0"/>
        <v>42488</v>
      </c>
      <c r="K107" s="96">
        <f t="shared" si="0"/>
        <v>42495</v>
      </c>
      <c r="L107" s="96">
        <f t="shared" si="0"/>
        <v>42502</v>
      </c>
      <c r="M107" s="96">
        <f t="shared" si="0"/>
        <v>42509</v>
      </c>
      <c r="N107" s="96">
        <f t="shared" si="0"/>
        <v>42516</v>
      </c>
      <c r="O107" s="96">
        <f t="shared" si="0"/>
        <v>42523</v>
      </c>
      <c r="P107" s="96">
        <v>42789</v>
      </c>
      <c r="Q107" s="96">
        <f>P107+7</f>
        <v>42796</v>
      </c>
      <c r="R107" s="96">
        <f t="shared" ref="R107:U107" si="1">Q107+7</f>
        <v>42803</v>
      </c>
      <c r="S107" s="96">
        <f t="shared" si="1"/>
        <v>42810</v>
      </c>
      <c r="T107" s="96">
        <f t="shared" si="1"/>
        <v>42817</v>
      </c>
      <c r="U107" s="96">
        <f t="shared" si="1"/>
        <v>42824</v>
      </c>
      <c r="V107" s="96">
        <v>42831</v>
      </c>
      <c r="W107" s="96">
        <f t="shared" si="0"/>
        <v>42838</v>
      </c>
      <c r="X107" s="96">
        <f t="shared" si="0"/>
        <v>42845</v>
      </c>
      <c r="Y107" s="96">
        <f t="shared" si="0"/>
        <v>42852</v>
      </c>
      <c r="Z107" s="96">
        <f t="shared" si="0"/>
        <v>42859</v>
      </c>
      <c r="AA107" s="96">
        <f t="shared" si="0"/>
        <v>42866</v>
      </c>
      <c r="AB107" s="96">
        <f t="shared" si="0"/>
        <v>42873</v>
      </c>
      <c r="AC107" s="96">
        <f t="shared" si="0"/>
        <v>42880</v>
      </c>
      <c r="AD107" s="96">
        <f t="shared" si="0"/>
        <v>42887</v>
      </c>
      <c r="AE107" s="96">
        <f t="shared" si="0"/>
        <v>42894</v>
      </c>
      <c r="AF107" s="96">
        <f t="shared" si="0"/>
        <v>42901</v>
      </c>
      <c r="AG107" s="96">
        <f t="shared" si="0"/>
        <v>42908</v>
      </c>
      <c r="AH107" s="96">
        <f t="shared" si="0"/>
        <v>42915</v>
      </c>
      <c r="AI107" s="96">
        <f t="shared" si="0"/>
        <v>42922</v>
      </c>
      <c r="AJ107" s="96">
        <f t="shared" si="0"/>
        <v>42929</v>
      </c>
      <c r="AK107" s="96">
        <f t="shared" si="0"/>
        <v>42936</v>
      </c>
      <c r="AL107" s="96">
        <f t="shared" si="0"/>
        <v>42943</v>
      </c>
      <c r="AM107" s="96">
        <f t="shared" si="0"/>
        <v>42950</v>
      </c>
      <c r="AN107" s="96">
        <f t="shared" si="0"/>
        <v>42957</v>
      </c>
      <c r="AO107" s="96">
        <f t="shared" si="0"/>
        <v>42964</v>
      </c>
      <c r="AP107" s="96">
        <f t="shared" si="0"/>
        <v>42971</v>
      </c>
      <c r="AQ107" s="96">
        <f t="shared" si="0"/>
        <v>42978</v>
      </c>
      <c r="AR107" s="96">
        <f t="shared" si="0"/>
        <v>42985</v>
      </c>
      <c r="AS107" s="96">
        <f t="shared" si="0"/>
        <v>42992</v>
      </c>
      <c r="AT107" s="96">
        <f t="shared" si="0"/>
        <v>42999</v>
      </c>
      <c r="AU107" s="96">
        <f t="shared" si="0"/>
        <v>43006</v>
      </c>
      <c r="AV107" s="96">
        <f t="shared" si="0"/>
        <v>43013</v>
      </c>
      <c r="AW107" s="96">
        <f t="shared" si="0"/>
        <v>43020</v>
      </c>
      <c r="AX107" s="96">
        <f t="shared" si="0"/>
        <v>43027</v>
      </c>
      <c r="AY107" s="96">
        <f t="shared" si="0"/>
        <v>43034</v>
      </c>
      <c r="AZ107" s="96">
        <f t="shared" si="0"/>
        <v>43041</v>
      </c>
      <c r="BA107" s="96">
        <f t="shared" si="0"/>
        <v>43048</v>
      </c>
      <c r="BB107" s="96">
        <f t="shared" si="0"/>
        <v>43055</v>
      </c>
      <c r="BC107" s="96">
        <f t="shared" si="0"/>
        <v>43062</v>
      </c>
      <c r="BD107" s="96">
        <f t="shared" si="0"/>
        <v>43069</v>
      </c>
      <c r="BE107" s="96">
        <f t="shared" si="0"/>
        <v>43076</v>
      </c>
      <c r="BF107" s="96">
        <f t="shared" si="0"/>
        <v>43083</v>
      </c>
      <c r="BG107" s="96">
        <f t="shared" si="0"/>
        <v>43090</v>
      </c>
      <c r="BH107" s="96">
        <f t="shared" si="0"/>
        <v>43097</v>
      </c>
      <c r="BI107" s="96">
        <f t="shared" si="0"/>
        <v>43104</v>
      </c>
      <c r="BJ107" s="96">
        <f t="shared" si="0"/>
        <v>43111</v>
      </c>
      <c r="BK107" s="96">
        <f t="shared" si="0"/>
        <v>43118</v>
      </c>
      <c r="BL107" s="96">
        <f t="shared" si="0"/>
        <v>43125</v>
      </c>
      <c r="BM107" s="96">
        <f t="shared" si="0"/>
        <v>43132</v>
      </c>
      <c r="BN107" s="96">
        <f t="shared" si="0"/>
        <v>43139</v>
      </c>
      <c r="BO107" s="96">
        <f t="shared" si="0"/>
        <v>43146</v>
      </c>
      <c r="BP107" s="96">
        <f t="shared" ref="BP107:CG107" si="2">BO107+7</f>
        <v>43153</v>
      </c>
      <c r="BQ107" s="96">
        <f t="shared" si="2"/>
        <v>43160</v>
      </c>
      <c r="BR107" s="96">
        <f t="shared" si="2"/>
        <v>43167</v>
      </c>
      <c r="BS107" s="96">
        <f t="shared" si="2"/>
        <v>43174</v>
      </c>
      <c r="BT107" s="96">
        <f t="shared" si="2"/>
        <v>43181</v>
      </c>
      <c r="BU107" s="96">
        <f t="shared" si="2"/>
        <v>43188</v>
      </c>
      <c r="BV107" s="96">
        <f t="shared" si="2"/>
        <v>43195</v>
      </c>
      <c r="BW107" s="96">
        <f t="shared" si="2"/>
        <v>43202</v>
      </c>
      <c r="BX107" s="96">
        <f t="shared" si="2"/>
        <v>43209</v>
      </c>
      <c r="BY107" s="96">
        <f t="shared" si="2"/>
        <v>43216</v>
      </c>
      <c r="BZ107" s="96">
        <f t="shared" si="2"/>
        <v>43223</v>
      </c>
      <c r="CA107" s="96">
        <f t="shared" si="2"/>
        <v>43230</v>
      </c>
      <c r="CB107" s="96">
        <f t="shared" si="2"/>
        <v>43237</v>
      </c>
      <c r="CC107" s="96">
        <f t="shared" si="2"/>
        <v>43244</v>
      </c>
      <c r="CD107" s="96">
        <f t="shared" si="2"/>
        <v>43251</v>
      </c>
      <c r="CE107" s="96">
        <f t="shared" si="2"/>
        <v>43258</v>
      </c>
      <c r="CF107" s="96">
        <f t="shared" si="2"/>
        <v>43265</v>
      </c>
      <c r="CG107" s="96">
        <f t="shared" si="2"/>
        <v>43272</v>
      </c>
      <c r="CH107" s="96">
        <f t="shared" ref="CH107" si="3">CG107+7</f>
        <v>43279</v>
      </c>
      <c r="CI107" s="96">
        <f t="shared" ref="CI107" si="4">CH107+7</f>
        <v>43286</v>
      </c>
      <c r="CJ107" s="96">
        <f t="shared" ref="CJ107" si="5">CI107+7</f>
        <v>43293</v>
      </c>
      <c r="CK107" s="96">
        <f t="shared" ref="CK107" si="6">CJ107+7</f>
        <v>43300</v>
      </c>
      <c r="CL107" s="96">
        <f t="shared" ref="CL107" si="7">CK107+7</f>
        <v>43307</v>
      </c>
      <c r="CM107" s="96">
        <f t="shared" ref="CM107" si="8">CL107+7</f>
        <v>43314</v>
      </c>
      <c r="CN107" s="96">
        <f t="shared" ref="CN107" si="9">CM107+7</f>
        <v>43321</v>
      </c>
      <c r="CO107" s="96">
        <f t="shared" ref="CO107" si="10">CN107+7</f>
        <v>43328</v>
      </c>
      <c r="CP107" s="96">
        <f t="shared" ref="CP107" si="11">CO107+7</f>
        <v>43335</v>
      </c>
      <c r="CQ107" s="96">
        <f t="shared" ref="CQ107" si="12">CP107+7</f>
        <v>43342</v>
      </c>
      <c r="CR107" s="96">
        <f t="shared" ref="CR107" si="13">CQ107+7</f>
        <v>43349</v>
      </c>
      <c r="CS107" s="96">
        <f t="shared" ref="CS107" si="14">CR107+7</f>
        <v>43356</v>
      </c>
      <c r="CT107" s="96">
        <f t="shared" ref="CT107" si="15">CS107+7</f>
        <v>43363</v>
      </c>
      <c r="CU107" s="96">
        <f>CT107+7</f>
        <v>43370</v>
      </c>
      <c r="CV107" s="96">
        <f t="shared" ref="CV107" si="16">CU107+7</f>
        <v>43377</v>
      </c>
      <c r="CW107" s="539"/>
    </row>
    <row r="108" spans="1:102" s="100" customFormat="1" ht="48.75" customHeight="1" x14ac:dyDescent="0.3">
      <c r="A108" s="98"/>
      <c r="B108" s="99">
        <v>1</v>
      </c>
      <c r="C108" s="99">
        <f>+B108+1</f>
        <v>2</v>
      </c>
      <c r="D108" s="99">
        <f t="shared" ref="D108:BO108" si="17">+C108+1</f>
        <v>3</v>
      </c>
      <c r="E108" s="99">
        <f t="shared" si="17"/>
        <v>4</v>
      </c>
      <c r="F108" s="99">
        <f t="shared" si="17"/>
        <v>5</v>
      </c>
      <c r="G108" s="99">
        <f t="shared" si="17"/>
        <v>6</v>
      </c>
      <c r="H108" s="99">
        <f t="shared" si="17"/>
        <v>7</v>
      </c>
      <c r="I108" s="99">
        <f t="shared" si="17"/>
        <v>8</v>
      </c>
      <c r="J108" s="99">
        <f t="shared" si="17"/>
        <v>9</v>
      </c>
      <c r="K108" s="99">
        <f t="shared" si="17"/>
        <v>10</v>
      </c>
      <c r="L108" s="99">
        <f t="shared" si="17"/>
        <v>11</v>
      </c>
      <c r="M108" s="99">
        <f t="shared" si="17"/>
        <v>12</v>
      </c>
      <c r="N108" s="99">
        <f t="shared" si="17"/>
        <v>13</v>
      </c>
      <c r="O108" s="99">
        <f t="shared" si="17"/>
        <v>14</v>
      </c>
      <c r="P108" s="99">
        <f t="shared" si="17"/>
        <v>15</v>
      </c>
      <c r="Q108" s="99">
        <f t="shared" si="17"/>
        <v>16</v>
      </c>
      <c r="R108" s="99">
        <f t="shared" si="17"/>
        <v>17</v>
      </c>
      <c r="S108" s="99">
        <f t="shared" si="17"/>
        <v>18</v>
      </c>
      <c r="T108" s="99">
        <f t="shared" si="17"/>
        <v>19</v>
      </c>
      <c r="U108" s="99">
        <f t="shared" si="17"/>
        <v>20</v>
      </c>
      <c r="V108" s="99">
        <f t="shared" si="17"/>
        <v>21</v>
      </c>
      <c r="W108" s="99">
        <f t="shared" si="17"/>
        <v>22</v>
      </c>
      <c r="X108" s="99">
        <f t="shared" si="17"/>
        <v>23</v>
      </c>
      <c r="Y108" s="99">
        <f t="shared" si="17"/>
        <v>24</v>
      </c>
      <c r="Z108" s="99">
        <f t="shared" si="17"/>
        <v>25</v>
      </c>
      <c r="AA108" s="99">
        <f t="shared" si="17"/>
        <v>26</v>
      </c>
      <c r="AB108" s="99">
        <f t="shared" si="17"/>
        <v>27</v>
      </c>
      <c r="AC108" s="99">
        <f t="shared" si="17"/>
        <v>28</v>
      </c>
      <c r="AD108" s="99">
        <f t="shared" si="17"/>
        <v>29</v>
      </c>
      <c r="AE108" s="99">
        <f t="shared" si="17"/>
        <v>30</v>
      </c>
      <c r="AF108" s="99">
        <f t="shared" si="17"/>
        <v>31</v>
      </c>
      <c r="AG108" s="99">
        <f t="shared" si="17"/>
        <v>32</v>
      </c>
      <c r="AH108" s="99">
        <f t="shared" si="17"/>
        <v>33</v>
      </c>
      <c r="AI108" s="99">
        <f t="shared" si="17"/>
        <v>34</v>
      </c>
      <c r="AJ108" s="99">
        <f t="shared" si="17"/>
        <v>35</v>
      </c>
      <c r="AK108" s="99">
        <f t="shared" si="17"/>
        <v>36</v>
      </c>
      <c r="AL108" s="99">
        <f t="shared" si="17"/>
        <v>37</v>
      </c>
      <c r="AM108" s="99">
        <f t="shared" si="17"/>
        <v>38</v>
      </c>
      <c r="AN108" s="99">
        <f t="shared" si="17"/>
        <v>39</v>
      </c>
      <c r="AO108" s="99">
        <f t="shared" si="17"/>
        <v>40</v>
      </c>
      <c r="AP108" s="99">
        <f t="shared" si="17"/>
        <v>41</v>
      </c>
      <c r="AQ108" s="99">
        <f t="shared" si="17"/>
        <v>42</v>
      </c>
      <c r="AR108" s="99">
        <f t="shared" si="17"/>
        <v>43</v>
      </c>
      <c r="AS108" s="99">
        <f t="shared" si="17"/>
        <v>44</v>
      </c>
      <c r="AT108" s="99">
        <f t="shared" si="17"/>
        <v>45</v>
      </c>
      <c r="AU108" s="99">
        <f t="shared" si="17"/>
        <v>46</v>
      </c>
      <c r="AV108" s="99">
        <f t="shared" si="17"/>
        <v>47</v>
      </c>
      <c r="AW108" s="99">
        <f t="shared" si="17"/>
        <v>48</v>
      </c>
      <c r="AX108" s="99">
        <f t="shared" si="17"/>
        <v>49</v>
      </c>
      <c r="AY108" s="99">
        <f t="shared" si="17"/>
        <v>50</v>
      </c>
      <c r="AZ108" s="99">
        <f t="shared" si="17"/>
        <v>51</v>
      </c>
      <c r="BA108" s="99">
        <f t="shared" si="17"/>
        <v>52</v>
      </c>
      <c r="BB108" s="99">
        <f t="shared" si="17"/>
        <v>53</v>
      </c>
      <c r="BC108" s="99">
        <f t="shared" si="17"/>
        <v>54</v>
      </c>
      <c r="BD108" s="99">
        <f t="shared" si="17"/>
        <v>55</v>
      </c>
      <c r="BE108" s="99">
        <f t="shared" si="17"/>
        <v>56</v>
      </c>
      <c r="BF108" s="99">
        <f t="shared" si="17"/>
        <v>57</v>
      </c>
      <c r="BG108" s="99">
        <f t="shared" si="17"/>
        <v>58</v>
      </c>
      <c r="BH108" s="99">
        <f t="shared" si="17"/>
        <v>59</v>
      </c>
      <c r="BI108" s="99">
        <f t="shared" si="17"/>
        <v>60</v>
      </c>
      <c r="BJ108" s="99">
        <f t="shared" si="17"/>
        <v>61</v>
      </c>
      <c r="BK108" s="99">
        <f t="shared" si="17"/>
        <v>62</v>
      </c>
      <c r="BL108" s="99">
        <f t="shared" si="17"/>
        <v>63</v>
      </c>
      <c r="BM108" s="99">
        <f t="shared" si="17"/>
        <v>64</v>
      </c>
      <c r="BN108" s="99">
        <f t="shared" si="17"/>
        <v>65</v>
      </c>
      <c r="BO108" s="99">
        <f t="shared" si="17"/>
        <v>66</v>
      </c>
      <c r="BP108" s="99">
        <f t="shared" ref="BP108:CG108" si="18">+BO108+1</f>
        <v>67</v>
      </c>
      <c r="BQ108" s="99">
        <f t="shared" si="18"/>
        <v>68</v>
      </c>
      <c r="BR108" s="99">
        <f t="shared" si="18"/>
        <v>69</v>
      </c>
      <c r="BS108" s="99">
        <f t="shared" si="18"/>
        <v>70</v>
      </c>
      <c r="BT108" s="99">
        <f t="shared" si="18"/>
        <v>71</v>
      </c>
      <c r="BU108" s="99">
        <f t="shared" si="18"/>
        <v>72</v>
      </c>
      <c r="BV108" s="99">
        <f t="shared" si="18"/>
        <v>73</v>
      </c>
      <c r="BW108" s="99">
        <f t="shared" si="18"/>
        <v>74</v>
      </c>
      <c r="BX108" s="99">
        <f t="shared" si="18"/>
        <v>75</v>
      </c>
      <c r="BY108" s="99">
        <f t="shared" si="18"/>
        <v>76</v>
      </c>
      <c r="BZ108" s="99">
        <f t="shared" si="18"/>
        <v>77</v>
      </c>
      <c r="CA108" s="99">
        <f t="shared" si="18"/>
        <v>78</v>
      </c>
      <c r="CB108" s="99">
        <f t="shared" si="18"/>
        <v>79</v>
      </c>
      <c r="CC108" s="99">
        <f t="shared" si="18"/>
        <v>80</v>
      </c>
      <c r="CD108" s="99">
        <f t="shared" si="18"/>
        <v>81</v>
      </c>
      <c r="CE108" s="99">
        <f t="shared" si="18"/>
        <v>82</v>
      </c>
      <c r="CF108" s="99">
        <f t="shared" si="18"/>
        <v>83</v>
      </c>
      <c r="CG108" s="99">
        <f t="shared" si="18"/>
        <v>84</v>
      </c>
      <c r="CH108" s="99">
        <f t="shared" ref="CH108" si="19">+CG108+1</f>
        <v>85</v>
      </c>
      <c r="CI108" s="99">
        <f t="shared" ref="CI108" si="20">+CH108+1</f>
        <v>86</v>
      </c>
      <c r="CJ108" s="99">
        <f t="shared" ref="CJ108" si="21">+CI108+1</f>
        <v>87</v>
      </c>
      <c r="CK108" s="99">
        <f t="shared" ref="CK108" si="22">+CJ108+1</f>
        <v>88</v>
      </c>
      <c r="CL108" s="99">
        <f t="shared" ref="CL108" si="23">+CK108+1</f>
        <v>89</v>
      </c>
      <c r="CM108" s="99">
        <f t="shared" ref="CM108" si="24">+CL108+1</f>
        <v>90</v>
      </c>
      <c r="CN108" s="99">
        <f t="shared" ref="CN108" si="25">+CM108+1</f>
        <v>91</v>
      </c>
      <c r="CO108" s="99">
        <f t="shared" ref="CO108" si="26">+CN108+1</f>
        <v>92</v>
      </c>
      <c r="CP108" s="99">
        <f t="shared" ref="CP108" si="27">+CO108+1</f>
        <v>93</v>
      </c>
      <c r="CQ108" s="99">
        <f t="shared" ref="CQ108" si="28">+CP108+1</f>
        <v>94</v>
      </c>
      <c r="CR108" s="99">
        <f t="shared" ref="CR108" si="29">+CQ108+1</f>
        <v>95</v>
      </c>
      <c r="CS108" s="99">
        <f t="shared" ref="CS108" si="30">+CR108+1</f>
        <v>96</v>
      </c>
      <c r="CT108" s="99">
        <f t="shared" ref="CT108" si="31">+CS108+1</f>
        <v>97</v>
      </c>
      <c r="CU108" s="99">
        <f>+CT108+1</f>
        <v>98</v>
      </c>
      <c r="CV108" s="99">
        <f t="shared" ref="CV108" si="32">+CU108+1</f>
        <v>99</v>
      </c>
      <c r="CW108" s="540"/>
    </row>
    <row r="109" spans="1:102" s="92" customFormat="1" ht="51" customHeight="1" x14ac:dyDescent="0.25">
      <c r="A109" s="101" t="s">
        <v>165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3"/>
    </row>
    <row r="110" spans="1:102" s="92" customFormat="1" ht="7.5" customHeight="1" x14ac:dyDescent="0.3">
      <c r="A110" s="104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5"/>
      <c r="CQ110" s="105"/>
      <c r="CR110" s="105"/>
      <c r="CS110" s="105"/>
      <c r="CT110" s="105"/>
      <c r="CU110" s="105"/>
      <c r="CV110" s="105"/>
      <c r="CW110" s="106"/>
    </row>
    <row r="111" spans="1:102" s="110" customFormat="1" ht="82.95" customHeight="1" x14ac:dyDescent="0.3">
      <c r="A111" s="107" t="s">
        <v>166</v>
      </c>
      <c r="B111" s="108"/>
      <c r="C111" s="108">
        <v>1.2734414311064567E-4</v>
      </c>
      <c r="D111" s="108">
        <v>2.1970245035353724E-3</v>
      </c>
      <c r="E111" s="108">
        <v>3.9296176264820076E-3</v>
      </c>
      <c r="F111" s="108">
        <v>4.0651216977082008E-3</v>
      </c>
      <c r="G111" s="108">
        <v>4.0651216977082008E-3</v>
      </c>
      <c r="H111" s="108">
        <v>4.0651216977082008E-3</v>
      </c>
      <c r="I111" s="108">
        <v>2.1367632966414487E-3</v>
      </c>
      <c r="J111" s="108">
        <v>4.4944983291979416E-4</v>
      </c>
      <c r="K111" s="108">
        <v>4.4944983291979416E-4</v>
      </c>
      <c r="L111" s="108">
        <v>4.4944983291979416E-4</v>
      </c>
      <c r="M111" s="108">
        <v>4.4944983291979416E-4</v>
      </c>
      <c r="N111" s="108">
        <v>4.4944983291979416E-4</v>
      </c>
      <c r="O111" s="108">
        <v>4.4944983291979416E-4</v>
      </c>
      <c r="P111" s="108">
        <v>4.4944983291979416E-4</v>
      </c>
      <c r="Q111" s="108">
        <v>1.9951639500019325E-3</v>
      </c>
      <c r="R111" s="108">
        <v>1.1970983700011593E-2</v>
      </c>
      <c r="S111" s="108">
        <v>1.1970983700011593E-2</v>
      </c>
      <c r="T111" s="108">
        <v>1.1970983700011593E-2</v>
      </c>
      <c r="U111" s="108">
        <v>1.1970983700011593E-2</v>
      </c>
      <c r="V111" s="108">
        <v>1.9951639500019325E-3</v>
      </c>
      <c r="W111" s="108">
        <v>0</v>
      </c>
      <c r="X111" s="108">
        <v>0</v>
      </c>
      <c r="Y111" s="108">
        <v>0</v>
      </c>
      <c r="Z111" s="108">
        <v>0</v>
      </c>
      <c r="AA111" s="108">
        <v>0</v>
      </c>
      <c r="AB111" s="108">
        <v>0</v>
      </c>
      <c r="AC111" s="108">
        <v>0</v>
      </c>
      <c r="AD111" s="108">
        <v>8.7727937444275394E-4</v>
      </c>
      <c r="AE111" s="108">
        <v>1.9722060086593638E-3</v>
      </c>
      <c r="AF111" s="108">
        <v>2.2629083187930264E-3</v>
      </c>
      <c r="AG111" s="108">
        <v>2.1011483942786173E-3</v>
      </c>
      <c r="AH111" s="108">
        <v>3.5808404964246441E-3</v>
      </c>
      <c r="AI111" s="108">
        <v>4.8871173588389558E-3</v>
      </c>
      <c r="AJ111" s="108">
        <v>1.1155638747473664E-2</v>
      </c>
      <c r="AK111" s="108">
        <v>1.2927052807738412E-2</v>
      </c>
      <c r="AL111" s="108">
        <v>2.9537498615791368E-2</v>
      </c>
      <c r="AM111" s="108">
        <v>2.5766447282811036E-2</v>
      </c>
      <c r="AN111" s="108">
        <v>4.0493114569077684E-2</v>
      </c>
      <c r="AO111" s="108">
        <v>3.2469399854638356E-2</v>
      </c>
      <c r="AP111" s="108">
        <v>3.6190142004114738E-2</v>
      </c>
      <c r="AQ111" s="108">
        <v>2.299380212839457E-2</v>
      </c>
      <c r="AR111" s="108">
        <v>1.8526628367393074E-2</v>
      </c>
      <c r="AS111" s="108">
        <v>1.5976496221080071E-2</v>
      </c>
      <c r="AT111" s="108">
        <v>9.3537424923639395E-3</v>
      </c>
      <c r="AU111" s="108">
        <v>1.0988070594534945E-2</v>
      </c>
      <c r="AV111" s="108">
        <v>1.6949133263888909E-2</v>
      </c>
      <c r="AW111" s="108">
        <v>1.8169832143364293E-2</v>
      </c>
      <c r="AX111" s="108">
        <v>1.1530231335974153E-2</v>
      </c>
      <c r="AY111" s="108">
        <v>1.4628130915526647E-2</v>
      </c>
      <c r="AZ111" s="108">
        <v>1.4754121821436324E-2</v>
      </c>
      <c r="BA111" s="108">
        <v>1.6891058992812225E-2</v>
      </c>
      <c r="BB111" s="108">
        <v>1.3552970677258528E-2</v>
      </c>
      <c r="BC111" s="108">
        <v>1.3523888371610823E-2</v>
      </c>
      <c r="BD111" s="108">
        <v>1.0879321498072697E-2</v>
      </c>
      <c r="BE111" s="108">
        <v>1.139542956938876E-2</v>
      </c>
      <c r="BF111" s="108">
        <v>2.0083595714369094E-2</v>
      </c>
      <c r="BG111" s="108">
        <v>2.0603081170678623E-2</v>
      </c>
      <c r="BH111" s="108">
        <v>1.9313980804916916E-2</v>
      </c>
      <c r="BI111" s="108">
        <v>1.6735878097470441E-2</v>
      </c>
      <c r="BJ111" s="108">
        <v>2.0529011851034507E-2</v>
      </c>
      <c r="BK111" s="108">
        <v>1.7811271705489472E-2</v>
      </c>
      <c r="BL111" s="108">
        <v>1.7393009555368145E-2</v>
      </c>
      <c r="BM111" s="108">
        <v>2.5319024780996423E-2</v>
      </c>
      <c r="BN111" s="108">
        <v>2.2986558555255797E-2</v>
      </c>
      <c r="BO111" s="108">
        <v>2.962107166058334E-2</v>
      </c>
      <c r="BP111" s="108">
        <v>2.4621344725145787E-2</v>
      </c>
      <c r="BQ111" s="108">
        <v>4.5461482581447991E-2</v>
      </c>
      <c r="BR111" s="108">
        <v>4.4833290070357593E-2</v>
      </c>
      <c r="BS111" s="108">
        <v>3.3668068124688255E-2</v>
      </c>
      <c r="BT111" s="108">
        <v>1.8914737521109216E-2</v>
      </c>
      <c r="BU111" s="108">
        <v>2.456651929909158E-2</v>
      </c>
      <c r="BV111" s="108">
        <v>2.5101590364095108E-2</v>
      </c>
      <c r="BW111" s="108">
        <v>1.1540869966980281E-2</v>
      </c>
      <c r="BX111" s="108">
        <v>7.6471080769314279E-3</v>
      </c>
      <c r="BY111" s="108">
        <v>9.8740807471658712E-3</v>
      </c>
      <c r="BZ111" s="108">
        <v>1.3605568223508155E-2</v>
      </c>
      <c r="CA111" s="108">
        <v>1.106822684711775E-2</v>
      </c>
      <c r="CB111" s="108">
        <v>6.419704482316913E-3</v>
      </c>
      <c r="CC111" s="108">
        <v>3.9380635038925365E-3</v>
      </c>
      <c r="CD111" s="108">
        <v>2.2699664914100238E-3</v>
      </c>
      <c r="CE111" s="108">
        <v>1.5053296243867848E-3</v>
      </c>
      <c r="CF111" s="108">
        <v>3.2668796963228244E-3</v>
      </c>
      <c r="CG111" s="108">
        <v>1.1666662080501008E-3</v>
      </c>
      <c r="CH111" s="108">
        <v>1.9384113025381345E-4</v>
      </c>
      <c r="CI111" s="108">
        <v>0</v>
      </c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9">
        <f>SUM(B111:CV111)</f>
        <v>1</v>
      </c>
    </row>
    <row r="112" spans="1:102" s="112" customFormat="1" ht="108" customHeight="1" x14ac:dyDescent="0.3">
      <c r="A112" s="107" t="s">
        <v>167</v>
      </c>
      <c r="B112" s="108"/>
      <c r="C112" s="108">
        <f>C111</f>
        <v>1.2734414311064567E-4</v>
      </c>
      <c r="D112" s="108">
        <f>C112+D111</f>
        <v>2.3243686466460182E-3</v>
      </c>
      <c r="E112" s="108">
        <f t="shared" ref="E112:BP112" si="33">D112+E111</f>
        <v>6.2539862731280258E-3</v>
      </c>
      <c r="F112" s="108">
        <f t="shared" si="33"/>
        <v>1.0319107970836227E-2</v>
      </c>
      <c r="G112" s="108">
        <f t="shared" si="33"/>
        <v>1.4384229668544427E-2</v>
      </c>
      <c r="H112" s="108">
        <f t="shared" si="33"/>
        <v>1.8449351366252628E-2</v>
      </c>
      <c r="I112" s="108">
        <f t="shared" si="33"/>
        <v>2.0586114662894076E-2</v>
      </c>
      <c r="J112" s="108">
        <f t="shared" si="33"/>
        <v>2.1035564495813869E-2</v>
      </c>
      <c r="K112" s="108">
        <f t="shared" si="33"/>
        <v>2.1485014328733662E-2</v>
      </c>
      <c r="L112" s="108">
        <f t="shared" si="33"/>
        <v>2.1934464161653455E-2</v>
      </c>
      <c r="M112" s="108">
        <f t="shared" si="33"/>
        <v>2.2383913994573248E-2</v>
      </c>
      <c r="N112" s="108">
        <f t="shared" si="33"/>
        <v>2.2833363827493042E-2</v>
      </c>
      <c r="O112" s="108">
        <f t="shared" si="33"/>
        <v>2.3282813660412835E-2</v>
      </c>
      <c r="P112" s="108">
        <f t="shared" si="33"/>
        <v>2.3732263493332628E-2</v>
      </c>
      <c r="Q112" s="108">
        <f t="shared" si="33"/>
        <v>2.5727427443334561E-2</v>
      </c>
      <c r="R112" s="108">
        <f t="shared" si="33"/>
        <v>3.7698411143346156E-2</v>
      </c>
      <c r="S112" s="108">
        <f t="shared" si="33"/>
        <v>4.966939484335775E-2</v>
      </c>
      <c r="T112" s="108">
        <f t="shared" si="33"/>
        <v>6.1640378543369345E-2</v>
      </c>
      <c r="U112" s="108">
        <f t="shared" si="33"/>
        <v>7.361136224338094E-2</v>
      </c>
      <c r="V112" s="108">
        <f t="shared" si="33"/>
        <v>7.5606526193382873E-2</v>
      </c>
      <c r="W112" s="108">
        <f t="shared" si="33"/>
        <v>7.5606526193382873E-2</v>
      </c>
      <c r="X112" s="108">
        <f t="shared" si="33"/>
        <v>7.5606526193382873E-2</v>
      </c>
      <c r="Y112" s="108">
        <f t="shared" si="33"/>
        <v>7.5606526193382873E-2</v>
      </c>
      <c r="Z112" s="108">
        <f t="shared" si="33"/>
        <v>7.5606526193382873E-2</v>
      </c>
      <c r="AA112" s="108">
        <f t="shared" si="33"/>
        <v>7.5606526193382873E-2</v>
      </c>
      <c r="AB112" s="108">
        <f t="shared" si="33"/>
        <v>7.5606526193382873E-2</v>
      </c>
      <c r="AC112" s="108">
        <f t="shared" si="33"/>
        <v>7.5606526193382873E-2</v>
      </c>
      <c r="AD112" s="108">
        <f t="shared" si="33"/>
        <v>7.6483805567825622E-2</v>
      </c>
      <c r="AE112" s="108">
        <f t="shared" si="33"/>
        <v>7.8456011576484991E-2</v>
      </c>
      <c r="AF112" s="108">
        <f t="shared" si="33"/>
        <v>8.0718919895278018E-2</v>
      </c>
      <c r="AG112" s="108">
        <f t="shared" si="33"/>
        <v>8.2820068289556639E-2</v>
      </c>
      <c r="AH112" s="108">
        <f t="shared" si="33"/>
        <v>8.6400908785981279E-2</v>
      </c>
      <c r="AI112" s="108">
        <f t="shared" si="33"/>
        <v>9.1288026144820233E-2</v>
      </c>
      <c r="AJ112" s="108">
        <f t="shared" si="33"/>
        <v>0.1024436648922939</v>
      </c>
      <c r="AK112" s="108">
        <f t="shared" si="33"/>
        <v>0.11537071770003231</v>
      </c>
      <c r="AL112" s="108">
        <f t="shared" si="33"/>
        <v>0.14490821631582368</v>
      </c>
      <c r="AM112" s="108">
        <f t="shared" si="33"/>
        <v>0.1706746635986347</v>
      </c>
      <c r="AN112" s="108">
        <f t="shared" si="33"/>
        <v>0.21116777816771237</v>
      </c>
      <c r="AO112" s="108">
        <f t="shared" si="33"/>
        <v>0.24363717802235074</v>
      </c>
      <c r="AP112" s="108">
        <f t="shared" si="33"/>
        <v>0.27982732002646549</v>
      </c>
      <c r="AQ112" s="108">
        <f t="shared" si="33"/>
        <v>0.30282112215486007</v>
      </c>
      <c r="AR112" s="108">
        <f t="shared" si="33"/>
        <v>0.32134775052225312</v>
      </c>
      <c r="AS112" s="108">
        <f t="shared" si="33"/>
        <v>0.33732424674333317</v>
      </c>
      <c r="AT112" s="108">
        <f t="shared" si="33"/>
        <v>0.34667798923569709</v>
      </c>
      <c r="AU112" s="108">
        <f t="shared" si="33"/>
        <v>0.35766605983023203</v>
      </c>
      <c r="AV112" s="108">
        <f t="shared" si="33"/>
        <v>0.37461519309412095</v>
      </c>
      <c r="AW112" s="108">
        <f t="shared" si="33"/>
        <v>0.39278502523748526</v>
      </c>
      <c r="AX112" s="108">
        <f t="shared" si="33"/>
        <v>0.4043152565734594</v>
      </c>
      <c r="AY112" s="108">
        <f t="shared" si="33"/>
        <v>0.41894338748898607</v>
      </c>
      <c r="AZ112" s="108">
        <f t="shared" si="33"/>
        <v>0.43369750931042239</v>
      </c>
      <c r="BA112" s="108">
        <f t="shared" si="33"/>
        <v>0.45058856830323463</v>
      </c>
      <c r="BB112" s="108">
        <f t="shared" si="33"/>
        <v>0.46414153898049315</v>
      </c>
      <c r="BC112" s="108">
        <f t="shared" si="33"/>
        <v>0.47766542735210399</v>
      </c>
      <c r="BD112" s="108">
        <f t="shared" si="33"/>
        <v>0.48854474885017668</v>
      </c>
      <c r="BE112" s="108">
        <f t="shared" si="33"/>
        <v>0.49994017841956545</v>
      </c>
      <c r="BF112" s="108">
        <f t="shared" si="33"/>
        <v>0.52002377413393452</v>
      </c>
      <c r="BG112" s="108">
        <f t="shared" si="33"/>
        <v>0.54062685530461319</v>
      </c>
      <c r="BH112" s="108">
        <f t="shared" si="33"/>
        <v>0.55994083610953005</v>
      </c>
      <c r="BI112" s="108">
        <f t="shared" si="33"/>
        <v>0.57667671420700051</v>
      </c>
      <c r="BJ112" s="108">
        <f t="shared" si="33"/>
        <v>0.59720572605803501</v>
      </c>
      <c r="BK112" s="108">
        <f t="shared" si="33"/>
        <v>0.61501699776352448</v>
      </c>
      <c r="BL112" s="108">
        <f t="shared" si="33"/>
        <v>0.63241000731889263</v>
      </c>
      <c r="BM112" s="108">
        <f t="shared" si="33"/>
        <v>0.65772903209988909</v>
      </c>
      <c r="BN112" s="108">
        <f t="shared" si="33"/>
        <v>0.68071559065514486</v>
      </c>
      <c r="BO112" s="108">
        <f t="shared" si="33"/>
        <v>0.71033666231572823</v>
      </c>
      <c r="BP112" s="108">
        <f t="shared" si="33"/>
        <v>0.734958007040874</v>
      </c>
      <c r="BQ112" s="108">
        <f t="shared" ref="BQ112:CD112" si="34">BP112+BQ111</f>
        <v>0.78041948962232199</v>
      </c>
      <c r="BR112" s="108">
        <f t="shared" si="34"/>
        <v>0.82525277969267963</v>
      </c>
      <c r="BS112" s="108">
        <f t="shared" si="34"/>
        <v>0.85892084781736788</v>
      </c>
      <c r="BT112" s="108">
        <f t="shared" si="34"/>
        <v>0.87783558533847705</v>
      </c>
      <c r="BU112" s="108">
        <f t="shared" si="34"/>
        <v>0.90240210463756865</v>
      </c>
      <c r="BV112" s="108">
        <f t="shared" si="34"/>
        <v>0.92750369500166374</v>
      </c>
      <c r="BW112" s="108">
        <f t="shared" si="34"/>
        <v>0.93904456496864397</v>
      </c>
      <c r="BX112" s="108">
        <f t="shared" si="34"/>
        <v>0.94669167304557544</v>
      </c>
      <c r="BY112" s="108">
        <f t="shared" si="34"/>
        <v>0.95656575379274134</v>
      </c>
      <c r="BZ112" s="108">
        <f t="shared" si="34"/>
        <v>0.97017132201624945</v>
      </c>
      <c r="CA112" s="108">
        <f t="shared" si="34"/>
        <v>0.98123954886336717</v>
      </c>
      <c r="CB112" s="108">
        <f t="shared" si="34"/>
        <v>0.98765925334568405</v>
      </c>
      <c r="CC112" s="108">
        <f t="shared" si="34"/>
        <v>0.99159731684957664</v>
      </c>
      <c r="CD112" s="108">
        <f t="shared" si="34"/>
        <v>0.99386728334098662</v>
      </c>
      <c r="CE112" s="108">
        <f t="shared" ref="CE112" si="35">CD112+CE111</f>
        <v>0.99537261296537338</v>
      </c>
      <c r="CF112" s="108">
        <f t="shared" ref="CF112" si="36">CE112+CF111</f>
        <v>0.99863949266169616</v>
      </c>
      <c r="CG112" s="108">
        <f t="shared" ref="CG112" si="37">CF112+CG111</f>
        <v>0.99980615886974622</v>
      </c>
      <c r="CH112" s="108">
        <f t="shared" ref="CH112" si="38">CG112+CH111</f>
        <v>1</v>
      </c>
      <c r="CI112" s="108">
        <f t="shared" ref="CI112" si="39">CH112+CI111</f>
        <v>1</v>
      </c>
      <c r="CJ112" s="108"/>
      <c r="CK112" s="108"/>
      <c r="CL112" s="108"/>
      <c r="CM112" s="108"/>
      <c r="CN112" s="108"/>
      <c r="CO112" s="108"/>
      <c r="CP112" s="108"/>
      <c r="CQ112" s="108"/>
      <c r="CR112" s="108"/>
      <c r="CS112" s="108"/>
      <c r="CT112" s="108"/>
      <c r="CU112" s="108"/>
      <c r="CV112" s="108"/>
      <c r="CW112" s="111"/>
      <c r="CX112" s="110"/>
    </row>
    <row r="113" spans="1:103" s="110" customFormat="1" ht="89.25" customHeight="1" x14ac:dyDescent="0.3">
      <c r="A113" s="113" t="s">
        <v>168</v>
      </c>
      <c r="B113" s="114"/>
      <c r="C113" s="114">
        <v>1.2734414311064567E-4</v>
      </c>
      <c r="D113" s="114">
        <v>2.1970245035353724E-3</v>
      </c>
      <c r="E113" s="114">
        <v>3.9296176264820076E-3</v>
      </c>
      <c r="F113" s="114">
        <v>4.0651216977082008E-3</v>
      </c>
      <c r="G113" s="114">
        <v>4.0651216977082008E-3</v>
      </c>
      <c r="H113" s="114">
        <v>4.0651216977082008E-3</v>
      </c>
      <c r="I113" s="114">
        <v>2.1367632966414487E-3</v>
      </c>
      <c r="J113" s="114">
        <v>4.4944983291979416E-4</v>
      </c>
      <c r="K113" s="114">
        <v>4.4944983291979416E-4</v>
      </c>
      <c r="L113" s="114">
        <v>4.4944983291979416E-4</v>
      </c>
      <c r="M113" s="114">
        <v>4.4944983291979416E-4</v>
      </c>
      <c r="N113" s="114">
        <v>4.4944983291979416E-4</v>
      </c>
      <c r="O113" s="114">
        <v>4.4944983291979416E-4</v>
      </c>
      <c r="P113" s="114">
        <v>4.4944983291979416E-4</v>
      </c>
      <c r="Q113" s="114">
        <v>1.9951639500019325E-3</v>
      </c>
      <c r="R113" s="114">
        <v>1.1970983700011593E-2</v>
      </c>
      <c r="S113" s="114">
        <v>1.1970983700011593E-2</v>
      </c>
      <c r="T113" s="114">
        <v>1.1970983700011593E-2</v>
      </c>
      <c r="U113" s="114">
        <v>1.1970983700011593E-2</v>
      </c>
      <c r="V113" s="114">
        <v>1.9951639500019325E-3</v>
      </c>
      <c r="W113" s="114">
        <v>2.2895811860434805E-4</v>
      </c>
      <c r="X113" s="114">
        <v>1.6955267397670917E-3</v>
      </c>
      <c r="Y113" s="114">
        <v>2.0990299545688902E-3</v>
      </c>
      <c r="Z113" s="114">
        <v>4.2031555145974012E-3</v>
      </c>
      <c r="AA113" s="114">
        <v>1.3168266899733633E-3</v>
      </c>
      <c r="AB113" s="114">
        <v>5.5627719644260512E-4</v>
      </c>
      <c r="AC113" s="114">
        <v>1.3027017827259293E-3</v>
      </c>
      <c r="AD113" s="114">
        <v>1.8731974099473786E-3</v>
      </c>
      <c r="AE113" s="114">
        <v>2.3418453626160027E-3</v>
      </c>
      <c r="AF113" s="114">
        <v>5.9086699528104556E-3</v>
      </c>
      <c r="AG113" s="114">
        <v>3.7604869060906751E-3</v>
      </c>
      <c r="AH113" s="114">
        <v>5.0407157086967708E-3</v>
      </c>
      <c r="AI113" s="114">
        <v>5.8278629872062877E-3</v>
      </c>
      <c r="AJ113" s="114">
        <v>6.7147139242879897E-3</v>
      </c>
      <c r="AK113" s="114">
        <v>6.3338990571748357E-3</v>
      </c>
      <c r="AL113" s="114">
        <v>7.3503843661927044E-3</v>
      </c>
      <c r="AM113" s="114">
        <v>1.0171498420070762E-2</v>
      </c>
      <c r="AN113" s="114">
        <v>1.0228997279936586E-2</v>
      </c>
      <c r="AO113" s="114">
        <v>1.0198546259602082E-2</v>
      </c>
      <c r="AP113" s="114">
        <v>1.0615871966945875E-2</v>
      </c>
      <c r="AQ113" s="114">
        <v>1.1355359346494377E-2</v>
      </c>
      <c r="AR113" s="114">
        <v>1.1479580330549055E-2</v>
      </c>
      <c r="AS113" s="114">
        <v>1.3353755346800118E-2</v>
      </c>
      <c r="AT113" s="114">
        <v>1.2883266561242114E-2</v>
      </c>
      <c r="AU113" s="114">
        <v>1.3443681295794402E-2</v>
      </c>
      <c r="AV113" s="114">
        <v>1.4089113201405363E-2</v>
      </c>
      <c r="AW113" s="114">
        <v>1.1438355772612053E-2</v>
      </c>
      <c r="AX113" s="114">
        <v>1.0062704318153259E-2</v>
      </c>
      <c r="AY113" s="114">
        <v>1.0424149386171191E-2</v>
      </c>
      <c r="AZ113" s="114">
        <v>1.1127606386166266E-2</v>
      </c>
      <c r="BA113" s="114">
        <v>1.0512250857917151E-2</v>
      </c>
      <c r="BB113" s="114">
        <v>1.106154265885699E-2</v>
      </c>
      <c r="BC113" s="114">
        <v>9.7601067368871929E-3</v>
      </c>
      <c r="BD113" s="114">
        <v>9.8793749254756334E-3</v>
      </c>
      <c r="BE113" s="114">
        <v>7.5876923139799012E-3</v>
      </c>
      <c r="BF113" s="114">
        <v>7.3287512317757111E-3</v>
      </c>
      <c r="BG113" s="114">
        <v>7.5698248189350094E-3</v>
      </c>
      <c r="BH113" s="114">
        <v>1.0416620412584452E-2</v>
      </c>
      <c r="BI113" s="114">
        <v>1.0140645314412835E-2</v>
      </c>
      <c r="BJ113" s="114">
        <v>9.801494521926548E-3</v>
      </c>
      <c r="BK113" s="114">
        <v>9.8134697051843814E-3</v>
      </c>
      <c r="BL113" s="114">
        <v>8.6135547840238916E-3</v>
      </c>
      <c r="BM113" s="114">
        <v>4.1676974727115484E-3</v>
      </c>
      <c r="BN113" s="114">
        <v>4.1610486301985753E-3</v>
      </c>
      <c r="BO113" s="114">
        <v>3.4928807369780383E-3</v>
      </c>
      <c r="BP113" s="114">
        <v>4.3742748174946363E-3</v>
      </c>
      <c r="BQ113" s="114">
        <v>4.2417130053481631E-3</v>
      </c>
      <c r="BR113" s="114">
        <v>2.464777105031696E-3</v>
      </c>
      <c r="BS113" s="114">
        <f t="shared" ref="BS113:BY113" si="40">BS114-BR114</f>
        <v>7.7790162132485019E-3</v>
      </c>
      <c r="BT113" s="114">
        <f t="shared" si="40"/>
        <v>1.6000000000000458E-3</v>
      </c>
      <c r="BU113" s="114">
        <f t="shared" si="40"/>
        <v>4.0000000000000036E-3</v>
      </c>
      <c r="BV113" s="114">
        <f t="shared" si="40"/>
        <v>3.3099999999999963E-2</v>
      </c>
      <c r="BW113" s="114">
        <f t="shared" si="40"/>
        <v>3.2700000000000062E-2</v>
      </c>
      <c r="BX113" s="114">
        <f t="shared" si="40"/>
        <v>1.2599999999999945E-2</v>
      </c>
      <c r="BY113" s="114">
        <f t="shared" si="40"/>
        <v>1.7100000000000004E-2</v>
      </c>
      <c r="BZ113" s="114">
        <f t="shared" ref="BZ113" si="41">BZ114-BY114</f>
        <v>1.0000000000000009E-2</v>
      </c>
      <c r="CA113" s="114">
        <f t="shared" ref="CA113" si="42">CA114-BZ114</f>
        <v>4.7000000000000375E-3</v>
      </c>
      <c r="CB113" s="114">
        <f t="shared" ref="CB113" si="43">CB114-CA114</f>
        <v>-1.0000000000000009E-3</v>
      </c>
      <c r="CC113" s="114">
        <f t="shared" ref="CC113" si="44">CC114-CB114</f>
        <v>1.8899999999999917E-2</v>
      </c>
      <c r="CD113" s="114">
        <f t="shared" ref="CD113:CI113" si="45">CD114-CC114</f>
        <v>2.0400000000000085E-2</v>
      </c>
      <c r="CE113" s="114">
        <f t="shared" si="45"/>
        <v>6.7999999999999172E-3</v>
      </c>
      <c r="CF113" s="114">
        <f t="shared" si="45"/>
        <v>1.8000000000000238E-3</v>
      </c>
      <c r="CG113" s="114">
        <f t="shared" si="45"/>
        <v>5.0999999999999934E-3</v>
      </c>
      <c r="CH113" s="114">
        <f t="shared" si="45"/>
        <v>1.7000000000000348E-3</v>
      </c>
      <c r="CI113" s="114">
        <f t="shared" si="45"/>
        <v>1.5999999999999348E-3</v>
      </c>
      <c r="CJ113" s="114"/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4"/>
      <c r="CW113" s="389">
        <f>SUM(B113:CV113)</f>
        <v>0.60729999999999995</v>
      </c>
    </row>
    <row r="114" spans="1:103" s="112" customFormat="1" ht="89.25" customHeight="1" thickBot="1" x14ac:dyDescent="0.5">
      <c r="A114" s="115" t="s">
        <v>169</v>
      </c>
      <c r="B114" s="116"/>
      <c r="C114" s="116">
        <f>C113</f>
        <v>1.2734414311064567E-4</v>
      </c>
      <c r="D114" s="116">
        <f>C114+D113</f>
        <v>2.3243686466460182E-3</v>
      </c>
      <c r="E114" s="116">
        <f t="shared" ref="E114:BP114" si="46">D114+E113</f>
        <v>6.2539862731280258E-3</v>
      </c>
      <c r="F114" s="116">
        <f t="shared" si="46"/>
        <v>1.0319107970836227E-2</v>
      </c>
      <c r="G114" s="116">
        <f t="shared" si="46"/>
        <v>1.4384229668544427E-2</v>
      </c>
      <c r="H114" s="116">
        <f t="shared" si="46"/>
        <v>1.8449351366252628E-2</v>
      </c>
      <c r="I114" s="116">
        <f t="shared" si="46"/>
        <v>2.0586114662894076E-2</v>
      </c>
      <c r="J114" s="116">
        <f t="shared" si="46"/>
        <v>2.1035564495813869E-2</v>
      </c>
      <c r="K114" s="116">
        <f t="shared" si="46"/>
        <v>2.1485014328733662E-2</v>
      </c>
      <c r="L114" s="116">
        <f t="shared" si="46"/>
        <v>2.1934464161653455E-2</v>
      </c>
      <c r="M114" s="116">
        <f t="shared" si="46"/>
        <v>2.2383913994573248E-2</v>
      </c>
      <c r="N114" s="116">
        <f t="shared" si="46"/>
        <v>2.2833363827493042E-2</v>
      </c>
      <c r="O114" s="116">
        <f t="shared" si="46"/>
        <v>2.3282813660412835E-2</v>
      </c>
      <c r="P114" s="116">
        <f t="shared" si="46"/>
        <v>2.3732263493332628E-2</v>
      </c>
      <c r="Q114" s="116">
        <f t="shared" si="46"/>
        <v>2.5727427443334561E-2</v>
      </c>
      <c r="R114" s="116">
        <f t="shared" si="46"/>
        <v>3.7698411143346156E-2</v>
      </c>
      <c r="S114" s="116">
        <f t="shared" si="46"/>
        <v>4.966939484335775E-2</v>
      </c>
      <c r="T114" s="116">
        <f t="shared" si="46"/>
        <v>6.1640378543369345E-2</v>
      </c>
      <c r="U114" s="116">
        <f t="shared" si="46"/>
        <v>7.361136224338094E-2</v>
      </c>
      <c r="V114" s="116">
        <f t="shared" si="46"/>
        <v>7.5606526193382873E-2</v>
      </c>
      <c r="W114" s="116">
        <f t="shared" si="46"/>
        <v>7.5835484311987222E-2</v>
      </c>
      <c r="X114" s="116">
        <f t="shared" si="46"/>
        <v>7.753101105175432E-2</v>
      </c>
      <c r="Y114" s="116">
        <f t="shared" si="46"/>
        <v>7.9630041006323204E-2</v>
      </c>
      <c r="Z114" s="116">
        <f t="shared" si="46"/>
        <v>8.3833196520920611E-2</v>
      </c>
      <c r="AA114" s="116">
        <f t="shared" si="46"/>
        <v>8.5150023210893974E-2</v>
      </c>
      <c r="AB114" s="116">
        <f t="shared" si="46"/>
        <v>8.570630040733658E-2</v>
      </c>
      <c r="AC114" s="116">
        <f t="shared" si="46"/>
        <v>8.7009002190062509E-2</v>
      </c>
      <c r="AD114" s="116">
        <f t="shared" si="46"/>
        <v>8.8882199600009884E-2</v>
      </c>
      <c r="AE114" s="116">
        <f t="shared" si="46"/>
        <v>9.1224044962625886E-2</v>
      </c>
      <c r="AF114" s="116">
        <f t="shared" si="46"/>
        <v>9.7132714915436347E-2</v>
      </c>
      <c r="AG114" s="116">
        <f t="shared" si="46"/>
        <v>0.10089320182152703</v>
      </c>
      <c r="AH114" s="116">
        <f t="shared" si="46"/>
        <v>0.1059339175302238</v>
      </c>
      <c r="AI114" s="116">
        <f t="shared" si="46"/>
        <v>0.11176178051743009</v>
      </c>
      <c r="AJ114" s="116">
        <f t="shared" si="46"/>
        <v>0.11847649444171808</v>
      </c>
      <c r="AK114" s="116">
        <f t="shared" si="46"/>
        <v>0.12481039349889292</v>
      </c>
      <c r="AL114" s="116">
        <f t="shared" si="46"/>
        <v>0.13216077786508562</v>
      </c>
      <c r="AM114" s="116">
        <f t="shared" si="46"/>
        <v>0.14233227628515638</v>
      </c>
      <c r="AN114" s="116">
        <f t="shared" si="46"/>
        <v>0.15256127356509297</v>
      </c>
      <c r="AO114" s="116">
        <f t="shared" si="46"/>
        <v>0.16275981982469506</v>
      </c>
      <c r="AP114" s="116">
        <f t="shared" si="46"/>
        <v>0.17337569179164095</v>
      </c>
      <c r="AQ114" s="116">
        <f t="shared" si="46"/>
        <v>0.18473105113813532</v>
      </c>
      <c r="AR114" s="116">
        <f t="shared" si="46"/>
        <v>0.19621063146868437</v>
      </c>
      <c r="AS114" s="116">
        <f t="shared" si="46"/>
        <v>0.20956438681548448</v>
      </c>
      <c r="AT114" s="116">
        <f t="shared" si="46"/>
        <v>0.22244765337672659</v>
      </c>
      <c r="AU114" s="116">
        <f t="shared" si="46"/>
        <v>0.23589133467252099</v>
      </c>
      <c r="AV114" s="116">
        <f t="shared" si="46"/>
        <v>0.24998044787392634</v>
      </c>
      <c r="AW114" s="116">
        <f t="shared" si="46"/>
        <v>0.26141880364653841</v>
      </c>
      <c r="AX114" s="116">
        <f t="shared" si="46"/>
        <v>0.27148150796469167</v>
      </c>
      <c r="AY114" s="116">
        <f t="shared" si="46"/>
        <v>0.28190565735086287</v>
      </c>
      <c r="AZ114" s="116">
        <f t="shared" si="46"/>
        <v>0.29303326373702915</v>
      </c>
      <c r="BA114" s="116">
        <f t="shared" si="46"/>
        <v>0.30354551459494628</v>
      </c>
      <c r="BB114" s="116">
        <f t="shared" si="46"/>
        <v>0.31460705725380328</v>
      </c>
      <c r="BC114" s="116">
        <f t="shared" si="46"/>
        <v>0.32436716399069049</v>
      </c>
      <c r="BD114" s="116">
        <f t="shared" si="46"/>
        <v>0.33424653891616612</v>
      </c>
      <c r="BE114" s="116">
        <f t="shared" si="46"/>
        <v>0.341834231230146</v>
      </c>
      <c r="BF114" s="116">
        <f t="shared" si="46"/>
        <v>0.34916298246192173</v>
      </c>
      <c r="BG114" s="116">
        <f t="shared" si="46"/>
        <v>0.35673280728085677</v>
      </c>
      <c r="BH114" s="116">
        <f t="shared" si="46"/>
        <v>0.36714942769344122</v>
      </c>
      <c r="BI114" s="116">
        <f t="shared" si="46"/>
        <v>0.37729007300785405</v>
      </c>
      <c r="BJ114" s="116">
        <f t="shared" si="46"/>
        <v>0.38709156752978058</v>
      </c>
      <c r="BK114" s="116">
        <f t="shared" si="46"/>
        <v>0.39690503723496495</v>
      </c>
      <c r="BL114" s="116">
        <f t="shared" si="46"/>
        <v>0.40551859201898882</v>
      </c>
      <c r="BM114" s="116">
        <f t="shared" si="46"/>
        <v>0.40968628949170038</v>
      </c>
      <c r="BN114" s="116">
        <f t="shared" si="46"/>
        <v>0.41384733812189894</v>
      </c>
      <c r="BO114" s="116">
        <f t="shared" si="46"/>
        <v>0.41734021885887701</v>
      </c>
      <c r="BP114" s="116">
        <f t="shared" si="46"/>
        <v>0.42171449367637165</v>
      </c>
      <c r="BQ114" s="116">
        <f t="shared" ref="BQ114:BR114" si="47">BP114+BQ113</f>
        <v>0.4259562066817198</v>
      </c>
      <c r="BR114" s="116">
        <f t="shared" si="47"/>
        <v>0.42842098378675147</v>
      </c>
      <c r="BS114" s="116">
        <v>0.43619999999999998</v>
      </c>
      <c r="BT114" s="116">
        <v>0.43780000000000002</v>
      </c>
      <c r="BU114" s="116">
        <v>0.44180000000000003</v>
      </c>
      <c r="BV114" s="116">
        <v>0.47489999999999999</v>
      </c>
      <c r="BW114" s="116">
        <v>0.50760000000000005</v>
      </c>
      <c r="BX114" s="116">
        <v>0.5202</v>
      </c>
      <c r="BY114" s="116">
        <v>0.5373</v>
      </c>
      <c r="BZ114" s="116">
        <v>0.54730000000000001</v>
      </c>
      <c r="CA114" s="116">
        <v>0.55200000000000005</v>
      </c>
      <c r="CB114" s="116">
        <v>0.55100000000000005</v>
      </c>
      <c r="CC114" s="116">
        <v>0.56989999999999996</v>
      </c>
      <c r="CD114" s="116">
        <v>0.59030000000000005</v>
      </c>
      <c r="CE114" s="116">
        <v>0.59709999999999996</v>
      </c>
      <c r="CF114" s="116">
        <v>0.59889999999999999</v>
      </c>
      <c r="CG114" s="116">
        <v>0.60399999999999998</v>
      </c>
      <c r="CH114" s="116">
        <v>0.60570000000000002</v>
      </c>
      <c r="CI114" s="116">
        <v>0.60729999999999995</v>
      </c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7"/>
      <c r="CX114" s="110"/>
    </row>
    <row r="115" spans="1:103" s="118" customFormat="1" ht="13.8" x14ac:dyDescent="0.3"/>
    <row r="116" spans="1:103" s="118" customFormat="1" ht="13.8" x14ac:dyDescent="0.3"/>
    <row r="119" spans="1:103" ht="163.19999999999999" customHeight="1" x14ac:dyDescent="0.3">
      <c r="A119" s="119" t="s">
        <v>170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120"/>
      <c r="CH119" s="120"/>
      <c r="CI119" s="120"/>
      <c r="CJ119" s="120"/>
      <c r="CK119" s="120"/>
      <c r="CL119" s="120"/>
      <c r="CM119" s="120"/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09"/>
      <c r="CY119" s="121">
        <f>SUM(B119:CW119)</f>
        <v>0</v>
      </c>
    </row>
    <row r="120" spans="1:103" ht="32.4" x14ac:dyDescent="0.3">
      <c r="B120" s="122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  <c r="CA120" s="123"/>
      <c r="CB120" s="123"/>
      <c r="CC120" s="123"/>
      <c r="CD120" s="123"/>
      <c r="CE120" s="123"/>
      <c r="CF120" s="123"/>
      <c r="CG120" s="123"/>
      <c r="CH120" s="123"/>
      <c r="CI120" s="123"/>
      <c r="CJ120" s="123"/>
      <c r="CK120" s="123"/>
      <c r="CL120" s="123"/>
      <c r="CM120" s="123"/>
      <c r="CN120" s="123"/>
      <c r="CO120" s="123"/>
      <c r="CP120" s="123"/>
      <c r="CQ120" s="123"/>
      <c r="CR120" s="123"/>
      <c r="CS120" s="123"/>
      <c r="CT120" s="123"/>
      <c r="CU120" s="123"/>
      <c r="CV120" s="123"/>
      <c r="CW120" s="90"/>
    </row>
    <row r="121" spans="1:103" ht="151.19999999999999" customHeight="1" x14ac:dyDescent="0.3">
      <c r="A121" s="119" t="s">
        <v>171</v>
      </c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120"/>
      <c r="CH121" s="120"/>
      <c r="CI121" s="120"/>
      <c r="CJ121" s="120"/>
      <c r="CK121" s="120"/>
      <c r="CL121" s="120"/>
      <c r="CM121" s="120"/>
      <c r="CN121" s="120"/>
      <c r="CO121" s="120"/>
      <c r="CP121" s="120"/>
      <c r="CQ121" s="120"/>
      <c r="CR121" s="120"/>
      <c r="CS121" s="120"/>
      <c r="CT121" s="120"/>
      <c r="CU121" s="120"/>
      <c r="CV121" s="120"/>
      <c r="CW121" s="120"/>
      <c r="CY121" s="124"/>
    </row>
    <row r="124" spans="1:103" ht="20.399999999999999" x14ac:dyDescent="0.3"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</row>
    <row r="125" spans="1:103" x14ac:dyDescent="0.3"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  <c r="CJ125" s="126"/>
      <c r="CK125" s="126"/>
      <c r="CL125" s="126"/>
      <c r="CM125" s="126"/>
      <c r="CN125" s="126"/>
      <c r="CO125" s="126"/>
      <c r="CP125" s="126"/>
      <c r="CQ125" s="126"/>
      <c r="CR125" s="126"/>
      <c r="CS125" s="126"/>
      <c r="CT125" s="126"/>
      <c r="CU125" s="126"/>
      <c r="CV125" s="126"/>
    </row>
    <row r="128" spans="1:103" x14ac:dyDescent="0.3"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  <c r="CO128" s="124"/>
      <c r="CP128" s="124"/>
      <c r="CQ128" s="124"/>
      <c r="CR128" s="124"/>
      <c r="CS128" s="124"/>
      <c r="CT128" s="124"/>
      <c r="CU128" s="124"/>
      <c r="CV128" s="124"/>
    </row>
  </sheetData>
  <mergeCells count="5">
    <mergeCell ref="A2:CW2"/>
    <mergeCell ref="A3:CW3"/>
    <mergeCell ref="A4:CW4"/>
    <mergeCell ref="A105:CW105"/>
    <mergeCell ref="CW106:CW108"/>
  </mergeCells>
  <pageMargins left="0.196850393700787" right="0.23622047244094499" top="0.35433070866141703" bottom="0.35433070866141703" header="0.31496062992126" footer="0.31496062992126"/>
  <pageSetup paperSize="8" scale="18" orientation="landscape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1"/>
  <sheetViews>
    <sheetView view="pageBreakPreview" zoomScale="85" zoomScaleNormal="40" zoomScaleSheetLayoutView="85" workbookViewId="0">
      <selection activeCell="J21" sqref="J21"/>
    </sheetView>
  </sheetViews>
  <sheetFormatPr defaultColWidth="10.5546875" defaultRowHeight="13.2" x14ac:dyDescent="0.3"/>
  <cols>
    <col min="1" max="1" width="34.109375" style="88" bestFit="1" customWidth="1"/>
    <col min="2" max="2" width="16.33203125" style="88" bestFit="1" customWidth="1"/>
    <col min="3" max="3" width="11.6640625" style="88" bestFit="1" customWidth="1"/>
    <col min="4" max="4" width="10.33203125" style="88" bestFit="1" customWidth="1"/>
    <col min="5" max="5" width="11.33203125" style="88" bestFit="1" customWidth="1"/>
    <col min="6" max="6" width="12.6640625" style="88" customWidth="1"/>
    <col min="7" max="188" width="10.5546875" style="88"/>
    <col min="189" max="189" width="40" style="88" customWidth="1"/>
    <col min="190" max="195" width="8.6640625" style="88" customWidth="1"/>
    <col min="196" max="218" width="11" style="88" customWidth="1"/>
    <col min="219" max="224" width="9.109375" style="88" customWidth="1"/>
    <col min="225" max="230" width="8.6640625" style="88" customWidth="1"/>
    <col min="231" max="231" width="16.6640625" style="88" customWidth="1"/>
    <col min="232" max="232" width="21.5546875" style="88" customWidth="1"/>
    <col min="233" max="233" width="23.33203125" style="88" customWidth="1"/>
    <col min="234" max="234" width="14.44140625" style="88" customWidth="1"/>
    <col min="235" max="444" width="10.5546875" style="88"/>
    <col min="445" max="445" width="40" style="88" customWidth="1"/>
    <col min="446" max="451" width="8.6640625" style="88" customWidth="1"/>
    <col min="452" max="474" width="11" style="88" customWidth="1"/>
    <col min="475" max="480" width="9.109375" style="88" customWidth="1"/>
    <col min="481" max="486" width="8.6640625" style="88" customWidth="1"/>
    <col min="487" max="487" width="16.6640625" style="88" customWidth="1"/>
    <col min="488" max="488" width="21.5546875" style="88" customWidth="1"/>
    <col min="489" max="489" width="23.33203125" style="88" customWidth="1"/>
    <col min="490" max="490" width="14.44140625" style="88" customWidth="1"/>
    <col min="491" max="700" width="10.5546875" style="88"/>
    <col min="701" max="701" width="40" style="88" customWidth="1"/>
    <col min="702" max="707" width="8.6640625" style="88" customWidth="1"/>
    <col min="708" max="730" width="11" style="88" customWidth="1"/>
    <col min="731" max="736" width="9.109375" style="88" customWidth="1"/>
    <col min="737" max="742" width="8.6640625" style="88" customWidth="1"/>
    <col min="743" max="743" width="16.6640625" style="88" customWidth="1"/>
    <col min="744" max="744" width="21.5546875" style="88" customWidth="1"/>
    <col min="745" max="745" width="23.33203125" style="88" customWidth="1"/>
    <col min="746" max="746" width="14.44140625" style="88" customWidth="1"/>
    <col min="747" max="956" width="10.5546875" style="88"/>
    <col min="957" max="957" width="40" style="88" customWidth="1"/>
    <col min="958" max="963" width="8.6640625" style="88" customWidth="1"/>
    <col min="964" max="986" width="11" style="88" customWidth="1"/>
    <col min="987" max="992" width="9.109375" style="88" customWidth="1"/>
    <col min="993" max="998" width="8.6640625" style="88" customWidth="1"/>
    <col min="999" max="999" width="16.6640625" style="88" customWidth="1"/>
    <col min="1000" max="1000" width="21.5546875" style="88" customWidth="1"/>
    <col min="1001" max="1001" width="23.33203125" style="88" customWidth="1"/>
    <col min="1002" max="1002" width="14.44140625" style="88" customWidth="1"/>
    <col min="1003" max="1212" width="10.5546875" style="88"/>
    <col min="1213" max="1213" width="40" style="88" customWidth="1"/>
    <col min="1214" max="1219" width="8.6640625" style="88" customWidth="1"/>
    <col min="1220" max="1242" width="11" style="88" customWidth="1"/>
    <col min="1243" max="1248" width="9.109375" style="88" customWidth="1"/>
    <col min="1249" max="1254" width="8.6640625" style="88" customWidth="1"/>
    <col min="1255" max="1255" width="16.6640625" style="88" customWidth="1"/>
    <col min="1256" max="1256" width="21.5546875" style="88" customWidth="1"/>
    <col min="1257" max="1257" width="23.33203125" style="88" customWidth="1"/>
    <col min="1258" max="1258" width="14.44140625" style="88" customWidth="1"/>
    <col min="1259" max="1468" width="10.5546875" style="88"/>
    <col min="1469" max="1469" width="40" style="88" customWidth="1"/>
    <col min="1470" max="1475" width="8.6640625" style="88" customWidth="1"/>
    <col min="1476" max="1498" width="11" style="88" customWidth="1"/>
    <col min="1499" max="1504" width="9.109375" style="88" customWidth="1"/>
    <col min="1505" max="1510" width="8.6640625" style="88" customWidth="1"/>
    <col min="1511" max="1511" width="16.6640625" style="88" customWidth="1"/>
    <col min="1512" max="1512" width="21.5546875" style="88" customWidth="1"/>
    <col min="1513" max="1513" width="23.33203125" style="88" customWidth="1"/>
    <col min="1514" max="1514" width="14.44140625" style="88" customWidth="1"/>
    <col min="1515" max="1724" width="10.5546875" style="88"/>
    <col min="1725" max="1725" width="40" style="88" customWidth="1"/>
    <col min="1726" max="1731" width="8.6640625" style="88" customWidth="1"/>
    <col min="1732" max="1754" width="11" style="88" customWidth="1"/>
    <col min="1755" max="1760" width="9.109375" style="88" customWidth="1"/>
    <col min="1761" max="1766" width="8.6640625" style="88" customWidth="1"/>
    <col min="1767" max="1767" width="16.6640625" style="88" customWidth="1"/>
    <col min="1768" max="1768" width="21.5546875" style="88" customWidth="1"/>
    <col min="1769" max="1769" width="23.33203125" style="88" customWidth="1"/>
    <col min="1770" max="1770" width="14.44140625" style="88" customWidth="1"/>
    <col min="1771" max="1980" width="10.5546875" style="88"/>
    <col min="1981" max="1981" width="40" style="88" customWidth="1"/>
    <col min="1982" max="1987" width="8.6640625" style="88" customWidth="1"/>
    <col min="1988" max="2010" width="11" style="88" customWidth="1"/>
    <col min="2011" max="2016" width="9.109375" style="88" customWidth="1"/>
    <col min="2017" max="2022" width="8.6640625" style="88" customWidth="1"/>
    <col min="2023" max="2023" width="16.6640625" style="88" customWidth="1"/>
    <col min="2024" max="2024" width="21.5546875" style="88" customWidth="1"/>
    <col min="2025" max="2025" width="23.33203125" style="88" customWidth="1"/>
    <col min="2026" max="2026" width="14.44140625" style="88" customWidth="1"/>
    <col min="2027" max="2236" width="10.5546875" style="88"/>
    <col min="2237" max="2237" width="40" style="88" customWidth="1"/>
    <col min="2238" max="2243" width="8.6640625" style="88" customWidth="1"/>
    <col min="2244" max="2266" width="11" style="88" customWidth="1"/>
    <col min="2267" max="2272" width="9.109375" style="88" customWidth="1"/>
    <col min="2273" max="2278" width="8.6640625" style="88" customWidth="1"/>
    <col min="2279" max="2279" width="16.6640625" style="88" customWidth="1"/>
    <col min="2280" max="2280" width="21.5546875" style="88" customWidth="1"/>
    <col min="2281" max="2281" width="23.33203125" style="88" customWidth="1"/>
    <col min="2282" max="2282" width="14.44140625" style="88" customWidth="1"/>
    <col min="2283" max="2492" width="10.5546875" style="88"/>
    <col min="2493" max="2493" width="40" style="88" customWidth="1"/>
    <col min="2494" max="2499" width="8.6640625" style="88" customWidth="1"/>
    <col min="2500" max="2522" width="11" style="88" customWidth="1"/>
    <col min="2523" max="2528" width="9.109375" style="88" customWidth="1"/>
    <col min="2529" max="2534" width="8.6640625" style="88" customWidth="1"/>
    <col min="2535" max="2535" width="16.6640625" style="88" customWidth="1"/>
    <col min="2536" max="2536" width="21.5546875" style="88" customWidth="1"/>
    <col min="2537" max="2537" width="23.33203125" style="88" customWidth="1"/>
    <col min="2538" max="2538" width="14.44140625" style="88" customWidth="1"/>
    <col min="2539" max="2748" width="10.5546875" style="88"/>
    <col min="2749" max="2749" width="40" style="88" customWidth="1"/>
    <col min="2750" max="2755" width="8.6640625" style="88" customWidth="1"/>
    <col min="2756" max="2778" width="11" style="88" customWidth="1"/>
    <col min="2779" max="2784" width="9.109375" style="88" customWidth="1"/>
    <col min="2785" max="2790" width="8.6640625" style="88" customWidth="1"/>
    <col min="2791" max="2791" width="16.6640625" style="88" customWidth="1"/>
    <col min="2792" max="2792" width="21.5546875" style="88" customWidth="1"/>
    <col min="2793" max="2793" width="23.33203125" style="88" customWidth="1"/>
    <col min="2794" max="2794" width="14.44140625" style="88" customWidth="1"/>
    <col min="2795" max="3004" width="10.5546875" style="88"/>
    <col min="3005" max="3005" width="40" style="88" customWidth="1"/>
    <col min="3006" max="3011" width="8.6640625" style="88" customWidth="1"/>
    <col min="3012" max="3034" width="11" style="88" customWidth="1"/>
    <col min="3035" max="3040" width="9.109375" style="88" customWidth="1"/>
    <col min="3041" max="3046" width="8.6640625" style="88" customWidth="1"/>
    <col min="3047" max="3047" width="16.6640625" style="88" customWidth="1"/>
    <col min="3048" max="3048" width="21.5546875" style="88" customWidth="1"/>
    <col min="3049" max="3049" width="23.33203125" style="88" customWidth="1"/>
    <col min="3050" max="3050" width="14.44140625" style="88" customWidth="1"/>
    <col min="3051" max="3260" width="10.5546875" style="88"/>
    <col min="3261" max="3261" width="40" style="88" customWidth="1"/>
    <col min="3262" max="3267" width="8.6640625" style="88" customWidth="1"/>
    <col min="3268" max="3290" width="11" style="88" customWidth="1"/>
    <col min="3291" max="3296" width="9.109375" style="88" customWidth="1"/>
    <col min="3297" max="3302" width="8.6640625" style="88" customWidth="1"/>
    <col min="3303" max="3303" width="16.6640625" style="88" customWidth="1"/>
    <col min="3304" max="3304" width="21.5546875" style="88" customWidth="1"/>
    <col min="3305" max="3305" width="23.33203125" style="88" customWidth="1"/>
    <col min="3306" max="3306" width="14.44140625" style="88" customWidth="1"/>
    <col min="3307" max="3516" width="10.5546875" style="88"/>
    <col min="3517" max="3517" width="40" style="88" customWidth="1"/>
    <col min="3518" max="3523" width="8.6640625" style="88" customWidth="1"/>
    <col min="3524" max="3546" width="11" style="88" customWidth="1"/>
    <col min="3547" max="3552" width="9.109375" style="88" customWidth="1"/>
    <col min="3553" max="3558" width="8.6640625" style="88" customWidth="1"/>
    <col min="3559" max="3559" width="16.6640625" style="88" customWidth="1"/>
    <col min="3560" max="3560" width="21.5546875" style="88" customWidth="1"/>
    <col min="3561" max="3561" width="23.33203125" style="88" customWidth="1"/>
    <col min="3562" max="3562" width="14.44140625" style="88" customWidth="1"/>
    <col min="3563" max="3772" width="10.5546875" style="88"/>
    <col min="3773" max="3773" width="40" style="88" customWidth="1"/>
    <col min="3774" max="3779" width="8.6640625" style="88" customWidth="1"/>
    <col min="3780" max="3802" width="11" style="88" customWidth="1"/>
    <col min="3803" max="3808" width="9.109375" style="88" customWidth="1"/>
    <col min="3809" max="3814" width="8.6640625" style="88" customWidth="1"/>
    <col min="3815" max="3815" width="16.6640625" style="88" customWidth="1"/>
    <col min="3816" max="3816" width="21.5546875" style="88" customWidth="1"/>
    <col min="3817" max="3817" width="23.33203125" style="88" customWidth="1"/>
    <col min="3818" max="3818" width="14.44140625" style="88" customWidth="1"/>
    <col min="3819" max="4028" width="10.5546875" style="88"/>
    <col min="4029" max="4029" width="40" style="88" customWidth="1"/>
    <col min="4030" max="4035" width="8.6640625" style="88" customWidth="1"/>
    <col min="4036" max="4058" width="11" style="88" customWidth="1"/>
    <col min="4059" max="4064" width="9.109375" style="88" customWidth="1"/>
    <col min="4065" max="4070" width="8.6640625" style="88" customWidth="1"/>
    <col min="4071" max="4071" width="16.6640625" style="88" customWidth="1"/>
    <col min="4072" max="4072" width="21.5546875" style="88" customWidth="1"/>
    <col min="4073" max="4073" width="23.33203125" style="88" customWidth="1"/>
    <col min="4074" max="4074" width="14.44140625" style="88" customWidth="1"/>
    <col min="4075" max="4284" width="10.5546875" style="88"/>
    <col min="4285" max="4285" width="40" style="88" customWidth="1"/>
    <col min="4286" max="4291" width="8.6640625" style="88" customWidth="1"/>
    <col min="4292" max="4314" width="11" style="88" customWidth="1"/>
    <col min="4315" max="4320" width="9.109375" style="88" customWidth="1"/>
    <col min="4321" max="4326" width="8.6640625" style="88" customWidth="1"/>
    <col min="4327" max="4327" width="16.6640625" style="88" customWidth="1"/>
    <col min="4328" max="4328" width="21.5546875" style="88" customWidth="1"/>
    <col min="4329" max="4329" width="23.33203125" style="88" customWidth="1"/>
    <col min="4330" max="4330" width="14.44140625" style="88" customWidth="1"/>
    <col min="4331" max="4540" width="10.5546875" style="88"/>
    <col min="4541" max="4541" width="40" style="88" customWidth="1"/>
    <col min="4542" max="4547" width="8.6640625" style="88" customWidth="1"/>
    <col min="4548" max="4570" width="11" style="88" customWidth="1"/>
    <col min="4571" max="4576" width="9.109375" style="88" customWidth="1"/>
    <col min="4577" max="4582" width="8.6640625" style="88" customWidth="1"/>
    <col min="4583" max="4583" width="16.6640625" style="88" customWidth="1"/>
    <col min="4584" max="4584" width="21.5546875" style="88" customWidth="1"/>
    <col min="4585" max="4585" width="23.33203125" style="88" customWidth="1"/>
    <col min="4586" max="4586" width="14.44140625" style="88" customWidth="1"/>
    <col min="4587" max="4796" width="10.5546875" style="88"/>
    <col min="4797" max="4797" width="40" style="88" customWidth="1"/>
    <col min="4798" max="4803" width="8.6640625" style="88" customWidth="1"/>
    <col min="4804" max="4826" width="11" style="88" customWidth="1"/>
    <col min="4827" max="4832" width="9.109375" style="88" customWidth="1"/>
    <col min="4833" max="4838" width="8.6640625" style="88" customWidth="1"/>
    <col min="4839" max="4839" width="16.6640625" style="88" customWidth="1"/>
    <col min="4840" max="4840" width="21.5546875" style="88" customWidth="1"/>
    <col min="4841" max="4841" width="23.33203125" style="88" customWidth="1"/>
    <col min="4842" max="4842" width="14.44140625" style="88" customWidth="1"/>
    <col min="4843" max="5052" width="10.5546875" style="88"/>
    <col min="5053" max="5053" width="40" style="88" customWidth="1"/>
    <col min="5054" max="5059" width="8.6640625" style="88" customWidth="1"/>
    <col min="5060" max="5082" width="11" style="88" customWidth="1"/>
    <col min="5083" max="5088" width="9.109375" style="88" customWidth="1"/>
    <col min="5089" max="5094" width="8.6640625" style="88" customWidth="1"/>
    <col min="5095" max="5095" width="16.6640625" style="88" customWidth="1"/>
    <col min="5096" max="5096" width="21.5546875" style="88" customWidth="1"/>
    <col min="5097" max="5097" width="23.33203125" style="88" customWidth="1"/>
    <col min="5098" max="5098" width="14.44140625" style="88" customWidth="1"/>
    <col min="5099" max="5308" width="10.5546875" style="88"/>
    <col min="5309" max="5309" width="40" style="88" customWidth="1"/>
    <col min="5310" max="5315" width="8.6640625" style="88" customWidth="1"/>
    <col min="5316" max="5338" width="11" style="88" customWidth="1"/>
    <col min="5339" max="5344" width="9.109375" style="88" customWidth="1"/>
    <col min="5345" max="5350" width="8.6640625" style="88" customWidth="1"/>
    <col min="5351" max="5351" width="16.6640625" style="88" customWidth="1"/>
    <col min="5352" max="5352" width="21.5546875" style="88" customWidth="1"/>
    <col min="5353" max="5353" width="23.33203125" style="88" customWidth="1"/>
    <col min="5354" max="5354" width="14.44140625" style="88" customWidth="1"/>
    <col min="5355" max="5564" width="10.5546875" style="88"/>
    <col min="5565" max="5565" width="40" style="88" customWidth="1"/>
    <col min="5566" max="5571" width="8.6640625" style="88" customWidth="1"/>
    <col min="5572" max="5594" width="11" style="88" customWidth="1"/>
    <col min="5595" max="5600" width="9.109375" style="88" customWidth="1"/>
    <col min="5601" max="5606" width="8.6640625" style="88" customWidth="1"/>
    <col min="5607" max="5607" width="16.6640625" style="88" customWidth="1"/>
    <col min="5608" max="5608" width="21.5546875" style="88" customWidth="1"/>
    <col min="5609" max="5609" width="23.33203125" style="88" customWidth="1"/>
    <col min="5610" max="5610" width="14.44140625" style="88" customWidth="1"/>
    <col min="5611" max="5820" width="10.5546875" style="88"/>
    <col min="5821" max="5821" width="40" style="88" customWidth="1"/>
    <col min="5822" max="5827" width="8.6640625" style="88" customWidth="1"/>
    <col min="5828" max="5850" width="11" style="88" customWidth="1"/>
    <col min="5851" max="5856" width="9.109375" style="88" customWidth="1"/>
    <col min="5857" max="5862" width="8.6640625" style="88" customWidth="1"/>
    <col min="5863" max="5863" width="16.6640625" style="88" customWidth="1"/>
    <col min="5864" max="5864" width="21.5546875" style="88" customWidth="1"/>
    <col min="5865" max="5865" width="23.33203125" style="88" customWidth="1"/>
    <col min="5866" max="5866" width="14.44140625" style="88" customWidth="1"/>
    <col min="5867" max="6076" width="10.5546875" style="88"/>
    <col min="6077" max="6077" width="40" style="88" customWidth="1"/>
    <col min="6078" max="6083" width="8.6640625" style="88" customWidth="1"/>
    <col min="6084" max="6106" width="11" style="88" customWidth="1"/>
    <col min="6107" max="6112" width="9.109375" style="88" customWidth="1"/>
    <col min="6113" max="6118" width="8.6640625" style="88" customWidth="1"/>
    <col min="6119" max="6119" width="16.6640625" style="88" customWidth="1"/>
    <col min="6120" max="6120" width="21.5546875" style="88" customWidth="1"/>
    <col min="6121" max="6121" width="23.33203125" style="88" customWidth="1"/>
    <col min="6122" max="6122" width="14.44140625" style="88" customWidth="1"/>
    <col min="6123" max="6332" width="10.5546875" style="88"/>
    <col min="6333" max="6333" width="40" style="88" customWidth="1"/>
    <col min="6334" max="6339" width="8.6640625" style="88" customWidth="1"/>
    <col min="6340" max="6362" width="11" style="88" customWidth="1"/>
    <col min="6363" max="6368" width="9.109375" style="88" customWidth="1"/>
    <col min="6369" max="6374" width="8.6640625" style="88" customWidth="1"/>
    <col min="6375" max="6375" width="16.6640625" style="88" customWidth="1"/>
    <col min="6376" max="6376" width="21.5546875" style="88" customWidth="1"/>
    <col min="6377" max="6377" width="23.33203125" style="88" customWidth="1"/>
    <col min="6378" max="6378" width="14.44140625" style="88" customWidth="1"/>
    <col min="6379" max="6588" width="10.5546875" style="88"/>
    <col min="6589" max="6589" width="40" style="88" customWidth="1"/>
    <col min="6590" max="6595" width="8.6640625" style="88" customWidth="1"/>
    <col min="6596" max="6618" width="11" style="88" customWidth="1"/>
    <col min="6619" max="6624" width="9.109375" style="88" customWidth="1"/>
    <col min="6625" max="6630" width="8.6640625" style="88" customWidth="1"/>
    <col min="6631" max="6631" width="16.6640625" style="88" customWidth="1"/>
    <col min="6632" max="6632" width="21.5546875" style="88" customWidth="1"/>
    <col min="6633" max="6633" width="23.33203125" style="88" customWidth="1"/>
    <col min="6634" max="6634" width="14.44140625" style="88" customWidth="1"/>
    <col min="6635" max="6844" width="10.5546875" style="88"/>
    <col min="6845" max="6845" width="40" style="88" customWidth="1"/>
    <col min="6846" max="6851" width="8.6640625" style="88" customWidth="1"/>
    <col min="6852" max="6874" width="11" style="88" customWidth="1"/>
    <col min="6875" max="6880" width="9.109375" style="88" customWidth="1"/>
    <col min="6881" max="6886" width="8.6640625" style="88" customWidth="1"/>
    <col min="6887" max="6887" width="16.6640625" style="88" customWidth="1"/>
    <col min="6888" max="6888" width="21.5546875" style="88" customWidth="1"/>
    <col min="6889" max="6889" width="23.33203125" style="88" customWidth="1"/>
    <col min="6890" max="6890" width="14.44140625" style="88" customWidth="1"/>
    <col min="6891" max="7100" width="10.5546875" style="88"/>
    <col min="7101" max="7101" width="40" style="88" customWidth="1"/>
    <col min="7102" max="7107" width="8.6640625" style="88" customWidth="1"/>
    <col min="7108" max="7130" width="11" style="88" customWidth="1"/>
    <col min="7131" max="7136" width="9.109375" style="88" customWidth="1"/>
    <col min="7137" max="7142" width="8.6640625" style="88" customWidth="1"/>
    <col min="7143" max="7143" width="16.6640625" style="88" customWidth="1"/>
    <col min="7144" max="7144" width="21.5546875" style="88" customWidth="1"/>
    <col min="7145" max="7145" width="23.33203125" style="88" customWidth="1"/>
    <col min="7146" max="7146" width="14.44140625" style="88" customWidth="1"/>
    <col min="7147" max="7356" width="10.5546875" style="88"/>
    <col min="7357" max="7357" width="40" style="88" customWidth="1"/>
    <col min="7358" max="7363" width="8.6640625" style="88" customWidth="1"/>
    <col min="7364" max="7386" width="11" style="88" customWidth="1"/>
    <col min="7387" max="7392" width="9.109375" style="88" customWidth="1"/>
    <col min="7393" max="7398" width="8.6640625" style="88" customWidth="1"/>
    <col min="7399" max="7399" width="16.6640625" style="88" customWidth="1"/>
    <col min="7400" max="7400" width="21.5546875" style="88" customWidth="1"/>
    <col min="7401" max="7401" width="23.33203125" style="88" customWidth="1"/>
    <col min="7402" max="7402" width="14.44140625" style="88" customWidth="1"/>
    <col min="7403" max="7612" width="10.5546875" style="88"/>
    <col min="7613" max="7613" width="40" style="88" customWidth="1"/>
    <col min="7614" max="7619" width="8.6640625" style="88" customWidth="1"/>
    <col min="7620" max="7642" width="11" style="88" customWidth="1"/>
    <col min="7643" max="7648" width="9.109375" style="88" customWidth="1"/>
    <col min="7649" max="7654" width="8.6640625" style="88" customWidth="1"/>
    <col min="7655" max="7655" width="16.6640625" style="88" customWidth="1"/>
    <col min="7656" max="7656" width="21.5546875" style="88" customWidth="1"/>
    <col min="7657" max="7657" width="23.33203125" style="88" customWidth="1"/>
    <col min="7658" max="7658" width="14.44140625" style="88" customWidth="1"/>
    <col min="7659" max="7868" width="10.5546875" style="88"/>
    <col min="7869" max="7869" width="40" style="88" customWidth="1"/>
    <col min="7870" max="7875" width="8.6640625" style="88" customWidth="1"/>
    <col min="7876" max="7898" width="11" style="88" customWidth="1"/>
    <col min="7899" max="7904" width="9.109375" style="88" customWidth="1"/>
    <col min="7905" max="7910" width="8.6640625" style="88" customWidth="1"/>
    <col min="7911" max="7911" width="16.6640625" style="88" customWidth="1"/>
    <col min="7912" max="7912" width="21.5546875" style="88" customWidth="1"/>
    <col min="7913" max="7913" width="23.33203125" style="88" customWidth="1"/>
    <col min="7914" max="7914" width="14.44140625" style="88" customWidth="1"/>
    <col min="7915" max="8124" width="10.5546875" style="88"/>
    <col min="8125" max="8125" width="40" style="88" customWidth="1"/>
    <col min="8126" max="8131" width="8.6640625" style="88" customWidth="1"/>
    <col min="8132" max="8154" width="11" style="88" customWidth="1"/>
    <col min="8155" max="8160" width="9.109375" style="88" customWidth="1"/>
    <col min="8161" max="8166" width="8.6640625" style="88" customWidth="1"/>
    <col min="8167" max="8167" width="16.6640625" style="88" customWidth="1"/>
    <col min="8168" max="8168" width="21.5546875" style="88" customWidth="1"/>
    <col min="8169" max="8169" width="23.33203125" style="88" customWidth="1"/>
    <col min="8170" max="8170" width="14.44140625" style="88" customWidth="1"/>
    <col min="8171" max="8380" width="10.5546875" style="88"/>
    <col min="8381" max="8381" width="40" style="88" customWidth="1"/>
    <col min="8382" max="8387" width="8.6640625" style="88" customWidth="1"/>
    <col min="8388" max="8410" width="11" style="88" customWidth="1"/>
    <col min="8411" max="8416" width="9.109375" style="88" customWidth="1"/>
    <col min="8417" max="8422" width="8.6640625" style="88" customWidth="1"/>
    <col min="8423" max="8423" width="16.6640625" style="88" customWidth="1"/>
    <col min="8424" max="8424" width="21.5546875" style="88" customWidth="1"/>
    <col min="8425" max="8425" width="23.33203125" style="88" customWidth="1"/>
    <col min="8426" max="8426" width="14.44140625" style="88" customWidth="1"/>
    <col min="8427" max="8636" width="10.5546875" style="88"/>
    <col min="8637" max="8637" width="40" style="88" customWidth="1"/>
    <col min="8638" max="8643" width="8.6640625" style="88" customWidth="1"/>
    <col min="8644" max="8666" width="11" style="88" customWidth="1"/>
    <col min="8667" max="8672" width="9.109375" style="88" customWidth="1"/>
    <col min="8673" max="8678" width="8.6640625" style="88" customWidth="1"/>
    <col min="8679" max="8679" width="16.6640625" style="88" customWidth="1"/>
    <col min="8680" max="8680" width="21.5546875" style="88" customWidth="1"/>
    <col min="8681" max="8681" width="23.33203125" style="88" customWidth="1"/>
    <col min="8682" max="8682" width="14.44140625" style="88" customWidth="1"/>
    <col min="8683" max="8892" width="10.5546875" style="88"/>
    <col min="8893" max="8893" width="40" style="88" customWidth="1"/>
    <col min="8894" max="8899" width="8.6640625" style="88" customWidth="1"/>
    <col min="8900" max="8922" width="11" style="88" customWidth="1"/>
    <col min="8923" max="8928" width="9.109375" style="88" customWidth="1"/>
    <col min="8929" max="8934" width="8.6640625" style="88" customWidth="1"/>
    <col min="8935" max="8935" width="16.6640625" style="88" customWidth="1"/>
    <col min="8936" max="8936" width="21.5546875" style="88" customWidth="1"/>
    <col min="8937" max="8937" width="23.33203125" style="88" customWidth="1"/>
    <col min="8938" max="8938" width="14.44140625" style="88" customWidth="1"/>
    <col min="8939" max="9148" width="10.5546875" style="88"/>
    <col min="9149" max="9149" width="40" style="88" customWidth="1"/>
    <col min="9150" max="9155" width="8.6640625" style="88" customWidth="1"/>
    <col min="9156" max="9178" width="11" style="88" customWidth="1"/>
    <col min="9179" max="9184" width="9.109375" style="88" customWidth="1"/>
    <col min="9185" max="9190" width="8.6640625" style="88" customWidth="1"/>
    <col min="9191" max="9191" width="16.6640625" style="88" customWidth="1"/>
    <col min="9192" max="9192" width="21.5546875" style="88" customWidth="1"/>
    <col min="9193" max="9193" width="23.33203125" style="88" customWidth="1"/>
    <col min="9194" max="9194" width="14.44140625" style="88" customWidth="1"/>
    <col min="9195" max="9404" width="10.5546875" style="88"/>
    <col min="9405" max="9405" width="40" style="88" customWidth="1"/>
    <col min="9406" max="9411" width="8.6640625" style="88" customWidth="1"/>
    <col min="9412" max="9434" width="11" style="88" customWidth="1"/>
    <col min="9435" max="9440" width="9.109375" style="88" customWidth="1"/>
    <col min="9441" max="9446" width="8.6640625" style="88" customWidth="1"/>
    <col min="9447" max="9447" width="16.6640625" style="88" customWidth="1"/>
    <col min="9448" max="9448" width="21.5546875" style="88" customWidth="1"/>
    <col min="9449" max="9449" width="23.33203125" style="88" customWidth="1"/>
    <col min="9450" max="9450" width="14.44140625" style="88" customWidth="1"/>
    <col min="9451" max="9660" width="10.5546875" style="88"/>
    <col min="9661" max="9661" width="40" style="88" customWidth="1"/>
    <col min="9662" max="9667" width="8.6640625" style="88" customWidth="1"/>
    <col min="9668" max="9690" width="11" style="88" customWidth="1"/>
    <col min="9691" max="9696" width="9.109375" style="88" customWidth="1"/>
    <col min="9697" max="9702" width="8.6640625" style="88" customWidth="1"/>
    <col min="9703" max="9703" width="16.6640625" style="88" customWidth="1"/>
    <col min="9704" max="9704" width="21.5546875" style="88" customWidth="1"/>
    <col min="9705" max="9705" width="23.33203125" style="88" customWidth="1"/>
    <col min="9706" max="9706" width="14.44140625" style="88" customWidth="1"/>
    <col min="9707" max="9916" width="10.5546875" style="88"/>
    <col min="9917" max="9917" width="40" style="88" customWidth="1"/>
    <col min="9918" max="9923" width="8.6640625" style="88" customWidth="1"/>
    <col min="9924" max="9946" width="11" style="88" customWidth="1"/>
    <col min="9947" max="9952" width="9.109375" style="88" customWidth="1"/>
    <col min="9953" max="9958" width="8.6640625" style="88" customWidth="1"/>
    <col min="9959" max="9959" width="16.6640625" style="88" customWidth="1"/>
    <col min="9960" max="9960" width="21.5546875" style="88" customWidth="1"/>
    <col min="9961" max="9961" width="23.33203125" style="88" customWidth="1"/>
    <col min="9962" max="9962" width="14.44140625" style="88" customWidth="1"/>
    <col min="9963" max="10172" width="10.5546875" style="88"/>
    <col min="10173" max="10173" width="40" style="88" customWidth="1"/>
    <col min="10174" max="10179" width="8.6640625" style="88" customWidth="1"/>
    <col min="10180" max="10202" width="11" style="88" customWidth="1"/>
    <col min="10203" max="10208" width="9.109375" style="88" customWidth="1"/>
    <col min="10209" max="10214" width="8.6640625" style="88" customWidth="1"/>
    <col min="10215" max="10215" width="16.6640625" style="88" customWidth="1"/>
    <col min="10216" max="10216" width="21.5546875" style="88" customWidth="1"/>
    <col min="10217" max="10217" width="23.33203125" style="88" customWidth="1"/>
    <col min="10218" max="10218" width="14.44140625" style="88" customWidth="1"/>
    <col min="10219" max="10428" width="10.5546875" style="88"/>
    <col min="10429" max="10429" width="40" style="88" customWidth="1"/>
    <col min="10430" max="10435" width="8.6640625" style="88" customWidth="1"/>
    <col min="10436" max="10458" width="11" style="88" customWidth="1"/>
    <col min="10459" max="10464" width="9.109375" style="88" customWidth="1"/>
    <col min="10465" max="10470" width="8.6640625" style="88" customWidth="1"/>
    <col min="10471" max="10471" width="16.6640625" style="88" customWidth="1"/>
    <col min="10472" max="10472" width="21.5546875" style="88" customWidth="1"/>
    <col min="10473" max="10473" width="23.33203125" style="88" customWidth="1"/>
    <col min="10474" max="10474" width="14.44140625" style="88" customWidth="1"/>
    <col min="10475" max="10684" width="10.5546875" style="88"/>
    <col min="10685" max="10685" width="40" style="88" customWidth="1"/>
    <col min="10686" max="10691" width="8.6640625" style="88" customWidth="1"/>
    <col min="10692" max="10714" width="11" style="88" customWidth="1"/>
    <col min="10715" max="10720" width="9.109375" style="88" customWidth="1"/>
    <col min="10721" max="10726" width="8.6640625" style="88" customWidth="1"/>
    <col min="10727" max="10727" width="16.6640625" style="88" customWidth="1"/>
    <col min="10728" max="10728" width="21.5546875" style="88" customWidth="1"/>
    <col min="10729" max="10729" width="23.33203125" style="88" customWidth="1"/>
    <col min="10730" max="10730" width="14.44140625" style="88" customWidth="1"/>
    <col min="10731" max="10940" width="10.5546875" style="88"/>
    <col min="10941" max="10941" width="40" style="88" customWidth="1"/>
    <col min="10942" max="10947" width="8.6640625" style="88" customWidth="1"/>
    <col min="10948" max="10970" width="11" style="88" customWidth="1"/>
    <col min="10971" max="10976" width="9.109375" style="88" customWidth="1"/>
    <col min="10977" max="10982" width="8.6640625" style="88" customWidth="1"/>
    <col min="10983" max="10983" width="16.6640625" style="88" customWidth="1"/>
    <col min="10984" max="10984" width="21.5546875" style="88" customWidth="1"/>
    <col min="10985" max="10985" width="23.33203125" style="88" customWidth="1"/>
    <col min="10986" max="10986" width="14.44140625" style="88" customWidth="1"/>
    <col min="10987" max="11196" width="10.5546875" style="88"/>
    <col min="11197" max="11197" width="40" style="88" customWidth="1"/>
    <col min="11198" max="11203" width="8.6640625" style="88" customWidth="1"/>
    <col min="11204" max="11226" width="11" style="88" customWidth="1"/>
    <col min="11227" max="11232" width="9.109375" style="88" customWidth="1"/>
    <col min="11233" max="11238" width="8.6640625" style="88" customWidth="1"/>
    <col min="11239" max="11239" width="16.6640625" style="88" customWidth="1"/>
    <col min="11240" max="11240" width="21.5546875" style="88" customWidth="1"/>
    <col min="11241" max="11241" width="23.33203125" style="88" customWidth="1"/>
    <col min="11242" max="11242" width="14.44140625" style="88" customWidth="1"/>
    <col min="11243" max="11452" width="10.5546875" style="88"/>
    <col min="11453" max="11453" width="40" style="88" customWidth="1"/>
    <col min="11454" max="11459" width="8.6640625" style="88" customWidth="1"/>
    <col min="11460" max="11482" width="11" style="88" customWidth="1"/>
    <col min="11483" max="11488" width="9.109375" style="88" customWidth="1"/>
    <col min="11489" max="11494" width="8.6640625" style="88" customWidth="1"/>
    <col min="11495" max="11495" width="16.6640625" style="88" customWidth="1"/>
    <col min="11496" max="11496" width="21.5546875" style="88" customWidth="1"/>
    <col min="11497" max="11497" width="23.33203125" style="88" customWidth="1"/>
    <col min="11498" max="11498" width="14.44140625" style="88" customWidth="1"/>
    <col min="11499" max="11708" width="10.5546875" style="88"/>
    <col min="11709" max="11709" width="40" style="88" customWidth="1"/>
    <col min="11710" max="11715" width="8.6640625" style="88" customWidth="1"/>
    <col min="11716" max="11738" width="11" style="88" customWidth="1"/>
    <col min="11739" max="11744" width="9.109375" style="88" customWidth="1"/>
    <col min="11745" max="11750" width="8.6640625" style="88" customWidth="1"/>
    <col min="11751" max="11751" width="16.6640625" style="88" customWidth="1"/>
    <col min="11752" max="11752" width="21.5546875" style="88" customWidth="1"/>
    <col min="11753" max="11753" width="23.33203125" style="88" customWidth="1"/>
    <col min="11754" max="11754" width="14.44140625" style="88" customWidth="1"/>
    <col min="11755" max="11964" width="10.5546875" style="88"/>
    <col min="11965" max="11965" width="40" style="88" customWidth="1"/>
    <col min="11966" max="11971" width="8.6640625" style="88" customWidth="1"/>
    <col min="11972" max="11994" width="11" style="88" customWidth="1"/>
    <col min="11995" max="12000" width="9.109375" style="88" customWidth="1"/>
    <col min="12001" max="12006" width="8.6640625" style="88" customWidth="1"/>
    <col min="12007" max="12007" width="16.6640625" style="88" customWidth="1"/>
    <col min="12008" max="12008" width="21.5546875" style="88" customWidth="1"/>
    <col min="12009" max="12009" width="23.33203125" style="88" customWidth="1"/>
    <col min="12010" max="12010" width="14.44140625" style="88" customWidth="1"/>
    <col min="12011" max="12220" width="10.5546875" style="88"/>
    <col min="12221" max="12221" width="40" style="88" customWidth="1"/>
    <col min="12222" max="12227" width="8.6640625" style="88" customWidth="1"/>
    <col min="12228" max="12250" width="11" style="88" customWidth="1"/>
    <col min="12251" max="12256" width="9.109375" style="88" customWidth="1"/>
    <col min="12257" max="12262" width="8.6640625" style="88" customWidth="1"/>
    <col min="12263" max="12263" width="16.6640625" style="88" customWidth="1"/>
    <col min="12264" max="12264" width="21.5546875" style="88" customWidth="1"/>
    <col min="12265" max="12265" width="23.33203125" style="88" customWidth="1"/>
    <col min="12266" max="12266" width="14.44140625" style="88" customWidth="1"/>
    <col min="12267" max="12476" width="10.5546875" style="88"/>
    <col min="12477" max="12477" width="40" style="88" customWidth="1"/>
    <col min="12478" max="12483" width="8.6640625" style="88" customWidth="1"/>
    <col min="12484" max="12506" width="11" style="88" customWidth="1"/>
    <col min="12507" max="12512" width="9.109375" style="88" customWidth="1"/>
    <col min="12513" max="12518" width="8.6640625" style="88" customWidth="1"/>
    <col min="12519" max="12519" width="16.6640625" style="88" customWidth="1"/>
    <col min="12520" max="12520" width="21.5546875" style="88" customWidth="1"/>
    <col min="12521" max="12521" width="23.33203125" style="88" customWidth="1"/>
    <col min="12522" max="12522" width="14.44140625" style="88" customWidth="1"/>
    <col min="12523" max="12732" width="10.5546875" style="88"/>
    <col min="12733" max="12733" width="40" style="88" customWidth="1"/>
    <col min="12734" max="12739" width="8.6640625" style="88" customWidth="1"/>
    <col min="12740" max="12762" width="11" style="88" customWidth="1"/>
    <col min="12763" max="12768" width="9.109375" style="88" customWidth="1"/>
    <col min="12769" max="12774" width="8.6640625" style="88" customWidth="1"/>
    <col min="12775" max="12775" width="16.6640625" style="88" customWidth="1"/>
    <col min="12776" max="12776" width="21.5546875" style="88" customWidth="1"/>
    <col min="12777" max="12777" width="23.33203125" style="88" customWidth="1"/>
    <col min="12778" max="12778" width="14.44140625" style="88" customWidth="1"/>
    <col min="12779" max="12988" width="10.5546875" style="88"/>
    <col min="12989" max="12989" width="40" style="88" customWidth="1"/>
    <col min="12990" max="12995" width="8.6640625" style="88" customWidth="1"/>
    <col min="12996" max="13018" width="11" style="88" customWidth="1"/>
    <col min="13019" max="13024" width="9.109375" style="88" customWidth="1"/>
    <col min="13025" max="13030" width="8.6640625" style="88" customWidth="1"/>
    <col min="13031" max="13031" width="16.6640625" style="88" customWidth="1"/>
    <col min="13032" max="13032" width="21.5546875" style="88" customWidth="1"/>
    <col min="13033" max="13033" width="23.33203125" style="88" customWidth="1"/>
    <col min="13034" max="13034" width="14.44140625" style="88" customWidth="1"/>
    <col min="13035" max="13244" width="10.5546875" style="88"/>
    <col min="13245" max="13245" width="40" style="88" customWidth="1"/>
    <col min="13246" max="13251" width="8.6640625" style="88" customWidth="1"/>
    <col min="13252" max="13274" width="11" style="88" customWidth="1"/>
    <col min="13275" max="13280" width="9.109375" style="88" customWidth="1"/>
    <col min="13281" max="13286" width="8.6640625" style="88" customWidth="1"/>
    <col min="13287" max="13287" width="16.6640625" style="88" customWidth="1"/>
    <col min="13288" max="13288" width="21.5546875" style="88" customWidth="1"/>
    <col min="13289" max="13289" width="23.33203125" style="88" customWidth="1"/>
    <col min="13290" max="13290" width="14.44140625" style="88" customWidth="1"/>
    <col min="13291" max="13500" width="10.5546875" style="88"/>
    <col min="13501" max="13501" width="40" style="88" customWidth="1"/>
    <col min="13502" max="13507" width="8.6640625" style="88" customWidth="1"/>
    <col min="13508" max="13530" width="11" style="88" customWidth="1"/>
    <col min="13531" max="13536" width="9.109375" style="88" customWidth="1"/>
    <col min="13537" max="13542" width="8.6640625" style="88" customWidth="1"/>
    <col min="13543" max="13543" width="16.6640625" style="88" customWidth="1"/>
    <col min="13544" max="13544" width="21.5546875" style="88" customWidth="1"/>
    <col min="13545" max="13545" width="23.33203125" style="88" customWidth="1"/>
    <col min="13546" max="13546" width="14.44140625" style="88" customWidth="1"/>
    <col min="13547" max="13756" width="10.5546875" style="88"/>
    <col min="13757" max="13757" width="40" style="88" customWidth="1"/>
    <col min="13758" max="13763" width="8.6640625" style="88" customWidth="1"/>
    <col min="13764" max="13786" width="11" style="88" customWidth="1"/>
    <col min="13787" max="13792" width="9.109375" style="88" customWidth="1"/>
    <col min="13793" max="13798" width="8.6640625" style="88" customWidth="1"/>
    <col min="13799" max="13799" width="16.6640625" style="88" customWidth="1"/>
    <col min="13800" max="13800" width="21.5546875" style="88" customWidth="1"/>
    <col min="13801" max="13801" width="23.33203125" style="88" customWidth="1"/>
    <col min="13802" max="13802" width="14.44140625" style="88" customWidth="1"/>
    <col min="13803" max="14012" width="10.5546875" style="88"/>
    <col min="14013" max="14013" width="40" style="88" customWidth="1"/>
    <col min="14014" max="14019" width="8.6640625" style="88" customWidth="1"/>
    <col min="14020" max="14042" width="11" style="88" customWidth="1"/>
    <col min="14043" max="14048" width="9.109375" style="88" customWidth="1"/>
    <col min="14049" max="14054" width="8.6640625" style="88" customWidth="1"/>
    <col min="14055" max="14055" width="16.6640625" style="88" customWidth="1"/>
    <col min="14056" max="14056" width="21.5546875" style="88" customWidth="1"/>
    <col min="14057" max="14057" width="23.33203125" style="88" customWidth="1"/>
    <col min="14058" max="14058" width="14.44140625" style="88" customWidth="1"/>
    <col min="14059" max="14268" width="10.5546875" style="88"/>
    <col min="14269" max="14269" width="40" style="88" customWidth="1"/>
    <col min="14270" max="14275" width="8.6640625" style="88" customWidth="1"/>
    <col min="14276" max="14298" width="11" style="88" customWidth="1"/>
    <col min="14299" max="14304" width="9.109375" style="88" customWidth="1"/>
    <col min="14305" max="14310" width="8.6640625" style="88" customWidth="1"/>
    <col min="14311" max="14311" width="16.6640625" style="88" customWidth="1"/>
    <col min="14312" max="14312" width="21.5546875" style="88" customWidth="1"/>
    <col min="14313" max="14313" width="23.33203125" style="88" customWidth="1"/>
    <col min="14314" max="14314" width="14.44140625" style="88" customWidth="1"/>
    <col min="14315" max="14524" width="10.5546875" style="88"/>
    <col min="14525" max="14525" width="40" style="88" customWidth="1"/>
    <col min="14526" max="14531" width="8.6640625" style="88" customWidth="1"/>
    <col min="14532" max="14554" width="11" style="88" customWidth="1"/>
    <col min="14555" max="14560" width="9.109375" style="88" customWidth="1"/>
    <col min="14561" max="14566" width="8.6640625" style="88" customWidth="1"/>
    <col min="14567" max="14567" width="16.6640625" style="88" customWidth="1"/>
    <col min="14568" max="14568" width="21.5546875" style="88" customWidth="1"/>
    <col min="14569" max="14569" width="23.33203125" style="88" customWidth="1"/>
    <col min="14570" max="14570" width="14.44140625" style="88" customWidth="1"/>
    <col min="14571" max="14780" width="10.5546875" style="88"/>
    <col min="14781" max="14781" width="40" style="88" customWidth="1"/>
    <col min="14782" max="14787" width="8.6640625" style="88" customWidth="1"/>
    <col min="14788" max="14810" width="11" style="88" customWidth="1"/>
    <col min="14811" max="14816" width="9.109375" style="88" customWidth="1"/>
    <col min="14817" max="14822" width="8.6640625" style="88" customWidth="1"/>
    <col min="14823" max="14823" width="16.6640625" style="88" customWidth="1"/>
    <col min="14824" max="14824" width="21.5546875" style="88" customWidth="1"/>
    <col min="14825" max="14825" width="23.33203125" style="88" customWidth="1"/>
    <col min="14826" max="14826" width="14.44140625" style="88" customWidth="1"/>
    <col min="14827" max="15036" width="10.5546875" style="88"/>
    <col min="15037" max="15037" width="40" style="88" customWidth="1"/>
    <col min="15038" max="15043" width="8.6640625" style="88" customWidth="1"/>
    <col min="15044" max="15066" width="11" style="88" customWidth="1"/>
    <col min="15067" max="15072" width="9.109375" style="88" customWidth="1"/>
    <col min="15073" max="15078" width="8.6640625" style="88" customWidth="1"/>
    <col min="15079" max="15079" width="16.6640625" style="88" customWidth="1"/>
    <col min="15080" max="15080" width="21.5546875" style="88" customWidth="1"/>
    <col min="15081" max="15081" width="23.33203125" style="88" customWidth="1"/>
    <col min="15082" max="15082" width="14.44140625" style="88" customWidth="1"/>
    <col min="15083" max="15292" width="10.5546875" style="88"/>
    <col min="15293" max="15293" width="40" style="88" customWidth="1"/>
    <col min="15294" max="15299" width="8.6640625" style="88" customWidth="1"/>
    <col min="15300" max="15322" width="11" style="88" customWidth="1"/>
    <col min="15323" max="15328" width="9.109375" style="88" customWidth="1"/>
    <col min="15329" max="15334" width="8.6640625" style="88" customWidth="1"/>
    <col min="15335" max="15335" width="16.6640625" style="88" customWidth="1"/>
    <col min="15336" max="15336" width="21.5546875" style="88" customWidth="1"/>
    <col min="15337" max="15337" width="23.33203125" style="88" customWidth="1"/>
    <col min="15338" max="15338" width="14.44140625" style="88" customWidth="1"/>
    <col min="15339" max="15548" width="10.5546875" style="88"/>
    <col min="15549" max="15549" width="40" style="88" customWidth="1"/>
    <col min="15550" max="15555" width="8.6640625" style="88" customWidth="1"/>
    <col min="15556" max="15578" width="11" style="88" customWidth="1"/>
    <col min="15579" max="15584" width="9.109375" style="88" customWidth="1"/>
    <col min="15585" max="15590" width="8.6640625" style="88" customWidth="1"/>
    <col min="15591" max="15591" width="16.6640625" style="88" customWidth="1"/>
    <col min="15592" max="15592" width="21.5546875" style="88" customWidth="1"/>
    <col min="15593" max="15593" width="23.33203125" style="88" customWidth="1"/>
    <col min="15594" max="15594" width="14.44140625" style="88" customWidth="1"/>
    <col min="15595" max="15804" width="10.5546875" style="88"/>
    <col min="15805" max="15805" width="40" style="88" customWidth="1"/>
    <col min="15806" max="15811" width="8.6640625" style="88" customWidth="1"/>
    <col min="15812" max="15834" width="11" style="88" customWidth="1"/>
    <col min="15835" max="15840" width="9.109375" style="88" customWidth="1"/>
    <col min="15841" max="15846" width="8.6640625" style="88" customWidth="1"/>
    <col min="15847" max="15847" width="16.6640625" style="88" customWidth="1"/>
    <col min="15848" max="15848" width="21.5546875" style="88" customWidth="1"/>
    <col min="15849" max="15849" width="23.33203125" style="88" customWidth="1"/>
    <col min="15850" max="15850" width="14.44140625" style="88" customWidth="1"/>
    <col min="15851" max="16060" width="10.5546875" style="88"/>
    <col min="16061" max="16061" width="40" style="88" customWidth="1"/>
    <col min="16062" max="16067" width="8.6640625" style="88" customWidth="1"/>
    <col min="16068" max="16090" width="11" style="88" customWidth="1"/>
    <col min="16091" max="16096" width="9.109375" style="88" customWidth="1"/>
    <col min="16097" max="16102" width="8.6640625" style="88" customWidth="1"/>
    <col min="16103" max="16103" width="16.6640625" style="88" customWidth="1"/>
    <col min="16104" max="16104" width="21.5546875" style="88" customWidth="1"/>
    <col min="16105" max="16105" width="23.33203125" style="88" customWidth="1"/>
    <col min="16106" max="16106" width="14.44140625" style="88" customWidth="1"/>
    <col min="16107" max="16384" width="10.5546875" style="88"/>
  </cols>
  <sheetData>
    <row r="1" spans="1:6" ht="15" customHeight="1" x14ac:dyDescent="0.25">
      <c r="A1" s="89"/>
      <c r="B1" s="90"/>
      <c r="C1" s="90"/>
      <c r="D1" s="90"/>
      <c r="E1" s="90"/>
    </row>
    <row r="2" spans="1:6" s="92" customFormat="1" ht="48" customHeight="1" x14ac:dyDescent="0.25">
      <c r="A2" s="541" t="s">
        <v>180</v>
      </c>
      <c r="B2" s="542"/>
      <c r="C2" s="542"/>
      <c r="D2" s="542"/>
      <c r="E2" s="542"/>
      <c r="F2" s="542"/>
    </row>
    <row r="3" spans="1:6" s="100" customFormat="1" ht="48.75" customHeight="1" x14ac:dyDescent="0.25">
      <c r="A3" s="132"/>
      <c r="B3" s="133" t="s">
        <v>176</v>
      </c>
      <c r="C3" s="134" t="s">
        <v>177</v>
      </c>
      <c r="D3" s="134" t="s">
        <v>178</v>
      </c>
      <c r="E3" s="134" t="s">
        <v>179</v>
      </c>
      <c r="F3" s="134" t="s">
        <v>226</v>
      </c>
    </row>
    <row r="4" spans="1:6" s="258" customFormat="1" ht="25.2" customHeight="1" x14ac:dyDescent="0.25">
      <c r="A4" s="260" t="s">
        <v>212</v>
      </c>
      <c r="B4" s="261">
        <v>954</v>
      </c>
      <c r="C4" s="261">
        <v>62</v>
      </c>
      <c r="D4" s="261">
        <v>89</v>
      </c>
      <c r="E4" s="261">
        <v>120</v>
      </c>
      <c r="F4" s="261"/>
    </row>
    <row r="5" spans="1:6" s="258" customFormat="1" ht="25.2" customHeight="1" x14ac:dyDescent="0.25">
      <c r="A5" s="260" t="s">
        <v>213</v>
      </c>
      <c r="B5" s="259">
        <v>949</v>
      </c>
      <c r="C5" s="259">
        <v>56</v>
      </c>
      <c r="D5" s="259">
        <v>83</v>
      </c>
      <c r="E5" s="259">
        <v>115</v>
      </c>
      <c r="F5" s="259"/>
    </row>
    <row r="6" spans="1:6" s="258" customFormat="1" ht="25.2" customHeight="1" x14ac:dyDescent="0.25">
      <c r="A6" s="260" t="s">
        <v>214</v>
      </c>
      <c r="B6" s="261">
        <v>599</v>
      </c>
      <c r="C6" s="261">
        <v>66</v>
      </c>
      <c r="D6" s="261">
        <v>289</v>
      </c>
      <c r="E6" s="261">
        <v>155</v>
      </c>
      <c r="F6" s="261"/>
    </row>
    <row r="7" spans="1:6" s="258" customFormat="1" ht="25.2" customHeight="1" x14ac:dyDescent="0.25">
      <c r="A7" s="260" t="s">
        <v>215</v>
      </c>
      <c r="B7" s="259">
        <v>588</v>
      </c>
      <c r="C7" s="259">
        <v>60</v>
      </c>
      <c r="D7" s="259">
        <v>267</v>
      </c>
      <c r="E7" s="259">
        <v>147</v>
      </c>
      <c r="F7" s="259"/>
    </row>
    <row r="8" spans="1:6" s="258" customFormat="1" ht="25.2" customHeight="1" x14ac:dyDescent="0.25">
      <c r="A8" s="260" t="s">
        <v>233</v>
      </c>
      <c r="B8" s="259">
        <v>118</v>
      </c>
      <c r="C8" s="259">
        <v>34</v>
      </c>
      <c r="D8" s="259">
        <v>22</v>
      </c>
      <c r="E8" s="259">
        <v>44</v>
      </c>
      <c r="F8" s="259"/>
    </row>
    <row r="9" spans="1:6" s="258" customFormat="1" ht="25.2" customHeight="1" x14ac:dyDescent="0.25">
      <c r="A9" s="260" t="s">
        <v>234</v>
      </c>
      <c r="B9" s="259">
        <v>114</v>
      </c>
      <c r="C9" s="259">
        <v>30</v>
      </c>
      <c r="D9" s="259">
        <v>11</v>
      </c>
      <c r="E9" s="259">
        <v>38</v>
      </c>
      <c r="F9" s="259"/>
    </row>
    <row r="10" spans="1:6" s="258" customFormat="1" ht="25.2" customHeight="1" x14ac:dyDescent="0.25">
      <c r="A10" s="260" t="s">
        <v>227</v>
      </c>
      <c r="B10" s="261"/>
      <c r="C10" s="261"/>
      <c r="D10" s="261"/>
      <c r="E10" s="261"/>
      <c r="F10" s="261">
        <v>94</v>
      </c>
    </row>
    <row r="11" spans="1:6" ht="18" x14ac:dyDescent="0.25">
      <c r="A11" s="260" t="s">
        <v>228</v>
      </c>
      <c r="B11" s="259"/>
      <c r="C11" s="259"/>
      <c r="D11" s="259"/>
      <c r="E11" s="259"/>
      <c r="F11" s="259">
        <v>47</v>
      </c>
    </row>
  </sheetData>
  <mergeCells count="1">
    <mergeCell ref="A2:F2"/>
  </mergeCells>
  <pageMargins left="0.7" right="0.7" top="0.75" bottom="0.75" header="0.3" footer="0.3"/>
  <pageSetup paperSize="9" scale="23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25"/>
  <sheetViews>
    <sheetView view="pageBreakPreview" zoomScale="25" zoomScaleNormal="40" zoomScaleSheetLayoutView="25" workbookViewId="0">
      <selection activeCell="J21" sqref="J21"/>
    </sheetView>
  </sheetViews>
  <sheetFormatPr defaultColWidth="10.5546875" defaultRowHeight="13.2" x14ac:dyDescent="0.3"/>
  <cols>
    <col min="1" max="1" width="10.5546875" style="88"/>
    <col min="2" max="2" width="62.109375" style="88" customWidth="1"/>
    <col min="3" max="21" width="50.6640625" style="88" customWidth="1"/>
    <col min="22" max="22" width="20.6640625" style="88" customWidth="1"/>
    <col min="23" max="23" width="6.5546875" style="88" customWidth="1"/>
    <col min="24" max="207" width="10.5546875" style="88"/>
    <col min="208" max="208" width="40" style="88" customWidth="1"/>
    <col min="209" max="214" width="8.6640625" style="88" customWidth="1"/>
    <col min="215" max="237" width="11" style="88" customWidth="1"/>
    <col min="238" max="243" width="9.109375" style="88" customWidth="1"/>
    <col min="244" max="249" width="8.6640625" style="88" customWidth="1"/>
    <col min="250" max="250" width="16.6640625" style="88" customWidth="1"/>
    <col min="251" max="251" width="21.5546875" style="88" customWidth="1"/>
    <col min="252" max="252" width="23.33203125" style="88" customWidth="1"/>
    <col min="253" max="253" width="14.44140625" style="88" customWidth="1"/>
    <col min="254" max="463" width="10.5546875" style="88"/>
    <col min="464" max="464" width="40" style="88" customWidth="1"/>
    <col min="465" max="470" width="8.6640625" style="88" customWidth="1"/>
    <col min="471" max="493" width="11" style="88" customWidth="1"/>
    <col min="494" max="499" width="9.109375" style="88" customWidth="1"/>
    <col min="500" max="505" width="8.6640625" style="88" customWidth="1"/>
    <col min="506" max="506" width="16.6640625" style="88" customWidth="1"/>
    <col min="507" max="507" width="21.5546875" style="88" customWidth="1"/>
    <col min="508" max="508" width="23.33203125" style="88" customWidth="1"/>
    <col min="509" max="509" width="14.44140625" style="88" customWidth="1"/>
    <col min="510" max="719" width="10.5546875" style="88"/>
    <col min="720" max="720" width="40" style="88" customWidth="1"/>
    <col min="721" max="726" width="8.6640625" style="88" customWidth="1"/>
    <col min="727" max="749" width="11" style="88" customWidth="1"/>
    <col min="750" max="755" width="9.109375" style="88" customWidth="1"/>
    <col min="756" max="761" width="8.6640625" style="88" customWidth="1"/>
    <col min="762" max="762" width="16.6640625" style="88" customWidth="1"/>
    <col min="763" max="763" width="21.5546875" style="88" customWidth="1"/>
    <col min="764" max="764" width="23.33203125" style="88" customWidth="1"/>
    <col min="765" max="765" width="14.44140625" style="88" customWidth="1"/>
    <col min="766" max="975" width="10.5546875" style="88"/>
    <col min="976" max="976" width="40" style="88" customWidth="1"/>
    <col min="977" max="982" width="8.6640625" style="88" customWidth="1"/>
    <col min="983" max="1005" width="11" style="88" customWidth="1"/>
    <col min="1006" max="1011" width="9.109375" style="88" customWidth="1"/>
    <col min="1012" max="1017" width="8.6640625" style="88" customWidth="1"/>
    <col min="1018" max="1018" width="16.6640625" style="88" customWidth="1"/>
    <col min="1019" max="1019" width="21.5546875" style="88" customWidth="1"/>
    <col min="1020" max="1020" width="23.33203125" style="88" customWidth="1"/>
    <col min="1021" max="1021" width="14.44140625" style="88" customWidth="1"/>
    <col min="1022" max="1231" width="10.5546875" style="88"/>
    <col min="1232" max="1232" width="40" style="88" customWidth="1"/>
    <col min="1233" max="1238" width="8.6640625" style="88" customWidth="1"/>
    <col min="1239" max="1261" width="11" style="88" customWidth="1"/>
    <col min="1262" max="1267" width="9.109375" style="88" customWidth="1"/>
    <col min="1268" max="1273" width="8.6640625" style="88" customWidth="1"/>
    <col min="1274" max="1274" width="16.6640625" style="88" customWidth="1"/>
    <col min="1275" max="1275" width="21.5546875" style="88" customWidth="1"/>
    <col min="1276" max="1276" width="23.33203125" style="88" customWidth="1"/>
    <col min="1277" max="1277" width="14.44140625" style="88" customWidth="1"/>
    <col min="1278" max="1487" width="10.5546875" style="88"/>
    <col min="1488" max="1488" width="40" style="88" customWidth="1"/>
    <col min="1489" max="1494" width="8.6640625" style="88" customWidth="1"/>
    <col min="1495" max="1517" width="11" style="88" customWidth="1"/>
    <col min="1518" max="1523" width="9.109375" style="88" customWidth="1"/>
    <col min="1524" max="1529" width="8.6640625" style="88" customWidth="1"/>
    <col min="1530" max="1530" width="16.6640625" style="88" customWidth="1"/>
    <col min="1531" max="1531" width="21.5546875" style="88" customWidth="1"/>
    <col min="1532" max="1532" width="23.33203125" style="88" customWidth="1"/>
    <col min="1533" max="1533" width="14.44140625" style="88" customWidth="1"/>
    <col min="1534" max="1743" width="10.5546875" style="88"/>
    <col min="1744" max="1744" width="40" style="88" customWidth="1"/>
    <col min="1745" max="1750" width="8.6640625" style="88" customWidth="1"/>
    <col min="1751" max="1773" width="11" style="88" customWidth="1"/>
    <col min="1774" max="1779" width="9.109375" style="88" customWidth="1"/>
    <col min="1780" max="1785" width="8.6640625" style="88" customWidth="1"/>
    <col min="1786" max="1786" width="16.6640625" style="88" customWidth="1"/>
    <col min="1787" max="1787" width="21.5546875" style="88" customWidth="1"/>
    <col min="1788" max="1788" width="23.33203125" style="88" customWidth="1"/>
    <col min="1789" max="1789" width="14.44140625" style="88" customWidth="1"/>
    <col min="1790" max="1999" width="10.5546875" style="88"/>
    <col min="2000" max="2000" width="40" style="88" customWidth="1"/>
    <col min="2001" max="2006" width="8.6640625" style="88" customWidth="1"/>
    <col min="2007" max="2029" width="11" style="88" customWidth="1"/>
    <col min="2030" max="2035" width="9.109375" style="88" customWidth="1"/>
    <col min="2036" max="2041" width="8.6640625" style="88" customWidth="1"/>
    <col min="2042" max="2042" width="16.6640625" style="88" customWidth="1"/>
    <col min="2043" max="2043" width="21.5546875" style="88" customWidth="1"/>
    <col min="2044" max="2044" width="23.33203125" style="88" customWidth="1"/>
    <col min="2045" max="2045" width="14.44140625" style="88" customWidth="1"/>
    <col min="2046" max="2255" width="10.5546875" style="88"/>
    <col min="2256" max="2256" width="40" style="88" customWidth="1"/>
    <col min="2257" max="2262" width="8.6640625" style="88" customWidth="1"/>
    <col min="2263" max="2285" width="11" style="88" customWidth="1"/>
    <col min="2286" max="2291" width="9.109375" style="88" customWidth="1"/>
    <col min="2292" max="2297" width="8.6640625" style="88" customWidth="1"/>
    <col min="2298" max="2298" width="16.6640625" style="88" customWidth="1"/>
    <col min="2299" max="2299" width="21.5546875" style="88" customWidth="1"/>
    <col min="2300" max="2300" width="23.33203125" style="88" customWidth="1"/>
    <col min="2301" max="2301" width="14.44140625" style="88" customWidth="1"/>
    <col min="2302" max="2511" width="10.5546875" style="88"/>
    <col min="2512" max="2512" width="40" style="88" customWidth="1"/>
    <col min="2513" max="2518" width="8.6640625" style="88" customWidth="1"/>
    <col min="2519" max="2541" width="11" style="88" customWidth="1"/>
    <col min="2542" max="2547" width="9.109375" style="88" customWidth="1"/>
    <col min="2548" max="2553" width="8.6640625" style="88" customWidth="1"/>
    <col min="2554" max="2554" width="16.6640625" style="88" customWidth="1"/>
    <col min="2555" max="2555" width="21.5546875" style="88" customWidth="1"/>
    <col min="2556" max="2556" width="23.33203125" style="88" customWidth="1"/>
    <col min="2557" max="2557" width="14.44140625" style="88" customWidth="1"/>
    <col min="2558" max="2767" width="10.5546875" style="88"/>
    <col min="2768" max="2768" width="40" style="88" customWidth="1"/>
    <col min="2769" max="2774" width="8.6640625" style="88" customWidth="1"/>
    <col min="2775" max="2797" width="11" style="88" customWidth="1"/>
    <col min="2798" max="2803" width="9.109375" style="88" customWidth="1"/>
    <col min="2804" max="2809" width="8.6640625" style="88" customWidth="1"/>
    <col min="2810" max="2810" width="16.6640625" style="88" customWidth="1"/>
    <col min="2811" max="2811" width="21.5546875" style="88" customWidth="1"/>
    <col min="2812" max="2812" width="23.33203125" style="88" customWidth="1"/>
    <col min="2813" max="2813" width="14.44140625" style="88" customWidth="1"/>
    <col min="2814" max="3023" width="10.5546875" style="88"/>
    <col min="3024" max="3024" width="40" style="88" customWidth="1"/>
    <col min="3025" max="3030" width="8.6640625" style="88" customWidth="1"/>
    <col min="3031" max="3053" width="11" style="88" customWidth="1"/>
    <col min="3054" max="3059" width="9.109375" style="88" customWidth="1"/>
    <col min="3060" max="3065" width="8.6640625" style="88" customWidth="1"/>
    <col min="3066" max="3066" width="16.6640625" style="88" customWidth="1"/>
    <col min="3067" max="3067" width="21.5546875" style="88" customWidth="1"/>
    <col min="3068" max="3068" width="23.33203125" style="88" customWidth="1"/>
    <col min="3069" max="3069" width="14.44140625" style="88" customWidth="1"/>
    <col min="3070" max="3279" width="10.5546875" style="88"/>
    <col min="3280" max="3280" width="40" style="88" customWidth="1"/>
    <col min="3281" max="3286" width="8.6640625" style="88" customWidth="1"/>
    <col min="3287" max="3309" width="11" style="88" customWidth="1"/>
    <col min="3310" max="3315" width="9.109375" style="88" customWidth="1"/>
    <col min="3316" max="3321" width="8.6640625" style="88" customWidth="1"/>
    <col min="3322" max="3322" width="16.6640625" style="88" customWidth="1"/>
    <col min="3323" max="3323" width="21.5546875" style="88" customWidth="1"/>
    <col min="3324" max="3324" width="23.33203125" style="88" customWidth="1"/>
    <col min="3325" max="3325" width="14.44140625" style="88" customWidth="1"/>
    <col min="3326" max="3535" width="10.5546875" style="88"/>
    <col min="3536" max="3536" width="40" style="88" customWidth="1"/>
    <col min="3537" max="3542" width="8.6640625" style="88" customWidth="1"/>
    <col min="3543" max="3565" width="11" style="88" customWidth="1"/>
    <col min="3566" max="3571" width="9.109375" style="88" customWidth="1"/>
    <col min="3572" max="3577" width="8.6640625" style="88" customWidth="1"/>
    <col min="3578" max="3578" width="16.6640625" style="88" customWidth="1"/>
    <col min="3579" max="3579" width="21.5546875" style="88" customWidth="1"/>
    <col min="3580" max="3580" width="23.33203125" style="88" customWidth="1"/>
    <col min="3581" max="3581" width="14.44140625" style="88" customWidth="1"/>
    <col min="3582" max="3791" width="10.5546875" style="88"/>
    <col min="3792" max="3792" width="40" style="88" customWidth="1"/>
    <col min="3793" max="3798" width="8.6640625" style="88" customWidth="1"/>
    <col min="3799" max="3821" width="11" style="88" customWidth="1"/>
    <col min="3822" max="3827" width="9.109375" style="88" customWidth="1"/>
    <col min="3828" max="3833" width="8.6640625" style="88" customWidth="1"/>
    <col min="3834" max="3834" width="16.6640625" style="88" customWidth="1"/>
    <col min="3835" max="3835" width="21.5546875" style="88" customWidth="1"/>
    <col min="3836" max="3836" width="23.33203125" style="88" customWidth="1"/>
    <col min="3837" max="3837" width="14.44140625" style="88" customWidth="1"/>
    <col min="3838" max="4047" width="10.5546875" style="88"/>
    <col min="4048" max="4048" width="40" style="88" customWidth="1"/>
    <col min="4049" max="4054" width="8.6640625" style="88" customWidth="1"/>
    <col min="4055" max="4077" width="11" style="88" customWidth="1"/>
    <col min="4078" max="4083" width="9.109375" style="88" customWidth="1"/>
    <col min="4084" max="4089" width="8.6640625" style="88" customWidth="1"/>
    <col min="4090" max="4090" width="16.6640625" style="88" customWidth="1"/>
    <col min="4091" max="4091" width="21.5546875" style="88" customWidth="1"/>
    <col min="4092" max="4092" width="23.33203125" style="88" customWidth="1"/>
    <col min="4093" max="4093" width="14.44140625" style="88" customWidth="1"/>
    <col min="4094" max="4303" width="10.5546875" style="88"/>
    <col min="4304" max="4304" width="40" style="88" customWidth="1"/>
    <col min="4305" max="4310" width="8.6640625" style="88" customWidth="1"/>
    <col min="4311" max="4333" width="11" style="88" customWidth="1"/>
    <col min="4334" max="4339" width="9.109375" style="88" customWidth="1"/>
    <col min="4340" max="4345" width="8.6640625" style="88" customWidth="1"/>
    <col min="4346" max="4346" width="16.6640625" style="88" customWidth="1"/>
    <col min="4347" max="4347" width="21.5546875" style="88" customWidth="1"/>
    <col min="4348" max="4348" width="23.33203125" style="88" customWidth="1"/>
    <col min="4349" max="4349" width="14.44140625" style="88" customWidth="1"/>
    <col min="4350" max="4559" width="10.5546875" style="88"/>
    <col min="4560" max="4560" width="40" style="88" customWidth="1"/>
    <col min="4561" max="4566" width="8.6640625" style="88" customWidth="1"/>
    <col min="4567" max="4589" width="11" style="88" customWidth="1"/>
    <col min="4590" max="4595" width="9.109375" style="88" customWidth="1"/>
    <col min="4596" max="4601" width="8.6640625" style="88" customWidth="1"/>
    <col min="4602" max="4602" width="16.6640625" style="88" customWidth="1"/>
    <col min="4603" max="4603" width="21.5546875" style="88" customWidth="1"/>
    <col min="4604" max="4604" width="23.33203125" style="88" customWidth="1"/>
    <col min="4605" max="4605" width="14.44140625" style="88" customWidth="1"/>
    <col min="4606" max="4815" width="10.5546875" style="88"/>
    <col min="4816" max="4816" width="40" style="88" customWidth="1"/>
    <col min="4817" max="4822" width="8.6640625" style="88" customWidth="1"/>
    <col min="4823" max="4845" width="11" style="88" customWidth="1"/>
    <col min="4846" max="4851" width="9.109375" style="88" customWidth="1"/>
    <col min="4852" max="4857" width="8.6640625" style="88" customWidth="1"/>
    <col min="4858" max="4858" width="16.6640625" style="88" customWidth="1"/>
    <col min="4859" max="4859" width="21.5546875" style="88" customWidth="1"/>
    <col min="4860" max="4860" width="23.33203125" style="88" customWidth="1"/>
    <col min="4861" max="4861" width="14.44140625" style="88" customWidth="1"/>
    <col min="4862" max="5071" width="10.5546875" style="88"/>
    <col min="5072" max="5072" width="40" style="88" customWidth="1"/>
    <col min="5073" max="5078" width="8.6640625" style="88" customWidth="1"/>
    <col min="5079" max="5101" width="11" style="88" customWidth="1"/>
    <col min="5102" max="5107" width="9.109375" style="88" customWidth="1"/>
    <col min="5108" max="5113" width="8.6640625" style="88" customWidth="1"/>
    <col min="5114" max="5114" width="16.6640625" style="88" customWidth="1"/>
    <col min="5115" max="5115" width="21.5546875" style="88" customWidth="1"/>
    <col min="5116" max="5116" width="23.33203125" style="88" customWidth="1"/>
    <col min="5117" max="5117" width="14.44140625" style="88" customWidth="1"/>
    <col min="5118" max="5327" width="10.5546875" style="88"/>
    <col min="5328" max="5328" width="40" style="88" customWidth="1"/>
    <col min="5329" max="5334" width="8.6640625" style="88" customWidth="1"/>
    <col min="5335" max="5357" width="11" style="88" customWidth="1"/>
    <col min="5358" max="5363" width="9.109375" style="88" customWidth="1"/>
    <col min="5364" max="5369" width="8.6640625" style="88" customWidth="1"/>
    <col min="5370" max="5370" width="16.6640625" style="88" customWidth="1"/>
    <col min="5371" max="5371" width="21.5546875" style="88" customWidth="1"/>
    <col min="5372" max="5372" width="23.33203125" style="88" customWidth="1"/>
    <col min="5373" max="5373" width="14.44140625" style="88" customWidth="1"/>
    <col min="5374" max="5583" width="10.5546875" style="88"/>
    <col min="5584" max="5584" width="40" style="88" customWidth="1"/>
    <col min="5585" max="5590" width="8.6640625" style="88" customWidth="1"/>
    <col min="5591" max="5613" width="11" style="88" customWidth="1"/>
    <col min="5614" max="5619" width="9.109375" style="88" customWidth="1"/>
    <col min="5620" max="5625" width="8.6640625" style="88" customWidth="1"/>
    <col min="5626" max="5626" width="16.6640625" style="88" customWidth="1"/>
    <col min="5627" max="5627" width="21.5546875" style="88" customWidth="1"/>
    <col min="5628" max="5628" width="23.33203125" style="88" customWidth="1"/>
    <col min="5629" max="5629" width="14.44140625" style="88" customWidth="1"/>
    <col min="5630" max="5839" width="10.5546875" style="88"/>
    <col min="5840" max="5840" width="40" style="88" customWidth="1"/>
    <col min="5841" max="5846" width="8.6640625" style="88" customWidth="1"/>
    <col min="5847" max="5869" width="11" style="88" customWidth="1"/>
    <col min="5870" max="5875" width="9.109375" style="88" customWidth="1"/>
    <col min="5876" max="5881" width="8.6640625" style="88" customWidth="1"/>
    <col min="5882" max="5882" width="16.6640625" style="88" customWidth="1"/>
    <col min="5883" max="5883" width="21.5546875" style="88" customWidth="1"/>
    <col min="5884" max="5884" width="23.33203125" style="88" customWidth="1"/>
    <col min="5885" max="5885" width="14.44140625" style="88" customWidth="1"/>
    <col min="5886" max="6095" width="10.5546875" style="88"/>
    <col min="6096" max="6096" width="40" style="88" customWidth="1"/>
    <col min="6097" max="6102" width="8.6640625" style="88" customWidth="1"/>
    <col min="6103" max="6125" width="11" style="88" customWidth="1"/>
    <col min="6126" max="6131" width="9.109375" style="88" customWidth="1"/>
    <col min="6132" max="6137" width="8.6640625" style="88" customWidth="1"/>
    <col min="6138" max="6138" width="16.6640625" style="88" customWidth="1"/>
    <col min="6139" max="6139" width="21.5546875" style="88" customWidth="1"/>
    <col min="6140" max="6140" width="23.33203125" style="88" customWidth="1"/>
    <col min="6141" max="6141" width="14.44140625" style="88" customWidth="1"/>
    <col min="6142" max="6351" width="10.5546875" style="88"/>
    <col min="6352" max="6352" width="40" style="88" customWidth="1"/>
    <col min="6353" max="6358" width="8.6640625" style="88" customWidth="1"/>
    <col min="6359" max="6381" width="11" style="88" customWidth="1"/>
    <col min="6382" max="6387" width="9.109375" style="88" customWidth="1"/>
    <col min="6388" max="6393" width="8.6640625" style="88" customWidth="1"/>
    <col min="6394" max="6394" width="16.6640625" style="88" customWidth="1"/>
    <col min="6395" max="6395" width="21.5546875" style="88" customWidth="1"/>
    <col min="6396" max="6396" width="23.33203125" style="88" customWidth="1"/>
    <col min="6397" max="6397" width="14.44140625" style="88" customWidth="1"/>
    <col min="6398" max="6607" width="10.5546875" style="88"/>
    <col min="6608" max="6608" width="40" style="88" customWidth="1"/>
    <col min="6609" max="6614" width="8.6640625" style="88" customWidth="1"/>
    <col min="6615" max="6637" width="11" style="88" customWidth="1"/>
    <col min="6638" max="6643" width="9.109375" style="88" customWidth="1"/>
    <col min="6644" max="6649" width="8.6640625" style="88" customWidth="1"/>
    <col min="6650" max="6650" width="16.6640625" style="88" customWidth="1"/>
    <col min="6651" max="6651" width="21.5546875" style="88" customWidth="1"/>
    <col min="6652" max="6652" width="23.33203125" style="88" customWidth="1"/>
    <col min="6653" max="6653" width="14.44140625" style="88" customWidth="1"/>
    <col min="6654" max="6863" width="10.5546875" style="88"/>
    <col min="6864" max="6864" width="40" style="88" customWidth="1"/>
    <col min="6865" max="6870" width="8.6640625" style="88" customWidth="1"/>
    <col min="6871" max="6893" width="11" style="88" customWidth="1"/>
    <col min="6894" max="6899" width="9.109375" style="88" customWidth="1"/>
    <col min="6900" max="6905" width="8.6640625" style="88" customWidth="1"/>
    <col min="6906" max="6906" width="16.6640625" style="88" customWidth="1"/>
    <col min="6907" max="6907" width="21.5546875" style="88" customWidth="1"/>
    <col min="6908" max="6908" width="23.33203125" style="88" customWidth="1"/>
    <col min="6909" max="6909" width="14.44140625" style="88" customWidth="1"/>
    <col min="6910" max="7119" width="10.5546875" style="88"/>
    <col min="7120" max="7120" width="40" style="88" customWidth="1"/>
    <col min="7121" max="7126" width="8.6640625" style="88" customWidth="1"/>
    <col min="7127" max="7149" width="11" style="88" customWidth="1"/>
    <col min="7150" max="7155" width="9.109375" style="88" customWidth="1"/>
    <col min="7156" max="7161" width="8.6640625" style="88" customWidth="1"/>
    <col min="7162" max="7162" width="16.6640625" style="88" customWidth="1"/>
    <col min="7163" max="7163" width="21.5546875" style="88" customWidth="1"/>
    <col min="7164" max="7164" width="23.33203125" style="88" customWidth="1"/>
    <col min="7165" max="7165" width="14.44140625" style="88" customWidth="1"/>
    <col min="7166" max="7375" width="10.5546875" style="88"/>
    <col min="7376" max="7376" width="40" style="88" customWidth="1"/>
    <col min="7377" max="7382" width="8.6640625" style="88" customWidth="1"/>
    <col min="7383" max="7405" width="11" style="88" customWidth="1"/>
    <col min="7406" max="7411" width="9.109375" style="88" customWidth="1"/>
    <col min="7412" max="7417" width="8.6640625" style="88" customWidth="1"/>
    <col min="7418" max="7418" width="16.6640625" style="88" customWidth="1"/>
    <col min="7419" max="7419" width="21.5546875" style="88" customWidth="1"/>
    <col min="7420" max="7420" width="23.33203125" style="88" customWidth="1"/>
    <col min="7421" max="7421" width="14.44140625" style="88" customWidth="1"/>
    <col min="7422" max="7631" width="10.5546875" style="88"/>
    <col min="7632" max="7632" width="40" style="88" customWidth="1"/>
    <col min="7633" max="7638" width="8.6640625" style="88" customWidth="1"/>
    <col min="7639" max="7661" width="11" style="88" customWidth="1"/>
    <col min="7662" max="7667" width="9.109375" style="88" customWidth="1"/>
    <col min="7668" max="7673" width="8.6640625" style="88" customWidth="1"/>
    <col min="7674" max="7674" width="16.6640625" style="88" customWidth="1"/>
    <col min="7675" max="7675" width="21.5546875" style="88" customWidth="1"/>
    <col min="7676" max="7676" width="23.33203125" style="88" customWidth="1"/>
    <col min="7677" max="7677" width="14.44140625" style="88" customWidth="1"/>
    <col min="7678" max="7887" width="10.5546875" style="88"/>
    <col min="7888" max="7888" width="40" style="88" customWidth="1"/>
    <col min="7889" max="7894" width="8.6640625" style="88" customWidth="1"/>
    <col min="7895" max="7917" width="11" style="88" customWidth="1"/>
    <col min="7918" max="7923" width="9.109375" style="88" customWidth="1"/>
    <col min="7924" max="7929" width="8.6640625" style="88" customWidth="1"/>
    <col min="7930" max="7930" width="16.6640625" style="88" customWidth="1"/>
    <col min="7931" max="7931" width="21.5546875" style="88" customWidth="1"/>
    <col min="7932" max="7932" width="23.33203125" style="88" customWidth="1"/>
    <col min="7933" max="7933" width="14.44140625" style="88" customWidth="1"/>
    <col min="7934" max="8143" width="10.5546875" style="88"/>
    <col min="8144" max="8144" width="40" style="88" customWidth="1"/>
    <col min="8145" max="8150" width="8.6640625" style="88" customWidth="1"/>
    <col min="8151" max="8173" width="11" style="88" customWidth="1"/>
    <col min="8174" max="8179" width="9.109375" style="88" customWidth="1"/>
    <col min="8180" max="8185" width="8.6640625" style="88" customWidth="1"/>
    <col min="8186" max="8186" width="16.6640625" style="88" customWidth="1"/>
    <col min="8187" max="8187" width="21.5546875" style="88" customWidth="1"/>
    <col min="8188" max="8188" width="23.33203125" style="88" customWidth="1"/>
    <col min="8189" max="8189" width="14.44140625" style="88" customWidth="1"/>
    <col min="8190" max="8399" width="10.5546875" style="88"/>
    <col min="8400" max="8400" width="40" style="88" customWidth="1"/>
    <col min="8401" max="8406" width="8.6640625" style="88" customWidth="1"/>
    <col min="8407" max="8429" width="11" style="88" customWidth="1"/>
    <col min="8430" max="8435" width="9.109375" style="88" customWidth="1"/>
    <col min="8436" max="8441" width="8.6640625" style="88" customWidth="1"/>
    <col min="8442" max="8442" width="16.6640625" style="88" customWidth="1"/>
    <col min="8443" max="8443" width="21.5546875" style="88" customWidth="1"/>
    <col min="8444" max="8444" width="23.33203125" style="88" customWidth="1"/>
    <col min="8445" max="8445" width="14.44140625" style="88" customWidth="1"/>
    <col min="8446" max="8655" width="10.5546875" style="88"/>
    <col min="8656" max="8656" width="40" style="88" customWidth="1"/>
    <col min="8657" max="8662" width="8.6640625" style="88" customWidth="1"/>
    <col min="8663" max="8685" width="11" style="88" customWidth="1"/>
    <col min="8686" max="8691" width="9.109375" style="88" customWidth="1"/>
    <col min="8692" max="8697" width="8.6640625" style="88" customWidth="1"/>
    <col min="8698" max="8698" width="16.6640625" style="88" customWidth="1"/>
    <col min="8699" max="8699" width="21.5546875" style="88" customWidth="1"/>
    <col min="8700" max="8700" width="23.33203125" style="88" customWidth="1"/>
    <col min="8701" max="8701" width="14.44140625" style="88" customWidth="1"/>
    <col min="8702" max="8911" width="10.5546875" style="88"/>
    <col min="8912" max="8912" width="40" style="88" customWidth="1"/>
    <col min="8913" max="8918" width="8.6640625" style="88" customWidth="1"/>
    <col min="8919" max="8941" width="11" style="88" customWidth="1"/>
    <col min="8942" max="8947" width="9.109375" style="88" customWidth="1"/>
    <col min="8948" max="8953" width="8.6640625" style="88" customWidth="1"/>
    <col min="8954" max="8954" width="16.6640625" style="88" customWidth="1"/>
    <col min="8955" max="8955" width="21.5546875" style="88" customWidth="1"/>
    <col min="8956" max="8956" width="23.33203125" style="88" customWidth="1"/>
    <col min="8957" max="8957" width="14.44140625" style="88" customWidth="1"/>
    <col min="8958" max="9167" width="10.5546875" style="88"/>
    <col min="9168" max="9168" width="40" style="88" customWidth="1"/>
    <col min="9169" max="9174" width="8.6640625" style="88" customWidth="1"/>
    <col min="9175" max="9197" width="11" style="88" customWidth="1"/>
    <col min="9198" max="9203" width="9.109375" style="88" customWidth="1"/>
    <col min="9204" max="9209" width="8.6640625" style="88" customWidth="1"/>
    <col min="9210" max="9210" width="16.6640625" style="88" customWidth="1"/>
    <col min="9211" max="9211" width="21.5546875" style="88" customWidth="1"/>
    <col min="9212" max="9212" width="23.33203125" style="88" customWidth="1"/>
    <col min="9213" max="9213" width="14.44140625" style="88" customWidth="1"/>
    <col min="9214" max="9423" width="10.5546875" style="88"/>
    <col min="9424" max="9424" width="40" style="88" customWidth="1"/>
    <col min="9425" max="9430" width="8.6640625" style="88" customWidth="1"/>
    <col min="9431" max="9453" width="11" style="88" customWidth="1"/>
    <col min="9454" max="9459" width="9.109375" style="88" customWidth="1"/>
    <col min="9460" max="9465" width="8.6640625" style="88" customWidth="1"/>
    <col min="9466" max="9466" width="16.6640625" style="88" customWidth="1"/>
    <col min="9467" max="9467" width="21.5546875" style="88" customWidth="1"/>
    <col min="9468" max="9468" width="23.33203125" style="88" customWidth="1"/>
    <col min="9469" max="9469" width="14.44140625" style="88" customWidth="1"/>
    <col min="9470" max="9679" width="10.5546875" style="88"/>
    <col min="9680" max="9680" width="40" style="88" customWidth="1"/>
    <col min="9681" max="9686" width="8.6640625" style="88" customWidth="1"/>
    <col min="9687" max="9709" width="11" style="88" customWidth="1"/>
    <col min="9710" max="9715" width="9.109375" style="88" customWidth="1"/>
    <col min="9716" max="9721" width="8.6640625" style="88" customWidth="1"/>
    <col min="9722" max="9722" width="16.6640625" style="88" customWidth="1"/>
    <col min="9723" max="9723" width="21.5546875" style="88" customWidth="1"/>
    <col min="9724" max="9724" width="23.33203125" style="88" customWidth="1"/>
    <col min="9725" max="9725" width="14.44140625" style="88" customWidth="1"/>
    <col min="9726" max="9935" width="10.5546875" style="88"/>
    <col min="9936" max="9936" width="40" style="88" customWidth="1"/>
    <col min="9937" max="9942" width="8.6640625" style="88" customWidth="1"/>
    <col min="9943" max="9965" width="11" style="88" customWidth="1"/>
    <col min="9966" max="9971" width="9.109375" style="88" customWidth="1"/>
    <col min="9972" max="9977" width="8.6640625" style="88" customWidth="1"/>
    <col min="9978" max="9978" width="16.6640625" style="88" customWidth="1"/>
    <col min="9979" max="9979" width="21.5546875" style="88" customWidth="1"/>
    <col min="9980" max="9980" width="23.33203125" style="88" customWidth="1"/>
    <col min="9981" max="9981" width="14.44140625" style="88" customWidth="1"/>
    <col min="9982" max="10191" width="10.5546875" style="88"/>
    <col min="10192" max="10192" width="40" style="88" customWidth="1"/>
    <col min="10193" max="10198" width="8.6640625" style="88" customWidth="1"/>
    <col min="10199" max="10221" width="11" style="88" customWidth="1"/>
    <col min="10222" max="10227" width="9.109375" style="88" customWidth="1"/>
    <col min="10228" max="10233" width="8.6640625" style="88" customWidth="1"/>
    <col min="10234" max="10234" width="16.6640625" style="88" customWidth="1"/>
    <col min="10235" max="10235" width="21.5546875" style="88" customWidth="1"/>
    <col min="10236" max="10236" width="23.33203125" style="88" customWidth="1"/>
    <col min="10237" max="10237" width="14.44140625" style="88" customWidth="1"/>
    <col min="10238" max="10447" width="10.5546875" style="88"/>
    <col min="10448" max="10448" width="40" style="88" customWidth="1"/>
    <col min="10449" max="10454" width="8.6640625" style="88" customWidth="1"/>
    <col min="10455" max="10477" width="11" style="88" customWidth="1"/>
    <col min="10478" max="10483" width="9.109375" style="88" customWidth="1"/>
    <col min="10484" max="10489" width="8.6640625" style="88" customWidth="1"/>
    <col min="10490" max="10490" width="16.6640625" style="88" customWidth="1"/>
    <col min="10491" max="10491" width="21.5546875" style="88" customWidth="1"/>
    <col min="10492" max="10492" width="23.33203125" style="88" customWidth="1"/>
    <col min="10493" max="10493" width="14.44140625" style="88" customWidth="1"/>
    <col min="10494" max="10703" width="10.5546875" style="88"/>
    <col min="10704" max="10704" width="40" style="88" customWidth="1"/>
    <col min="10705" max="10710" width="8.6640625" style="88" customWidth="1"/>
    <col min="10711" max="10733" width="11" style="88" customWidth="1"/>
    <col min="10734" max="10739" width="9.109375" style="88" customWidth="1"/>
    <col min="10740" max="10745" width="8.6640625" style="88" customWidth="1"/>
    <col min="10746" max="10746" width="16.6640625" style="88" customWidth="1"/>
    <col min="10747" max="10747" width="21.5546875" style="88" customWidth="1"/>
    <col min="10748" max="10748" width="23.33203125" style="88" customWidth="1"/>
    <col min="10749" max="10749" width="14.44140625" style="88" customWidth="1"/>
    <col min="10750" max="10959" width="10.5546875" style="88"/>
    <col min="10960" max="10960" width="40" style="88" customWidth="1"/>
    <col min="10961" max="10966" width="8.6640625" style="88" customWidth="1"/>
    <col min="10967" max="10989" width="11" style="88" customWidth="1"/>
    <col min="10990" max="10995" width="9.109375" style="88" customWidth="1"/>
    <col min="10996" max="11001" width="8.6640625" style="88" customWidth="1"/>
    <col min="11002" max="11002" width="16.6640625" style="88" customWidth="1"/>
    <col min="11003" max="11003" width="21.5546875" style="88" customWidth="1"/>
    <col min="11004" max="11004" width="23.33203125" style="88" customWidth="1"/>
    <col min="11005" max="11005" width="14.44140625" style="88" customWidth="1"/>
    <col min="11006" max="11215" width="10.5546875" style="88"/>
    <col min="11216" max="11216" width="40" style="88" customWidth="1"/>
    <col min="11217" max="11222" width="8.6640625" style="88" customWidth="1"/>
    <col min="11223" max="11245" width="11" style="88" customWidth="1"/>
    <col min="11246" max="11251" width="9.109375" style="88" customWidth="1"/>
    <col min="11252" max="11257" width="8.6640625" style="88" customWidth="1"/>
    <col min="11258" max="11258" width="16.6640625" style="88" customWidth="1"/>
    <col min="11259" max="11259" width="21.5546875" style="88" customWidth="1"/>
    <col min="11260" max="11260" width="23.33203125" style="88" customWidth="1"/>
    <col min="11261" max="11261" width="14.44140625" style="88" customWidth="1"/>
    <col min="11262" max="11471" width="10.5546875" style="88"/>
    <col min="11472" max="11472" width="40" style="88" customWidth="1"/>
    <col min="11473" max="11478" width="8.6640625" style="88" customWidth="1"/>
    <col min="11479" max="11501" width="11" style="88" customWidth="1"/>
    <col min="11502" max="11507" width="9.109375" style="88" customWidth="1"/>
    <col min="11508" max="11513" width="8.6640625" style="88" customWidth="1"/>
    <col min="11514" max="11514" width="16.6640625" style="88" customWidth="1"/>
    <col min="11515" max="11515" width="21.5546875" style="88" customWidth="1"/>
    <col min="11516" max="11516" width="23.33203125" style="88" customWidth="1"/>
    <col min="11517" max="11517" width="14.44140625" style="88" customWidth="1"/>
    <col min="11518" max="11727" width="10.5546875" style="88"/>
    <col min="11728" max="11728" width="40" style="88" customWidth="1"/>
    <col min="11729" max="11734" width="8.6640625" style="88" customWidth="1"/>
    <col min="11735" max="11757" width="11" style="88" customWidth="1"/>
    <col min="11758" max="11763" width="9.109375" style="88" customWidth="1"/>
    <col min="11764" max="11769" width="8.6640625" style="88" customWidth="1"/>
    <col min="11770" max="11770" width="16.6640625" style="88" customWidth="1"/>
    <col min="11771" max="11771" width="21.5546875" style="88" customWidth="1"/>
    <col min="11772" max="11772" width="23.33203125" style="88" customWidth="1"/>
    <col min="11773" max="11773" width="14.44140625" style="88" customWidth="1"/>
    <col min="11774" max="11983" width="10.5546875" style="88"/>
    <col min="11984" max="11984" width="40" style="88" customWidth="1"/>
    <col min="11985" max="11990" width="8.6640625" style="88" customWidth="1"/>
    <col min="11991" max="12013" width="11" style="88" customWidth="1"/>
    <col min="12014" max="12019" width="9.109375" style="88" customWidth="1"/>
    <col min="12020" max="12025" width="8.6640625" style="88" customWidth="1"/>
    <col min="12026" max="12026" width="16.6640625" style="88" customWidth="1"/>
    <col min="12027" max="12027" width="21.5546875" style="88" customWidth="1"/>
    <col min="12028" max="12028" width="23.33203125" style="88" customWidth="1"/>
    <col min="12029" max="12029" width="14.44140625" style="88" customWidth="1"/>
    <col min="12030" max="12239" width="10.5546875" style="88"/>
    <col min="12240" max="12240" width="40" style="88" customWidth="1"/>
    <col min="12241" max="12246" width="8.6640625" style="88" customWidth="1"/>
    <col min="12247" max="12269" width="11" style="88" customWidth="1"/>
    <col min="12270" max="12275" width="9.109375" style="88" customWidth="1"/>
    <col min="12276" max="12281" width="8.6640625" style="88" customWidth="1"/>
    <col min="12282" max="12282" width="16.6640625" style="88" customWidth="1"/>
    <col min="12283" max="12283" width="21.5546875" style="88" customWidth="1"/>
    <col min="12284" max="12284" width="23.33203125" style="88" customWidth="1"/>
    <col min="12285" max="12285" width="14.44140625" style="88" customWidth="1"/>
    <col min="12286" max="12495" width="10.5546875" style="88"/>
    <col min="12496" max="12496" width="40" style="88" customWidth="1"/>
    <col min="12497" max="12502" width="8.6640625" style="88" customWidth="1"/>
    <col min="12503" max="12525" width="11" style="88" customWidth="1"/>
    <col min="12526" max="12531" width="9.109375" style="88" customWidth="1"/>
    <col min="12532" max="12537" width="8.6640625" style="88" customWidth="1"/>
    <col min="12538" max="12538" width="16.6640625" style="88" customWidth="1"/>
    <col min="12539" max="12539" width="21.5546875" style="88" customWidth="1"/>
    <col min="12540" max="12540" width="23.33203125" style="88" customWidth="1"/>
    <col min="12541" max="12541" width="14.44140625" style="88" customWidth="1"/>
    <col min="12542" max="12751" width="10.5546875" style="88"/>
    <col min="12752" max="12752" width="40" style="88" customWidth="1"/>
    <col min="12753" max="12758" width="8.6640625" style="88" customWidth="1"/>
    <col min="12759" max="12781" width="11" style="88" customWidth="1"/>
    <col min="12782" max="12787" width="9.109375" style="88" customWidth="1"/>
    <col min="12788" max="12793" width="8.6640625" style="88" customWidth="1"/>
    <col min="12794" max="12794" width="16.6640625" style="88" customWidth="1"/>
    <col min="12795" max="12795" width="21.5546875" style="88" customWidth="1"/>
    <col min="12796" max="12796" width="23.33203125" style="88" customWidth="1"/>
    <col min="12797" max="12797" width="14.44140625" style="88" customWidth="1"/>
    <col min="12798" max="13007" width="10.5546875" style="88"/>
    <col min="13008" max="13008" width="40" style="88" customWidth="1"/>
    <col min="13009" max="13014" width="8.6640625" style="88" customWidth="1"/>
    <col min="13015" max="13037" width="11" style="88" customWidth="1"/>
    <col min="13038" max="13043" width="9.109375" style="88" customWidth="1"/>
    <col min="13044" max="13049" width="8.6640625" style="88" customWidth="1"/>
    <col min="13050" max="13050" width="16.6640625" style="88" customWidth="1"/>
    <col min="13051" max="13051" width="21.5546875" style="88" customWidth="1"/>
    <col min="13052" max="13052" width="23.33203125" style="88" customWidth="1"/>
    <col min="13053" max="13053" width="14.44140625" style="88" customWidth="1"/>
    <col min="13054" max="13263" width="10.5546875" style="88"/>
    <col min="13264" max="13264" width="40" style="88" customWidth="1"/>
    <col min="13265" max="13270" width="8.6640625" style="88" customWidth="1"/>
    <col min="13271" max="13293" width="11" style="88" customWidth="1"/>
    <col min="13294" max="13299" width="9.109375" style="88" customWidth="1"/>
    <col min="13300" max="13305" width="8.6640625" style="88" customWidth="1"/>
    <col min="13306" max="13306" width="16.6640625" style="88" customWidth="1"/>
    <col min="13307" max="13307" width="21.5546875" style="88" customWidth="1"/>
    <col min="13308" max="13308" width="23.33203125" style="88" customWidth="1"/>
    <col min="13309" max="13309" width="14.44140625" style="88" customWidth="1"/>
    <col min="13310" max="13519" width="10.5546875" style="88"/>
    <col min="13520" max="13520" width="40" style="88" customWidth="1"/>
    <col min="13521" max="13526" width="8.6640625" style="88" customWidth="1"/>
    <col min="13527" max="13549" width="11" style="88" customWidth="1"/>
    <col min="13550" max="13555" width="9.109375" style="88" customWidth="1"/>
    <col min="13556" max="13561" width="8.6640625" style="88" customWidth="1"/>
    <col min="13562" max="13562" width="16.6640625" style="88" customWidth="1"/>
    <col min="13563" max="13563" width="21.5546875" style="88" customWidth="1"/>
    <col min="13564" max="13564" width="23.33203125" style="88" customWidth="1"/>
    <col min="13565" max="13565" width="14.44140625" style="88" customWidth="1"/>
    <col min="13566" max="13775" width="10.5546875" style="88"/>
    <col min="13776" max="13776" width="40" style="88" customWidth="1"/>
    <col min="13777" max="13782" width="8.6640625" style="88" customWidth="1"/>
    <col min="13783" max="13805" width="11" style="88" customWidth="1"/>
    <col min="13806" max="13811" width="9.109375" style="88" customWidth="1"/>
    <col min="13812" max="13817" width="8.6640625" style="88" customWidth="1"/>
    <col min="13818" max="13818" width="16.6640625" style="88" customWidth="1"/>
    <col min="13819" max="13819" width="21.5546875" style="88" customWidth="1"/>
    <col min="13820" max="13820" width="23.33203125" style="88" customWidth="1"/>
    <col min="13821" max="13821" width="14.44140625" style="88" customWidth="1"/>
    <col min="13822" max="14031" width="10.5546875" style="88"/>
    <col min="14032" max="14032" width="40" style="88" customWidth="1"/>
    <col min="14033" max="14038" width="8.6640625" style="88" customWidth="1"/>
    <col min="14039" max="14061" width="11" style="88" customWidth="1"/>
    <col min="14062" max="14067" width="9.109375" style="88" customWidth="1"/>
    <col min="14068" max="14073" width="8.6640625" style="88" customWidth="1"/>
    <col min="14074" max="14074" width="16.6640625" style="88" customWidth="1"/>
    <col min="14075" max="14075" width="21.5546875" style="88" customWidth="1"/>
    <col min="14076" max="14076" width="23.33203125" style="88" customWidth="1"/>
    <col min="14077" max="14077" width="14.44140625" style="88" customWidth="1"/>
    <col min="14078" max="14287" width="10.5546875" style="88"/>
    <col min="14288" max="14288" width="40" style="88" customWidth="1"/>
    <col min="14289" max="14294" width="8.6640625" style="88" customWidth="1"/>
    <col min="14295" max="14317" width="11" style="88" customWidth="1"/>
    <col min="14318" max="14323" width="9.109375" style="88" customWidth="1"/>
    <col min="14324" max="14329" width="8.6640625" style="88" customWidth="1"/>
    <col min="14330" max="14330" width="16.6640625" style="88" customWidth="1"/>
    <col min="14331" max="14331" width="21.5546875" style="88" customWidth="1"/>
    <col min="14332" max="14332" width="23.33203125" style="88" customWidth="1"/>
    <col min="14333" max="14333" width="14.44140625" style="88" customWidth="1"/>
    <col min="14334" max="14543" width="10.5546875" style="88"/>
    <col min="14544" max="14544" width="40" style="88" customWidth="1"/>
    <col min="14545" max="14550" width="8.6640625" style="88" customWidth="1"/>
    <col min="14551" max="14573" width="11" style="88" customWidth="1"/>
    <col min="14574" max="14579" width="9.109375" style="88" customWidth="1"/>
    <col min="14580" max="14585" width="8.6640625" style="88" customWidth="1"/>
    <col min="14586" max="14586" width="16.6640625" style="88" customWidth="1"/>
    <col min="14587" max="14587" width="21.5546875" style="88" customWidth="1"/>
    <col min="14588" max="14588" width="23.33203125" style="88" customWidth="1"/>
    <col min="14589" max="14589" width="14.44140625" style="88" customWidth="1"/>
    <col min="14590" max="14799" width="10.5546875" style="88"/>
    <col min="14800" max="14800" width="40" style="88" customWidth="1"/>
    <col min="14801" max="14806" width="8.6640625" style="88" customWidth="1"/>
    <col min="14807" max="14829" width="11" style="88" customWidth="1"/>
    <col min="14830" max="14835" width="9.109375" style="88" customWidth="1"/>
    <col min="14836" max="14841" width="8.6640625" style="88" customWidth="1"/>
    <col min="14842" max="14842" width="16.6640625" style="88" customWidth="1"/>
    <col min="14843" max="14843" width="21.5546875" style="88" customWidth="1"/>
    <col min="14844" max="14844" width="23.33203125" style="88" customWidth="1"/>
    <col min="14845" max="14845" width="14.44140625" style="88" customWidth="1"/>
    <col min="14846" max="15055" width="10.5546875" style="88"/>
    <col min="15056" max="15056" width="40" style="88" customWidth="1"/>
    <col min="15057" max="15062" width="8.6640625" style="88" customWidth="1"/>
    <col min="15063" max="15085" width="11" style="88" customWidth="1"/>
    <col min="15086" max="15091" width="9.109375" style="88" customWidth="1"/>
    <col min="15092" max="15097" width="8.6640625" style="88" customWidth="1"/>
    <col min="15098" max="15098" width="16.6640625" style="88" customWidth="1"/>
    <col min="15099" max="15099" width="21.5546875" style="88" customWidth="1"/>
    <col min="15100" max="15100" width="23.33203125" style="88" customWidth="1"/>
    <col min="15101" max="15101" width="14.44140625" style="88" customWidth="1"/>
    <col min="15102" max="15311" width="10.5546875" style="88"/>
    <col min="15312" max="15312" width="40" style="88" customWidth="1"/>
    <col min="15313" max="15318" width="8.6640625" style="88" customWidth="1"/>
    <col min="15319" max="15341" width="11" style="88" customWidth="1"/>
    <col min="15342" max="15347" width="9.109375" style="88" customWidth="1"/>
    <col min="15348" max="15353" width="8.6640625" style="88" customWidth="1"/>
    <col min="15354" max="15354" width="16.6640625" style="88" customWidth="1"/>
    <col min="15355" max="15355" width="21.5546875" style="88" customWidth="1"/>
    <col min="15356" max="15356" width="23.33203125" style="88" customWidth="1"/>
    <col min="15357" max="15357" width="14.44140625" style="88" customWidth="1"/>
    <col min="15358" max="15567" width="10.5546875" style="88"/>
    <col min="15568" max="15568" width="40" style="88" customWidth="1"/>
    <col min="15569" max="15574" width="8.6640625" style="88" customWidth="1"/>
    <col min="15575" max="15597" width="11" style="88" customWidth="1"/>
    <col min="15598" max="15603" width="9.109375" style="88" customWidth="1"/>
    <col min="15604" max="15609" width="8.6640625" style="88" customWidth="1"/>
    <col min="15610" max="15610" width="16.6640625" style="88" customWidth="1"/>
    <col min="15611" max="15611" width="21.5546875" style="88" customWidth="1"/>
    <col min="15612" max="15612" width="23.33203125" style="88" customWidth="1"/>
    <col min="15613" max="15613" width="14.44140625" style="88" customWidth="1"/>
    <col min="15614" max="15823" width="10.5546875" style="88"/>
    <col min="15824" max="15824" width="40" style="88" customWidth="1"/>
    <col min="15825" max="15830" width="8.6640625" style="88" customWidth="1"/>
    <col min="15831" max="15853" width="11" style="88" customWidth="1"/>
    <col min="15854" max="15859" width="9.109375" style="88" customWidth="1"/>
    <col min="15860" max="15865" width="8.6640625" style="88" customWidth="1"/>
    <col min="15866" max="15866" width="16.6640625" style="88" customWidth="1"/>
    <col min="15867" max="15867" width="21.5546875" style="88" customWidth="1"/>
    <col min="15868" max="15868" width="23.33203125" style="88" customWidth="1"/>
    <col min="15869" max="15869" width="14.44140625" style="88" customWidth="1"/>
    <col min="15870" max="16079" width="10.5546875" style="88"/>
    <col min="16080" max="16080" width="40" style="88" customWidth="1"/>
    <col min="16081" max="16086" width="8.6640625" style="88" customWidth="1"/>
    <col min="16087" max="16109" width="11" style="88" customWidth="1"/>
    <col min="16110" max="16115" width="9.109375" style="88" customWidth="1"/>
    <col min="16116" max="16121" width="8.6640625" style="88" customWidth="1"/>
    <col min="16122" max="16122" width="16.6640625" style="88" customWidth="1"/>
    <col min="16123" max="16123" width="21.5546875" style="88" customWidth="1"/>
    <col min="16124" max="16124" width="23.33203125" style="88" customWidth="1"/>
    <col min="16125" max="16125" width="14.44140625" style="88" customWidth="1"/>
    <col min="16126" max="16384" width="10.5546875" style="88"/>
  </cols>
  <sheetData>
    <row r="1" spans="2:22" ht="15" customHeight="1" x14ac:dyDescent="0.25">
      <c r="B1" s="89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</row>
    <row r="2" spans="2:22" s="92" customFormat="1" ht="48" customHeight="1" x14ac:dyDescent="0.25">
      <c r="B2" s="543" t="s">
        <v>218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5"/>
    </row>
    <row r="3" spans="2:22" s="92" customFormat="1" ht="48" customHeight="1" x14ac:dyDescent="0.3"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546"/>
    </row>
    <row r="4" spans="2:22" s="100" customFormat="1" ht="48.75" customHeight="1" x14ac:dyDescent="0.3">
      <c r="B4" s="270"/>
      <c r="C4" s="271">
        <v>42856</v>
      </c>
      <c r="D4" s="272">
        <v>42887</v>
      </c>
      <c r="E4" s="272">
        <v>42917</v>
      </c>
      <c r="F4" s="272">
        <v>42948</v>
      </c>
      <c r="G4" s="272">
        <v>42979</v>
      </c>
      <c r="H4" s="272">
        <v>43009</v>
      </c>
      <c r="I4" s="272">
        <v>43040</v>
      </c>
      <c r="J4" s="272">
        <v>43070</v>
      </c>
      <c r="K4" s="272">
        <v>43101</v>
      </c>
      <c r="L4" s="272">
        <v>43132</v>
      </c>
      <c r="M4" s="272">
        <v>43160</v>
      </c>
      <c r="N4" s="272">
        <v>43191</v>
      </c>
      <c r="O4" s="272">
        <v>43221</v>
      </c>
      <c r="P4" s="272">
        <v>43252</v>
      </c>
      <c r="Q4" s="272">
        <v>43282</v>
      </c>
      <c r="R4" s="272">
        <v>43313</v>
      </c>
      <c r="S4" s="272">
        <v>43344</v>
      </c>
      <c r="T4" s="272">
        <v>43374</v>
      </c>
      <c r="U4" s="272">
        <v>43405</v>
      </c>
      <c r="V4" s="547"/>
    </row>
    <row r="5" spans="2:22" s="92" customFormat="1" ht="51" customHeight="1" x14ac:dyDescent="0.25">
      <c r="B5" s="273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5"/>
    </row>
    <row r="6" spans="2:22" s="92" customFormat="1" ht="7.5" customHeight="1" x14ac:dyDescent="0.25">
      <c r="B6" s="276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8"/>
    </row>
    <row r="7" spans="2:22" s="110" customFormat="1" ht="241.5" customHeight="1" x14ac:dyDescent="0.3">
      <c r="B7" s="279" t="s">
        <v>255</v>
      </c>
      <c r="C7" s="280">
        <f>C22</f>
        <v>16</v>
      </c>
      <c r="D7" s="280">
        <f t="shared" ref="D7:F7" si="0">D22</f>
        <v>69</v>
      </c>
      <c r="E7" s="280">
        <f t="shared" si="0"/>
        <v>75</v>
      </c>
      <c r="F7" s="280">
        <f t="shared" si="0"/>
        <v>111</v>
      </c>
      <c r="G7" s="280">
        <f>G22*0.66</f>
        <v>128.04</v>
      </c>
      <c r="H7" s="280">
        <f t="shared" ref="H7:P7" si="1">H22*0.66</f>
        <v>171.6</v>
      </c>
      <c r="I7" s="280">
        <f t="shared" si="1"/>
        <v>255.42000000000002</v>
      </c>
      <c r="J7" s="280">
        <f t="shared" si="1"/>
        <v>316.14000000000004</v>
      </c>
      <c r="K7" s="280">
        <f t="shared" si="1"/>
        <v>442.20000000000005</v>
      </c>
      <c r="L7" s="280">
        <f t="shared" si="1"/>
        <v>411.18</v>
      </c>
      <c r="M7" s="280">
        <f t="shared" si="1"/>
        <v>438.24</v>
      </c>
      <c r="N7" s="280">
        <f t="shared" si="1"/>
        <v>296.34000000000003</v>
      </c>
      <c r="O7" s="280">
        <f t="shared" si="1"/>
        <v>198.66</v>
      </c>
      <c r="P7" s="280">
        <f t="shared" si="1"/>
        <v>14.520000000000001</v>
      </c>
      <c r="Q7" s="280">
        <v>0</v>
      </c>
      <c r="R7" s="280"/>
      <c r="S7" s="280"/>
      <c r="T7" s="280"/>
      <c r="U7" s="280"/>
      <c r="V7" s="281"/>
    </row>
    <row r="8" spans="2:22" s="110" customFormat="1" ht="146.25" customHeight="1" x14ac:dyDescent="0.3">
      <c r="B8" s="282" t="s">
        <v>217</v>
      </c>
      <c r="C8" s="283">
        <v>116</v>
      </c>
      <c r="D8" s="284">
        <v>109</v>
      </c>
      <c r="E8" s="284">
        <v>174</v>
      </c>
      <c r="F8" s="284">
        <v>305</v>
      </c>
      <c r="G8" s="284">
        <v>326</v>
      </c>
      <c r="H8" s="284">
        <v>450</v>
      </c>
      <c r="I8" s="284">
        <v>461</v>
      </c>
      <c r="J8" s="284">
        <v>777</v>
      </c>
      <c r="K8" s="284">
        <v>632</v>
      </c>
      <c r="L8" s="284">
        <v>387</v>
      </c>
      <c r="M8" s="284">
        <v>343</v>
      </c>
      <c r="N8" s="284">
        <v>553</v>
      </c>
      <c r="O8" s="284">
        <v>517</v>
      </c>
      <c r="P8" s="284">
        <v>405</v>
      </c>
      <c r="Q8" s="284">
        <v>373</v>
      </c>
      <c r="R8" s="284"/>
      <c r="S8" s="284"/>
      <c r="T8" s="284"/>
      <c r="U8" s="284"/>
      <c r="V8" s="285"/>
    </row>
    <row r="9" spans="2:22" s="118" customFormat="1" ht="32.25" x14ac:dyDescent="0.25"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</row>
    <row r="10" spans="2:22" s="118" customFormat="1" ht="32.25" x14ac:dyDescent="0.25"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</row>
    <row r="11" spans="2:22" ht="62.25" x14ac:dyDescent="0.25">
      <c r="B11" s="548" t="s">
        <v>220</v>
      </c>
      <c r="C11" s="548"/>
      <c r="D11" s="135"/>
      <c r="E11" s="135"/>
      <c r="F11" s="135"/>
      <c r="G11" s="135"/>
      <c r="H11" s="135"/>
      <c r="I11" s="135"/>
      <c r="J11" s="287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</row>
    <row r="15" spans="2:22" ht="38.25" x14ac:dyDescent="0.25">
      <c r="C15" s="265">
        <v>42856</v>
      </c>
      <c r="D15" s="266">
        <v>42887</v>
      </c>
      <c r="E15" s="266">
        <v>42917</v>
      </c>
      <c r="F15" s="266">
        <v>42948</v>
      </c>
      <c r="G15" s="266">
        <v>42979</v>
      </c>
      <c r="H15" s="266">
        <v>43009</v>
      </c>
      <c r="I15" s="266">
        <v>43040</v>
      </c>
      <c r="J15" s="266">
        <v>43070</v>
      </c>
      <c r="K15" s="266">
        <v>43101</v>
      </c>
      <c r="L15" s="266">
        <v>43132</v>
      </c>
      <c r="M15" s="266">
        <v>43160</v>
      </c>
      <c r="N15" s="266">
        <v>43191</v>
      </c>
      <c r="O15" s="266">
        <v>43221</v>
      </c>
      <c r="P15" s="266">
        <v>43252</v>
      </c>
      <c r="Q15" s="266"/>
      <c r="R15" s="266"/>
      <c r="S15" s="266"/>
      <c r="T15" s="266"/>
      <c r="U15" s="266"/>
    </row>
    <row r="22" spans="1:20" ht="62.25" x14ac:dyDescent="0.25">
      <c r="A22" s="286" t="s">
        <v>221</v>
      </c>
      <c r="B22" s="267" t="s">
        <v>219</v>
      </c>
      <c r="C22" s="267">
        <v>16</v>
      </c>
      <c r="D22" s="267">
        <v>69</v>
      </c>
      <c r="E22" s="267">
        <v>75</v>
      </c>
      <c r="F22" s="267">
        <v>111</v>
      </c>
      <c r="G22" s="267">
        <v>194</v>
      </c>
      <c r="H22" s="267">
        <v>260</v>
      </c>
      <c r="I22" s="267">
        <v>387</v>
      </c>
      <c r="J22" s="267">
        <v>479</v>
      </c>
      <c r="K22" s="267">
        <v>670</v>
      </c>
      <c r="L22" s="267">
        <v>623</v>
      </c>
      <c r="M22" s="267">
        <v>664</v>
      </c>
      <c r="N22" s="267">
        <v>449</v>
      </c>
      <c r="O22" s="267">
        <v>301</v>
      </c>
      <c r="P22" s="267">
        <v>22</v>
      </c>
      <c r="Q22" s="267"/>
      <c r="R22" s="267"/>
      <c r="S22" s="267"/>
      <c r="T22" s="267"/>
    </row>
    <row r="23" spans="1:20" ht="62.25" x14ac:dyDescent="0.25">
      <c r="A23" s="286"/>
    </row>
    <row r="24" spans="1:20" ht="62.25" x14ac:dyDescent="0.25">
      <c r="A24" s="286"/>
    </row>
    <row r="25" spans="1:20" ht="62.25" x14ac:dyDescent="0.25">
      <c r="A25" s="286"/>
    </row>
  </sheetData>
  <mergeCells count="3">
    <mergeCell ref="B2:V2"/>
    <mergeCell ref="V3:V4"/>
    <mergeCell ref="B11:C11"/>
  </mergeCells>
  <pageMargins left="0.7" right="0.7" top="0.75" bottom="0.75" header="0.3" footer="0.3"/>
  <pageSetup paperSize="9" scale="23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59"/>
  <sheetViews>
    <sheetView topLeftCell="A37" workbookViewId="0">
      <selection activeCell="F28" sqref="F28:G28"/>
    </sheetView>
  </sheetViews>
  <sheetFormatPr defaultRowHeight="14.4" x14ac:dyDescent="0.3"/>
  <cols>
    <col min="2" max="2" width="11.109375" customWidth="1"/>
    <col min="4" max="4" width="16.33203125" customWidth="1"/>
    <col min="5" max="5" width="18.44140625" customWidth="1"/>
    <col min="6" max="7" width="16.33203125" customWidth="1"/>
  </cols>
  <sheetData>
    <row r="5" spans="2:7" ht="18.75" x14ac:dyDescent="0.25">
      <c r="B5" s="565" t="s">
        <v>8</v>
      </c>
      <c r="C5" s="565"/>
      <c r="D5" s="3" t="s">
        <v>11</v>
      </c>
      <c r="E5" s="3" t="s">
        <v>12</v>
      </c>
      <c r="F5" s="3" t="s">
        <v>13</v>
      </c>
      <c r="G5" s="3" t="s">
        <v>0</v>
      </c>
    </row>
    <row r="6" spans="2:7" ht="18.75" x14ac:dyDescent="0.25">
      <c r="B6" s="563" t="s">
        <v>5</v>
      </c>
      <c r="C6" s="563"/>
      <c r="D6" s="1" t="e">
        <f>#REF!</f>
        <v>#REF!</v>
      </c>
      <c r="E6" s="1"/>
      <c r="F6" s="564"/>
      <c r="G6" s="564"/>
    </row>
    <row r="7" spans="2:7" ht="18.75" x14ac:dyDescent="0.25">
      <c r="B7" s="563"/>
      <c r="C7" s="563"/>
      <c r="D7" s="1"/>
      <c r="E7" s="1"/>
      <c r="F7" s="564"/>
      <c r="G7" s="564"/>
    </row>
    <row r="8" spans="2:7" ht="18.75" x14ac:dyDescent="0.25">
      <c r="B8" s="563" t="s">
        <v>6</v>
      </c>
      <c r="C8" s="563"/>
      <c r="D8" s="1" t="e">
        <f>#REF!</f>
        <v>#REF!</v>
      </c>
      <c r="E8" s="1"/>
      <c r="F8" s="564"/>
      <c r="G8" s="564"/>
    </row>
    <row r="9" spans="2:7" ht="18.75" x14ac:dyDescent="0.3">
      <c r="B9" s="566"/>
      <c r="C9" s="566"/>
      <c r="D9" s="6"/>
      <c r="E9" s="1"/>
      <c r="F9" s="567"/>
      <c r="G9" s="567"/>
    </row>
    <row r="10" spans="2:7" ht="18.75" x14ac:dyDescent="0.25">
      <c r="B10" s="563" t="s">
        <v>9</v>
      </c>
      <c r="C10" s="563"/>
      <c r="D10" s="1" t="e">
        <f>#REF!</f>
        <v>#REF!</v>
      </c>
      <c r="E10" s="1"/>
      <c r="F10" s="564"/>
      <c r="G10" s="564"/>
    </row>
    <row r="11" spans="2:7" ht="18.75" x14ac:dyDescent="0.25">
      <c r="B11" s="563"/>
      <c r="C11" s="563"/>
      <c r="D11" s="1"/>
      <c r="E11" s="1"/>
      <c r="F11" s="564"/>
      <c r="G11" s="564"/>
    </row>
    <row r="12" spans="2:7" ht="18.75" x14ac:dyDescent="0.25">
      <c r="B12" s="563" t="s">
        <v>10</v>
      </c>
      <c r="C12" s="563"/>
      <c r="D12" s="2"/>
      <c r="E12" s="2"/>
      <c r="F12" s="562"/>
      <c r="G12" s="562"/>
    </row>
    <row r="13" spans="2:7" ht="15.75" x14ac:dyDescent="0.25">
      <c r="B13" s="561"/>
      <c r="C13" s="561"/>
      <c r="D13" s="2"/>
      <c r="E13" s="2"/>
      <c r="F13" s="562"/>
      <c r="G13" s="562"/>
    </row>
    <row r="14" spans="2:7" ht="18.75" x14ac:dyDescent="0.25">
      <c r="B14" s="563" t="s">
        <v>7</v>
      </c>
      <c r="C14" s="563"/>
      <c r="D14" s="2"/>
      <c r="E14" s="2"/>
      <c r="F14" s="562"/>
      <c r="G14" s="562"/>
    </row>
    <row r="17" spans="3:5" ht="15" x14ac:dyDescent="0.25">
      <c r="D17" t="e">
        <f>D8-D6</f>
        <v>#REF!</v>
      </c>
    </row>
    <row r="18" spans="3:5" ht="15" x14ac:dyDescent="0.25">
      <c r="D18" t="e">
        <f>D12-D10</f>
        <v>#REF!</v>
      </c>
    </row>
    <row r="20" spans="3:5" ht="15" x14ac:dyDescent="0.25">
      <c r="C20" t="s">
        <v>19</v>
      </c>
    </row>
    <row r="21" spans="3:5" ht="15" x14ac:dyDescent="0.25">
      <c r="C21" s="7" t="s">
        <v>14</v>
      </c>
      <c r="D21" s="10">
        <v>42278</v>
      </c>
    </row>
    <row r="22" spans="3:5" ht="15" x14ac:dyDescent="0.25">
      <c r="C22" s="7" t="s">
        <v>15</v>
      </c>
      <c r="D22" s="10">
        <v>42307</v>
      </c>
    </row>
    <row r="23" spans="3:5" ht="15" x14ac:dyDescent="0.25">
      <c r="D23">
        <f>D22-D21</f>
        <v>29</v>
      </c>
      <c r="E23">
        <f ca="1">D22-D25</f>
        <v>-1599</v>
      </c>
    </row>
    <row r="24" spans="3:5" ht="15" x14ac:dyDescent="0.25">
      <c r="C24" s="7" t="s">
        <v>9</v>
      </c>
      <c r="D24" s="10">
        <v>42282</v>
      </c>
    </row>
    <row r="25" spans="3:5" ht="15" x14ac:dyDescent="0.25">
      <c r="C25" s="7" t="s">
        <v>16</v>
      </c>
      <c r="D25" s="8">
        <f ca="1">TODAY()</f>
        <v>43906</v>
      </c>
    </row>
    <row r="26" spans="3:5" ht="15" x14ac:dyDescent="0.25">
      <c r="D26" s="9">
        <f ca="1">D25-D24</f>
        <v>1624</v>
      </c>
    </row>
    <row r="28" spans="3:5" ht="15" x14ac:dyDescent="0.25">
      <c r="D28" t="s">
        <v>17</v>
      </c>
      <c r="E28" s="11">
        <f ca="1">D26/D23</f>
        <v>56</v>
      </c>
    </row>
    <row r="29" spans="3:5" ht="15" x14ac:dyDescent="0.25">
      <c r="D29" t="s">
        <v>18</v>
      </c>
      <c r="E29" s="11">
        <f ca="1">1-E28</f>
        <v>-55</v>
      </c>
    </row>
    <row r="43" spans="2:9" ht="15.75" x14ac:dyDescent="0.25">
      <c r="B43" s="33">
        <v>42495</v>
      </c>
      <c r="C43" s="20" t="s">
        <v>20</v>
      </c>
      <c r="D43" s="14"/>
    </row>
    <row r="44" spans="2:9" ht="15.75" x14ac:dyDescent="0.25">
      <c r="B44" s="21">
        <v>42495</v>
      </c>
      <c r="C44" s="27" t="s">
        <v>21</v>
      </c>
      <c r="D44" s="37"/>
      <c r="E44" s="28"/>
      <c r="G44" s="559"/>
      <c r="H44" s="560"/>
      <c r="I44" s="22"/>
    </row>
    <row r="45" spans="2:9" ht="15.75" x14ac:dyDescent="0.25">
      <c r="B45" s="19">
        <v>42495</v>
      </c>
      <c r="C45" s="29" t="s">
        <v>72</v>
      </c>
      <c r="D45" s="30"/>
      <c r="E45" s="30"/>
      <c r="G45" s="551"/>
      <c r="H45" s="552"/>
      <c r="I45" s="23"/>
    </row>
    <row r="46" spans="2:9" ht="15.75" x14ac:dyDescent="0.25">
      <c r="B46" s="19">
        <v>42530</v>
      </c>
      <c r="C46" s="29" t="s">
        <v>73</v>
      </c>
      <c r="D46" s="30"/>
      <c r="E46" s="18"/>
      <c r="G46" s="557"/>
      <c r="H46" s="558"/>
      <c r="I46" s="24"/>
    </row>
    <row r="47" spans="2:9" ht="15.75" x14ac:dyDescent="0.25">
      <c r="B47" s="19">
        <v>42544</v>
      </c>
      <c r="C47" s="29" t="s">
        <v>81</v>
      </c>
      <c r="D47" s="30"/>
      <c r="E47" s="18"/>
      <c r="G47" s="555"/>
      <c r="H47" s="556"/>
      <c r="I47" s="24"/>
    </row>
    <row r="48" spans="2:9" ht="15.75" x14ac:dyDescent="0.25">
      <c r="B48" s="19">
        <v>42551</v>
      </c>
      <c r="C48" s="29" t="s">
        <v>74</v>
      </c>
      <c r="D48" s="30"/>
      <c r="E48" s="30"/>
      <c r="G48" s="557"/>
      <c r="H48" s="558"/>
      <c r="I48" s="25"/>
    </row>
    <row r="49" spans="2:9" ht="15.75" x14ac:dyDescent="0.25">
      <c r="B49" s="19">
        <v>42551</v>
      </c>
      <c r="C49" s="29" t="s">
        <v>77</v>
      </c>
      <c r="D49" s="30"/>
      <c r="E49" s="30"/>
      <c r="G49" s="557"/>
      <c r="H49" s="558"/>
      <c r="I49" s="24"/>
    </row>
    <row r="50" spans="2:9" ht="15.75" x14ac:dyDescent="0.25">
      <c r="B50" s="19">
        <v>42558</v>
      </c>
      <c r="C50" s="31" t="s">
        <v>75</v>
      </c>
      <c r="D50" s="36"/>
      <c r="E50" s="17"/>
      <c r="G50" s="553"/>
      <c r="H50" s="554"/>
      <c r="I50" s="24"/>
    </row>
    <row r="51" spans="2:9" ht="15.75" x14ac:dyDescent="0.25">
      <c r="B51" s="19">
        <v>42558</v>
      </c>
      <c r="C51" s="29" t="s">
        <v>76</v>
      </c>
      <c r="D51" s="18"/>
      <c r="E51" s="18"/>
      <c r="G51" s="553"/>
      <c r="H51" s="554"/>
      <c r="I51" s="24"/>
    </row>
    <row r="52" spans="2:9" ht="15.75" x14ac:dyDescent="0.25">
      <c r="B52" s="19">
        <v>42558</v>
      </c>
      <c r="C52" s="29" t="s">
        <v>78</v>
      </c>
      <c r="D52" s="18"/>
      <c r="E52" s="18"/>
      <c r="G52" s="553"/>
      <c r="H52" s="554"/>
      <c r="I52" s="24"/>
    </row>
    <row r="53" spans="2:9" ht="15.75" x14ac:dyDescent="0.25">
      <c r="B53" s="19">
        <v>42558</v>
      </c>
      <c r="C53" s="29" t="s">
        <v>2</v>
      </c>
      <c r="D53" s="30"/>
      <c r="E53" s="30"/>
      <c r="G53" s="551"/>
      <c r="H53" s="552"/>
      <c r="I53" s="24"/>
    </row>
    <row r="54" spans="2:9" ht="15.75" x14ac:dyDescent="0.25">
      <c r="B54" s="19">
        <v>42558</v>
      </c>
      <c r="C54" s="29" t="s">
        <v>79</v>
      </c>
      <c r="D54" s="18"/>
      <c r="E54" s="30"/>
      <c r="G54" s="551"/>
      <c r="H54" s="552"/>
      <c r="I54" s="24"/>
    </row>
    <row r="55" spans="2:9" ht="15.75" x14ac:dyDescent="0.25">
      <c r="B55" s="19">
        <v>42558</v>
      </c>
      <c r="C55" s="29" t="s">
        <v>3</v>
      </c>
      <c r="D55" s="30"/>
      <c r="E55" s="30"/>
      <c r="G55" s="551"/>
      <c r="H55" s="552"/>
      <c r="I55" s="24"/>
    </row>
    <row r="56" spans="2:9" ht="15.75" x14ac:dyDescent="0.25">
      <c r="B56" s="19">
        <v>42558</v>
      </c>
      <c r="C56" s="29" t="s">
        <v>80</v>
      </c>
      <c r="D56" s="30"/>
      <c r="E56" s="30"/>
      <c r="G56" s="551"/>
      <c r="H56" s="552"/>
      <c r="I56" s="24"/>
    </row>
    <row r="57" spans="2:9" ht="15.75" x14ac:dyDescent="0.25">
      <c r="B57" s="19">
        <v>42558</v>
      </c>
      <c r="C57" s="29" t="s">
        <v>82</v>
      </c>
      <c r="D57" s="30"/>
      <c r="E57" s="30"/>
      <c r="G57" s="551"/>
      <c r="H57" s="552"/>
      <c r="I57" s="24"/>
    </row>
    <row r="58" spans="2:9" ht="15.75" x14ac:dyDescent="0.25">
      <c r="B58" s="19">
        <v>42586</v>
      </c>
      <c r="C58" s="29" t="s">
        <v>4</v>
      </c>
      <c r="D58" s="30"/>
      <c r="E58" s="30"/>
      <c r="G58" s="551"/>
      <c r="H58" s="552"/>
      <c r="I58" s="24"/>
    </row>
    <row r="59" spans="2:9" ht="15.75" x14ac:dyDescent="0.25">
      <c r="B59" s="34"/>
      <c r="C59" s="35"/>
      <c r="D59" s="38"/>
      <c r="E59" s="32"/>
      <c r="G59" s="549"/>
      <c r="H59" s="550"/>
      <c r="I59" s="26"/>
    </row>
  </sheetData>
  <sortState ref="B43:D59">
    <sortCondition ref="B43"/>
  </sortState>
  <mergeCells count="35">
    <mergeCell ref="B11:C11"/>
    <mergeCell ref="F11:G11"/>
    <mergeCell ref="B12:C12"/>
    <mergeCell ref="F12:G12"/>
    <mergeCell ref="B5:C5"/>
    <mergeCell ref="B6:C6"/>
    <mergeCell ref="B9:C9"/>
    <mergeCell ref="F9:G9"/>
    <mergeCell ref="B10:C10"/>
    <mergeCell ref="F10:G10"/>
    <mergeCell ref="F6:G6"/>
    <mergeCell ref="B7:C7"/>
    <mergeCell ref="F7:G7"/>
    <mergeCell ref="B8:C8"/>
    <mergeCell ref="F8:G8"/>
    <mergeCell ref="G44:H44"/>
    <mergeCell ref="G45:H45"/>
    <mergeCell ref="G46:H46"/>
    <mergeCell ref="B13:C13"/>
    <mergeCell ref="F13:G13"/>
    <mergeCell ref="B14:C14"/>
    <mergeCell ref="F14:G14"/>
    <mergeCell ref="G50:H50"/>
    <mergeCell ref="G51:H51"/>
    <mergeCell ref="G52:H52"/>
    <mergeCell ref="G47:H47"/>
    <mergeCell ref="G48:H48"/>
    <mergeCell ref="G49:H49"/>
    <mergeCell ref="G59:H59"/>
    <mergeCell ref="G56:H56"/>
    <mergeCell ref="G57:H57"/>
    <mergeCell ref="G58:H58"/>
    <mergeCell ref="G53:H53"/>
    <mergeCell ref="G54:H54"/>
    <mergeCell ref="G55:H5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R81"/>
  <sheetViews>
    <sheetView topLeftCell="A28" workbookViewId="0">
      <selection activeCell="F28" sqref="F28:G28"/>
    </sheetView>
  </sheetViews>
  <sheetFormatPr defaultRowHeight="14.4" x14ac:dyDescent="0.3"/>
  <sheetData>
    <row r="7" spans="5:18" ht="15.75" x14ac:dyDescent="0.25"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Q7" s="569"/>
      <c r="R7" s="569"/>
    </row>
    <row r="8" spans="5:18" ht="15.6" x14ac:dyDescent="0.3">
      <c r="E8" s="568"/>
      <c r="F8" s="568"/>
      <c r="G8" s="568"/>
      <c r="H8" s="568"/>
      <c r="I8" s="568"/>
      <c r="J8" s="568"/>
      <c r="K8" s="15"/>
      <c r="L8" s="568"/>
      <c r="M8" s="568"/>
      <c r="N8" s="568"/>
      <c r="O8" s="568"/>
      <c r="P8" s="568"/>
      <c r="Q8" s="568"/>
      <c r="R8" s="568"/>
    </row>
    <row r="9" spans="5:18" ht="15.6" x14ac:dyDescent="0.3">
      <c r="E9" s="568"/>
      <c r="F9" s="568"/>
      <c r="G9" s="568"/>
      <c r="H9" s="568"/>
      <c r="I9" s="568"/>
      <c r="J9" s="568"/>
      <c r="K9" s="15"/>
      <c r="L9" s="4"/>
      <c r="M9" s="4"/>
      <c r="N9" s="4"/>
      <c r="O9" s="4"/>
      <c r="P9" s="4"/>
      <c r="Q9" s="4"/>
      <c r="R9" s="4"/>
    </row>
    <row r="10" spans="5:18" ht="15.75" x14ac:dyDescent="0.25">
      <c r="E10" s="571"/>
      <c r="F10" s="571"/>
      <c r="G10" s="571"/>
      <c r="H10" s="571"/>
      <c r="I10" s="571"/>
      <c r="J10" s="571"/>
      <c r="K10" s="571"/>
      <c r="L10" s="4"/>
      <c r="M10" s="4"/>
      <c r="N10" s="4"/>
      <c r="O10" s="4"/>
      <c r="P10" s="4"/>
      <c r="Q10" s="4"/>
      <c r="R10" s="4"/>
    </row>
    <row r="11" spans="5:18" ht="15.75" x14ac:dyDescent="0.25">
      <c r="E11" s="572"/>
      <c r="F11" s="572"/>
      <c r="G11" s="572"/>
      <c r="H11" s="572"/>
      <c r="I11" s="572"/>
      <c r="J11" s="572"/>
      <c r="K11" s="572"/>
      <c r="L11" s="4"/>
      <c r="M11" s="4"/>
      <c r="N11" s="4"/>
      <c r="O11" s="4"/>
      <c r="P11" s="4"/>
      <c r="Q11" s="4"/>
      <c r="R11" s="4"/>
    </row>
    <row r="12" spans="5:18" ht="15.75" x14ac:dyDescent="0.25">
      <c r="E12" s="572"/>
      <c r="F12" s="572"/>
      <c r="G12" s="572"/>
      <c r="H12" s="572"/>
      <c r="I12" s="572"/>
      <c r="J12" s="572"/>
      <c r="K12" s="572"/>
      <c r="L12" s="4"/>
      <c r="M12" s="4"/>
      <c r="N12" s="4"/>
      <c r="O12" s="4"/>
      <c r="P12" s="4"/>
      <c r="Q12" s="4"/>
      <c r="R12" s="4"/>
    </row>
    <row r="13" spans="5:18" ht="15.75" x14ac:dyDescent="0.25">
      <c r="E13" s="572"/>
      <c r="F13" s="572"/>
      <c r="G13" s="572"/>
      <c r="H13" s="572"/>
      <c r="I13" s="572"/>
      <c r="J13" s="572"/>
      <c r="K13" s="572"/>
      <c r="L13" s="12"/>
      <c r="M13" s="12"/>
      <c r="N13" s="12"/>
      <c r="O13" s="12"/>
      <c r="P13" s="12"/>
      <c r="Q13" s="12"/>
      <c r="R13" s="12"/>
    </row>
    <row r="14" spans="5:18" ht="15" x14ac:dyDescent="0.25">
      <c r="E14" s="570"/>
      <c r="F14" s="570"/>
      <c r="G14" s="570"/>
      <c r="H14" s="570"/>
      <c r="I14" s="570"/>
      <c r="J14" s="570"/>
      <c r="K14" s="570"/>
      <c r="L14" s="4"/>
      <c r="M14" s="4"/>
      <c r="N14" s="4"/>
      <c r="O14" s="4"/>
      <c r="P14" s="4"/>
      <c r="Q14" s="4"/>
      <c r="R14" s="4"/>
    </row>
    <row r="15" spans="5:18" ht="15" x14ac:dyDescent="0.25">
      <c r="E15" s="570"/>
      <c r="F15" s="570"/>
      <c r="G15" s="570"/>
      <c r="H15" s="570"/>
      <c r="I15" s="570"/>
      <c r="J15" s="570"/>
      <c r="K15" s="570"/>
      <c r="L15" s="4"/>
      <c r="M15" s="4"/>
      <c r="N15" s="4"/>
      <c r="O15" s="4"/>
      <c r="P15" s="4"/>
      <c r="Q15" s="4"/>
      <c r="R15" s="4"/>
    </row>
    <row r="16" spans="5:18" ht="15.75" x14ac:dyDescent="0.25">
      <c r="E16" s="571"/>
      <c r="F16" s="571"/>
      <c r="G16" s="571"/>
      <c r="H16" s="571"/>
      <c r="I16" s="571"/>
      <c r="J16" s="571"/>
      <c r="K16" s="571"/>
      <c r="L16" s="16"/>
      <c r="M16" s="16"/>
      <c r="N16" s="16"/>
      <c r="O16" s="16"/>
      <c r="P16" s="12"/>
      <c r="Q16" s="12"/>
      <c r="R16" s="12"/>
    </row>
    <row r="17" spans="5:18" ht="15.75" x14ac:dyDescent="0.25">
      <c r="E17" s="570"/>
      <c r="F17" s="570"/>
      <c r="G17" s="570"/>
      <c r="H17" s="570"/>
      <c r="I17" s="570"/>
      <c r="J17" s="570"/>
      <c r="K17" s="570"/>
      <c r="L17" s="5"/>
      <c r="M17" s="5"/>
      <c r="N17" s="5"/>
      <c r="O17" s="5"/>
      <c r="P17" s="12"/>
      <c r="Q17" s="12"/>
      <c r="R17" s="12"/>
    </row>
    <row r="18" spans="5:18" ht="15.75" x14ac:dyDescent="0.25">
      <c r="E18" s="574"/>
      <c r="F18" s="574"/>
      <c r="G18" s="568"/>
      <c r="H18" s="568"/>
      <c r="I18" s="568"/>
      <c r="J18" s="568"/>
      <c r="K18" s="568"/>
      <c r="L18" s="5"/>
      <c r="M18" s="5"/>
      <c r="N18" s="5"/>
      <c r="O18" s="5"/>
      <c r="P18" s="12"/>
      <c r="Q18" s="12"/>
      <c r="R18" s="12"/>
    </row>
    <row r="19" spans="5:18" ht="15.75" x14ac:dyDescent="0.25">
      <c r="E19" s="571"/>
      <c r="F19" s="571"/>
      <c r="G19" s="568"/>
      <c r="H19" s="568"/>
      <c r="I19" s="568"/>
      <c r="J19" s="568"/>
      <c r="K19" s="568"/>
      <c r="L19" s="5"/>
      <c r="M19" s="5"/>
      <c r="N19" s="5"/>
      <c r="O19" s="5"/>
      <c r="P19" s="12"/>
      <c r="Q19" s="12"/>
      <c r="R19" s="12"/>
    </row>
    <row r="20" spans="5:18" ht="15.75" x14ac:dyDescent="0.25">
      <c r="E20" s="571"/>
      <c r="F20" s="571"/>
      <c r="G20" s="568"/>
      <c r="H20" s="568"/>
      <c r="I20" s="568"/>
      <c r="J20" s="568"/>
      <c r="K20" s="568"/>
      <c r="L20" s="5"/>
      <c r="M20" s="5"/>
      <c r="N20" s="5"/>
      <c r="O20" s="5"/>
      <c r="P20" s="12"/>
      <c r="Q20" s="12"/>
      <c r="R20" s="12"/>
    </row>
    <row r="21" spans="5:18" ht="15.75" x14ac:dyDescent="0.25">
      <c r="E21" s="570"/>
      <c r="F21" s="570"/>
      <c r="G21" s="570"/>
      <c r="H21" s="570"/>
      <c r="I21" s="570"/>
      <c r="J21" s="570"/>
      <c r="K21" s="570"/>
      <c r="L21" s="5"/>
      <c r="M21" s="5"/>
      <c r="N21" s="5"/>
      <c r="O21" s="5"/>
      <c r="P21" s="12"/>
      <c r="Q21" s="12"/>
      <c r="R21" s="12"/>
    </row>
    <row r="22" spans="5:18" ht="15.75" x14ac:dyDescent="0.25">
      <c r="E22" s="568"/>
      <c r="F22" s="568"/>
      <c r="G22" s="568"/>
      <c r="H22" s="568"/>
      <c r="I22" s="568"/>
      <c r="J22" s="568"/>
      <c r="K22" s="568"/>
      <c r="L22" s="5"/>
      <c r="M22" s="5"/>
      <c r="N22" s="5"/>
      <c r="O22" s="5"/>
      <c r="P22" s="12"/>
      <c r="Q22" s="12"/>
      <c r="R22" s="12"/>
    </row>
    <row r="23" spans="5:18" ht="15.75" x14ac:dyDescent="0.25">
      <c r="E23" s="571"/>
      <c r="F23" s="571"/>
      <c r="G23" s="571"/>
      <c r="H23" s="571"/>
      <c r="I23" s="571"/>
      <c r="J23" s="571"/>
      <c r="K23" s="571"/>
      <c r="L23" s="5"/>
      <c r="M23" s="5"/>
      <c r="N23" s="5"/>
      <c r="O23" s="5"/>
      <c r="P23" s="12"/>
      <c r="Q23" s="12"/>
      <c r="R23" s="12"/>
    </row>
    <row r="24" spans="5:18" ht="15.75" x14ac:dyDescent="0.25">
      <c r="E24" s="568"/>
      <c r="F24" s="568"/>
      <c r="G24" s="568"/>
      <c r="H24" s="568"/>
      <c r="I24" s="568"/>
      <c r="J24" s="568"/>
      <c r="K24" s="568"/>
      <c r="L24" s="5"/>
      <c r="M24" s="5"/>
      <c r="N24" s="5"/>
      <c r="O24" s="5"/>
      <c r="P24" s="12"/>
      <c r="Q24" s="12"/>
      <c r="R24" s="12"/>
    </row>
    <row r="25" spans="5:18" ht="15.75" x14ac:dyDescent="0.25">
      <c r="E25" s="570"/>
      <c r="F25" s="570"/>
      <c r="G25" s="570"/>
      <c r="H25" s="570"/>
      <c r="I25" s="570"/>
      <c r="J25" s="570"/>
      <c r="K25" s="570"/>
      <c r="L25" s="5"/>
      <c r="M25" s="5"/>
      <c r="N25" s="5"/>
      <c r="O25" s="5"/>
      <c r="P25" s="12"/>
      <c r="Q25" s="12"/>
      <c r="R25" s="12"/>
    </row>
    <row r="26" spans="5:18" ht="15.75" x14ac:dyDescent="0.25">
      <c r="E26" s="573"/>
      <c r="F26" s="573"/>
      <c r="G26" s="573"/>
      <c r="H26" s="573"/>
      <c r="I26" s="573"/>
      <c r="J26" s="573"/>
      <c r="K26" s="573"/>
      <c r="L26" s="5"/>
      <c r="M26" s="5"/>
      <c r="N26" s="5"/>
      <c r="O26" s="5"/>
      <c r="P26" s="12"/>
      <c r="Q26" s="12"/>
      <c r="R26" s="12"/>
    </row>
    <row r="27" spans="5:18" ht="15.75" x14ac:dyDescent="0.25">
      <c r="E27" s="573"/>
      <c r="F27" s="573"/>
      <c r="G27" s="573"/>
      <c r="H27" s="573"/>
      <c r="I27" s="573"/>
      <c r="J27" s="573"/>
      <c r="K27" s="573"/>
      <c r="L27" s="5"/>
      <c r="M27" s="5"/>
      <c r="N27" s="5"/>
      <c r="O27" s="5"/>
      <c r="P27" s="12"/>
      <c r="Q27" s="12"/>
      <c r="R27" s="12"/>
    </row>
    <row r="28" spans="5:18" ht="15.75" x14ac:dyDescent="0.25">
      <c r="E28" s="573"/>
      <c r="F28" s="573"/>
      <c r="G28" s="573"/>
      <c r="H28" s="573"/>
      <c r="I28" s="573"/>
      <c r="J28" s="573"/>
      <c r="K28" s="573"/>
      <c r="L28" s="5"/>
      <c r="M28" s="5"/>
      <c r="N28" s="5"/>
      <c r="O28" s="5"/>
      <c r="P28" s="12"/>
      <c r="Q28" s="12"/>
      <c r="R28" s="12"/>
    </row>
    <row r="32" spans="5:18" ht="15" x14ac:dyDescent="0.25">
      <c r="E32" t="s">
        <v>22</v>
      </c>
    </row>
    <row r="33" spans="5:5" ht="15" x14ac:dyDescent="0.25">
      <c r="E33" t="s">
        <v>23</v>
      </c>
    </row>
    <row r="34" spans="5:5" ht="15" x14ac:dyDescent="0.25">
      <c r="E34" t="s">
        <v>24</v>
      </c>
    </row>
    <row r="35" spans="5:5" ht="15" x14ac:dyDescent="0.25">
      <c r="E35" t="s">
        <v>25</v>
      </c>
    </row>
    <row r="36" spans="5:5" ht="15" x14ac:dyDescent="0.25">
      <c r="E36" t="s">
        <v>26</v>
      </c>
    </row>
    <row r="37" spans="5:5" ht="15" x14ac:dyDescent="0.25">
      <c r="E37" t="s">
        <v>27</v>
      </c>
    </row>
    <row r="38" spans="5:5" ht="15" x14ac:dyDescent="0.25">
      <c r="E38" t="s">
        <v>28</v>
      </c>
    </row>
    <row r="39" spans="5:5" ht="15" x14ac:dyDescent="0.25">
      <c r="E39" t="s">
        <v>29</v>
      </c>
    </row>
    <row r="40" spans="5:5" ht="15" x14ac:dyDescent="0.25">
      <c r="E40" t="s">
        <v>30</v>
      </c>
    </row>
    <row r="41" spans="5:5" ht="15" x14ac:dyDescent="0.25">
      <c r="E41" t="s">
        <v>31</v>
      </c>
    </row>
    <row r="42" spans="5:5" ht="15" x14ac:dyDescent="0.25">
      <c r="E42" t="s">
        <v>32</v>
      </c>
    </row>
    <row r="43" spans="5:5" ht="15" x14ac:dyDescent="0.25">
      <c r="E43" t="s">
        <v>33</v>
      </c>
    </row>
    <row r="44" spans="5:5" ht="15" x14ac:dyDescent="0.25">
      <c r="E44" t="s">
        <v>34</v>
      </c>
    </row>
    <row r="45" spans="5:5" ht="15" x14ac:dyDescent="0.25">
      <c r="E45" t="s">
        <v>35</v>
      </c>
    </row>
    <row r="46" spans="5:5" ht="15" x14ac:dyDescent="0.25">
      <c r="E46" t="s">
        <v>36</v>
      </c>
    </row>
    <row r="47" spans="5:5" ht="15" x14ac:dyDescent="0.25">
      <c r="E47" t="s">
        <v>37</v>
      </c>
    </row>
    <row r="48" spans="5:5" ht="15" x14ac:dyDescent="0.25">
      <c r="E48" t="s">
        <v>38</v>
      </c>
    </row>
    <row r="49" spans="5:5" ht="15" x14ac:dyDescent="0.25">
      <c r="E49" t="s">
        <v>39</v>
      </c>
    </row>
    <row r="50" spans="5:5" ht="15" x14ac:dyDescent="0.25">
      <c r="E50" t="s">
        <v>40</v>
      </c>
    </row>
    <row r="51" spans="5:5" ht="15" x14ac:dyDescent="0.25">
      <c r="E51" t="s">
        <v>41</v>
      </c>
    </row>
    <row r="52" spans="5:5" ht="15" x14ac:dyDescent="0.25">
      <c r="E52" t="s">
        <v>42</v>
      </c>
    </row>
    <row r="53" spans="5:5" ht="15" x14ac:dyDescent="0.25">
      <c r="E53" t="s">
        <v>43</v>
      </c>
    </row>
    <row r="54" spans="5:5" ht="15" x14ac:dyDescent="0.25">
      <c r="E54" t="s">
        <v>44</v>
      </c>
    </row>
    <row r="55" spans="5:5" x14ac:dyDescent="0.3">
      <c r="E55" t="s">
        <v>45</v>
      </c>
    </row>
    <row r="56" spans="5:5" x14ac:dyDescent="0.3">
      <c r="E56" t="s">
        <v>46</v>
      </c>
    </row>
    <row r="57" spans="5:5" x14ac:dyDescent="0.3">
      <c r="E57" t="s">
        <v>47</v>
      </c>
    </row>
    <row r="58" spans="5:5" x14ac:dyDescent="0.3">
      <c r="E58" t="s">
        <v>48</v>
      </c>
    </row>
    <row r="59" spans="5:5" x14ac:dyDescent="0.3">
      <c r="E59" t="s">
        <v>49</v>
      </c>
    </row>
    <row r="60" spans="5:5" x14ac:dyDescent="0.3">
      <c r="E60" t="s">
        <v>50</v>
      </c>
    </row>
    <row r="61" spans="5:5" x14ac:dyDescent="0.3">
      <c r="E61" t="s">
        <v>51</v>
      </c>
    </row>
    <row r="62" spans="5:5" x14ac:dyDescent="0.3">
      <c r="E62" t="s">
        <v>52</v>
      </c>
    </row>
    <row r="63" spans="5:5" x14ac:dyDescent="0.3">
      <c r="E63" t="s">
        <v>53</v>
      </c>
    </row>
    <row r="64" spans="5:5" x14ac:dyDescent="0.3">
      <c r="E64" t="s">
        <v>54</v>
      </c>
    </row>
    <row r="65" spans="5:5" x14ac:dyDescent="0.3">
      <c r="E65" t="s">
        <v>55</v>
      </c>
    </row>
    <row r="66" spans="5:5" x14ac:dyDescent="0.3">
      <c r="E66" t="s">
        <v>56</v>
      </c>
    </row>
    <row r="67" spans="5:5" x14ac:dyDescent="0.3">
      <c r="E67" t="s">
        <v>57</v>
      </c>
    </row>
    <row r="68" spans="5:5" x14ac:dyDescent="0.3">
      <c r="E68" t="s">
        <v>58</v>
      </c>
    </row>
    <row r="69" spans="5:5" x14ac:dyDescent="0.3">
      <c r="E69" t="s">
        <v>59</v>
      </c>
    </row>
    <row r="70" spans="5:5" x14ac:dyDescent="0.3">
      <c r="E70" t="s">
        <v>60</v>
      </c>
    </row>
    <row r="71" spans="5:5" x14ac:dyDescent="0.3">
      <c r="E71" t="s">
        <v>61</v>
      </c>
    </row>
    <row r="72" spans="5:5" x14ac:dyDescent="0.3">
      <c r="E72" t="s">
        <v>62</v>
      </c>
    </row>
    <row r="73" spans="5:5" x14ac:dyDescent="0.3">
      <c r="E73" t="s">
        <v>63</v>
      </c>
    </row>
    <row r="74" spans="5:5" x14ac:dyDescent="0.3">
      <c r="E74" t="s">
        <v>64</v>
      </c>
    </row>
    <row r="75" spans="5:5" x14ac:dyDescent="0.3">
      <c r="E75" t="s">
        <v>65</v>
      </c>
    </row>
    <row r="76" spans="5:5" x14ac:dyDescent="0.3">
      <c r="E76" t="s">
        <v>66</v>
      </c>
    </row>
    <row r="77" spans="5:5" x14ac:dyDescent="0.3">
      <c r="E77" t="s">
        <v>67</v>
      </c>
    </row>
    <row r="78" spans="5:5" x14ac:dyDescent="0.3">
      <c r="E78" t="s">
        <v>68</v>
      </c>
    </row>
    <row r="79" spans="5:5" x14ac:dyDescent="0.3">
      <c r="E79" t="s">
        <v>69</v>
      </c>
    </row>
    <row r="80" spans="5:5" x14ac:dyDescent="0.3">
      <c r="E80" t="s">
        <v>70</v>
      </c>
    </row>
    <row r="81" spans="5:5" x14ac:dyDescent="0.3">
      <c r="E81" t="s">
        <v>71</v>
      </c>
    </row>
  </sheetData>
  <mergeCells count="56">
    <mergeCell ref="I15:K15"/>
    <mergeCell ref="I26:K26"/>
    <mergeCell ref="I27:K27"/>
    <mergeCell ref="I28:K28"/>
    <mergeCell ref="E25:F25"/>
    <mergeCell ref="G25:H25"/>
    <mergeCell ref="G15:H15"/>
    <mergeCell ref="E22:F22"/>
    <mergeCell ref="G26:H26"/>
    <mergeCell ref="G27:H27"/>
    <mergeCell ref="G28:H28"/>
    <mergeCell ref="E17:F17"/>
    <mergeCell ref="E21:F21"/>
    <mergeCell ref="G17:H17"/>
    <mergeCell ref="G21:H21"/>
    <mergeCell ref="E24:F24"/>
    <mergeCell ref="G11:H11"/>
    <mergeCell ref="G12:H12"/>
    <mergeCell ref="G13:H13"/>
    <mergeCell ref="G14:H14"/>
    <mergeCell ref="I11:K11"/>
    <mergeCell ref="I12:K12"/>
    <mergeCell ref="I13:K13"/>
    <mergeCell ref="I14:K14"/>
    <mergeCell ref="E28:F28"/>
    <mergeCell ref="E27:F27"/>
    <mergeCell ref="E26:F26"/>
    <mergeCell ref="E16:K16"/>
    <mergeCell ref="E23:K23"/>
    <mergeCell ref="I24:K24"/>
    <mergeCell ref="I25:K25"/>
    <mergeCell ref="G24:H24"/>
    <mergeCell ref="E19:F19"/>
    <mergeCell ref="E20:F20"/>
    <mergeCell ref="I17:K17"/>
    <mergeCell ref="I18:K18"/>
    <mergeCell ref="I19:K19"/>
    <mergeCell ref="I20:K20"/>
    <mergeCell ref="I21:K21"/>
    <mergeCell ref="E18:F18"/>
    <mergeCell ref="I22:K22"/>
    <mergeCell ref="E7:R7"/>
    <mergeCell ref="L8:R8"/>
    <mergeCell ref="E8:F9"/>
    <mergeCell ref="G8:H9"/>
    <mergeCell ref="I8:J9"/>
    <mergeCell ref="G22:H22"/>
    <mergeCell ref="E15:F15"/>
    <mergeCell ref="G18:H18"/>
    <mergeCell ref="G19:H19"/>
    <mergeCell ref="G20:H20"/>
    <mergeCell ref="E10:K10"/>
    <mergeCell ref="E11:F11"/>
    <mergeCell ref="E12:F12"/>
    <mergeCell ref="E13:F13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DB</vt:lpstr>
      <vt:lpstr>CIVIL PICS</vt:lpstr>
      <vt:lpstr>MEP PICS</vt:lpstr>
      <vt:lpstr>Data</vt:lpstr>
      <vt:lpstr>Submittal Status</vt:lpstr>
      <vt:lpstr>Manpower</vt:lpstr>
      <vt:lpstr>Sheet2</vt:lpstr>
      <vt:lpstr>Sheet3</vt:lpstr>
      <vt:lpstr>'CIVIL PICS'!Print_Area</vt:lpstr>
      <vt:lpstr>Data!Print_Area</vt:lpstr>
      <vt:lpstr>DB!Print_Area</vt:lpstr>
      <vt:lpstr>Manpower!Print_Area</vt:lpstr>
      <vt:lpstr>'MEP PICS'!Print_Area</vt:lpstr>
      <vt:lpstr>'Submittal Status'!Print_Area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Shabnam, Sherin</dc:creator>
  <cp:lastModifiedBy>Cyril E John</cp:lastModifiedBy>
  <cp:lastPrinted>2020-03-16T08:49:03Z</cp:lastPrinted>
  <dcterms:created xsi:type="dcterms:W3CDTF">2015-10-11T07:43:34Z</dcterms:created>
  <dcterms:modified xsi:type="dcterms:W3CDTF">2020-03-16T08:55:46Z</dcterms:modified>
</cp:coreProperties>
</file>