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32" yWindow="516" windowWidth="16188" windowHeight="5376" activeTab="1"/>
  </bookViews>
  <sheets>
    <sheet name="connections2" sheetId="1" r:id="rId1"/>
    <sheet name="Wells" sheetId="2" r:id="rId2"/>
    <sheet name="Units" sheetId="3" r:id="rId3"/>
    <sheet name="Sheet1" sheetId="4" r:id="rId4"/>
  </sheets>
  <definedNames>
    <definedName name="_xlnm._FilterDatabase" localSheetId="0" hidden="1">connections2!$A$2:$H$303</definedName>
  </definedNames>
  <calcPr calcId="144525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B7" i="4" l="1" a="1"/>
  <c r="B7" i="4" s="1"/>
  <c r="J3" i="2"/>
  <c r="L3" i="2" s="1"/>
  <c r="J4" i="2"/>
  <c r="L4" i="2" s="1"/>
  <c r="J5" i="2"/>
  <c r="J6" i="2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L92" i="2" s="1"/>
  <c r="J93" i="2"/>
  <c r="J94" i="2"/>
  <c r="J95" i="2"/>
  <c r="J96" i="2"/>
  <c r="L96" i="2" s="1"/>
  <c r="J97" i="2"/>
  <c r="J98" i="2"/>
  <c r="J99" i="2"/>
  <c r="J100" i="2"/>
  <c r="L100" i="2" s="1"/>
  <c r="J101" i="2"/>
  <c r="J102" i="2"/>
  <c r="J103" i="2"/>
  <c r="J104" i="2"/>
  <c r="L104" i="2" s="1"/>
  <c r="J105" i="2"/>
  <c r="J106" i="2"/>
  <c r="J107" i="2"/>
  <c r="J108" i="2"/>
  <c r="L108" i="2" s="1"/>
  <c r="J109" i="2"/>
  <c r="J110" i="2"/>
  <c r="J111" i="2"/>
  <c r="J112" i="2"/>
  <c r="L112" i="2" s="1"/>
  <c r="J113" i="2"/>
  <c r="J114" i="2"/>
  <c r="J115" i="2"/>
  <c r="J116" i="2"/>
  <c r="L116" i="2" s="1"/>
  <c r="J117" i="2"/>
  <c r="J118" i="2"/>
  <c r="J119" i="2"/>
  <c r="J120" i="2"/>
  <c r="L120" i="2" s="1"/>
  <c r="J121" i="2"/>
  <c r="J122" i="2"/>
  <c r="J123" i="2"/>
  <c r="J124" i="2"/>
  <c r="L124" i="2" s="1"/>
  <c r="L5" i="2"/>
  <c r="L6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3" i="2"/>
  <c r="L94" i="2"/>
  <c r="L95" i="2"/>
  <c r="L97" i="2"/>
  <c r="L98" i="2"/>
  <c r="L99" i="2"/>
  <c r="L101" i="2"/>
  <c r="L102" i="2"/>
  <c r="L103" i="2"/>
  <c r="L105" i="2"/>
  <c r="L106" i="2"/>
  <c r="L107" i="2"/>
  <c r="L109" i="2"/>
  <c r="L110" i="2"/>
  <c r="L111" i="2"/>
  <c r="L113" i="2"/>
  <c r="L114" i="2"/>
  <c r="L115" i="2"/>
  <c r="L117" i="2"/>
  <c r="L118" i="2"/>
  <c r="L119" i="2"/>
  <c r="L121" i="2"/>
  <c r="L122" i="2"/>
  <c r="L123" i="2"/>
  <c r="H3" i="2"/>
  <c r="I3" i="2" s="1"/>
  <c r="E7" i="4" l="1"/>
  <c r="D7" i="4"/>
  <c r="C7" i="4"/>
  <c r="C114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5" i="2"/>
  <c r="C116" i="2"/>
  <c r="C117" i="2"/>
  <c r="C118" i="2"/>
  <c r="C119" i="2"/>
  <c r="C120" i="2"/>
  <c r="C121" i="2"/>
  <c r="C122" i="2"/>
  <c r="C123" i="2"/>
  <c r="C124" i="2"/>
  <c r="C2" i="2"/>
  <c r="C3" i="2"/>
  <c r="C4" i="2"/>
  <c r="C5" i="2"/>
  <c r="C6" i="2"/>
  <c r="H4" i="2" l="1"/>
  <c r="H5" i="2"/>
  <c r="I5" i="2" s="1"/>
  <c r="H6" i="2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29" i="2"/>
  <c r="H30" i="2"/>
  <c r="H31" i="2"/>
  <c r="H32" i="2"/>
  <c r="H33" i="2"/>
  <c r="H34" i="2"/>
  <c r="I34" i="2" s="1"/>
  <c r="H35" i="2"/>
  <c r="H36" i="2"/>
  <c r="H37" i="2"/>
  <c r="H38" i="2"/>
  <c r="H39" i="2"/>
  <c r="H40" i="2"/>
  <c r="H41" i="2"/>
  <c r="H42" i="2"/>
  <c r="I42" i="2" s="1"/>
  <c r="H43" i="2"/>
  <c r="H44" i="2"/>
  <c r="H45" i="2"/>
  <c r="H46" i="2"/>
  <c r="H47" i="2"/>
  <c r="H48" i="2"/>
  <c r="H49" i="2"/>
  <c r="H50" i="2"/>
  <c r="I50" i="2" s="1"/>
  <c r="H51" i="2"/>
  <c r="H52" i="2"/>
  <c r="H53" i="2"/>
  <c r="H54" i="2"/>
  <c r="H55" i="2"/>
  <c r="H56" i="2"/>
  <c r="H57" i="2"/>
  <c r="H58" i="2"/>
  <c r="I58" i="2" s="1"/>
  <c r="H59" i="2"/>
  <c r="H60" i="2"/>
  <c r="H61" i="2"/>
  <c r="H62" i="2"/>
  <c r="H63" i="2"/>
  <c r="H64" i="2"/>
  <c r="H65" i="2"/>
  <c r="H66" i="2"/>
  <c r="I66" i="2" s="1"/>
  <c r="H67" i="2"/>
  <c r="H68" i="2"/>
  <c r="H69" i="2"/>
  <c r="H70" i="2"/>
  <c r="H71" i="2"/>
  <c r="H72" i="2"/>
  <c r="H73" i="2"/>
  <c r="H74" i="2"/>
  <c r="I74" i="2" s="1"/>
  <c r="H75" i="2"/>
  <c r="H76" i="2"/>
  <c r="H77" i="2"/>
  <c r="H78" i="2"/>
  <c r="H79" i="2"/>
  <c r="H80" i="2"/>
  <c r="H81" i="2"/>
  <c r="H82" i="2"/>
  <c r="I82" i="2" s="1"/>
  <c r="H83" i="2"/>
  <c r="H84" i="2"/>
  <c r="H85" i="2"/>
  <c r="H86" i="2"/>
  <c r="H87" i="2"/>
  <c r="H88" i="2"/>
  <c r="H89" i="2"/>
  <c r="H90" i="2"/>
  <c r="I90" i="2" s="1"/>
  <c r="H91" i="2"/>
  <c r="H92" i="2"/>
  <c r="H93" i="2"/>
  <c r="H94" i="2"/>
  <c r="H95" i="2"/>
  <c r="H96" i="2"/>
  <c r="H97" i="2"/>
  <c r="H98" i="2"/>
  <c r="I98" i="2" s="1"/>
  <c r="H99" i="2"/>
  <c r="H100" i="2"/>
  <c r="H101" i="2"/>
  <c r="H102" i="2"/>
  <c r="H103" i="2"/>
  <c r="H104" i="2"/>
  <c r="H105" i="2"/>
  <c r="H106" i="2"/>
  <c r="I106" i="2" s="1"/>
  <c r="H107" i="2"/>
  <c r="I107" i="2" s="1"/>
  <c r="H108" i="2"/>
  <c r="H109" i="2"/>
  <c r="H110" i="2"/>
  <c r="H111" i="2"/>
  <c r="I111" i="2" s="1"/>
  <c r="H112" i="2"/>
  <c r="I112" i="2" s="1"/>
  <c r="H113" i="2"/>
  <c r="H114" i="2"/>
  <c r="I114" i="2" s="1"/>
  <c r="H115" i="2"/>
  <c r="I115" i="2" s="1"/>
  <c r="H116" i="2"/>
  <c r="H117" i="2"/>
  <c r="H118" i="2"/>
  <c r="H119" i="2"/>
  <c r="I119" i="2" s="1"/>
  <c r="H120" i="2"/>
  <c r="H121" i="2"/>
  <c r="H122" i="2"/>
  <c r="I122" i="2" s="1"/>
  <c r="H123" i="2"/>
  <c r="I123" i="2" s="1"/>
  <c r="H124" i="2"/>
  <c r="I4" i="2"/>
  <c r="I6" i="2"/>
  <c r="I29" i="2"/>
  <c r="I30" i="2"/>
  <c r="I31" i="2"/>
  <c r="I32" i="2"/>
  <c r="I33" i="2"/>
  <c r="I35" i="2"/>
  <c r="I36" i="2"/>
  <c r="I37" i="2"/>
  <c r="I38" i="2"/>
  <c r="I39" i="2"/>
  <c r="I40" i="2"/>
  <c r="I41" i="2"/>
  <c r="I43" i="2"/>
  <c r="I44" i="2"/>
  <c r="I45" i="2"/>
  <c r="I46" i="2"/>
  <c r="I47" i="2"/>
  <c r="I48" i="2"/>
  <c r="I49" i="2"/>
  <c r="I51" i="2"/>
  <c r="I52" i="2"/>
  <c r="I53" i="2"/>
  <c r="I54" i="2"/>
  <c r="I55" i="2"/>
  <c r="I56" i="2"/>
  <c r="I57" i="2"/>
  <c r="I59" i="2"/>
  <c r="I60" i="2"/>
  <c r="I61" i="2"/>
  <c r="I62" i="2"/>
  <c r="I63" i="2"/>
  <c r="I64" i="2"/>
  <c r="I65" i="2"/>
  <c r="I67" i="2"/>
  <c r="I68" i="2"/>
  <c r="I69" i="2"/>
  <c r="I70" i="2"/>
  <c r="I71" i="2"/>
  <c r="I72" i="2"/>
  <c r="I73" i="2"/>
  <c r="I75" i="2"/>
  <c r="I76" i="2"/>
  <c r="I77" i="2"/>
  <c r="I78" i="2"/>
  <c r="I79" i="2"/>
  <c r="I80" i="2"/>
  <c r="I81" i="2"/>
  <c r="I83" i="2"/>
  <c r="I84" i="2"/>
  <c r="I85" i="2"/>
  <c r="I86" i="2"/>
  <c r="I87" i="2"/>
  <c r="I88" i="2"/>
  <c r="I89" i="2"/>
  <c r="I91" i="2"/>
  <c r="I92" i="2"/>
  <c r="I93" i="2"/>
  <c r="I94" i="2"/>
  <c r="I95" i="2"/>
  <c r="I96" i="2"/>
  <c r="I97" i="2"/>
  <c r="I99" i="2"/>
  <c r="I100" i="2"/>
  <c r="I101" i="2"/>
  <c r="I102" i="2"/>
  <c r="I103" i="2"/>
  <c r="I104" i="2"/>
  <c r="I105" i="2"/>
  <c r="I108" i="2"/>
  <c r="I109" i="2"/>
  <c r="I110" i="2"/>
  <c r="I113" i="2"/>
  <c r="I116" i="2"/>
  <c r="I117" i="2"/>
  <c r="I118" i="2"/>
  <c r="I120" i="2"/>
  <c r="I121" i="2"/>
  <c r="I124" i="2"/>
  <c r="D13" i="2"/>
  <c r="J13" i="2" s="1"/>
  <c r="L13" i="2" s="1"/>
  <c r="D14" i="2"/>
  <c r="J14" i="2" s="1"/>
  <c r="L14" i="2" s="1"/>
  <c r="D15" i="2"/>
  <c r="J15" i="2" s="1"/>
  <c r="L15" i="2" s="1"/>
  <c r="D16" i="2"/>
  <c r="J16" i="2" s="1"/>
  <c r="L16" i="2" s="1"/>
  <c r="D17" i="2"/>
  <c r="J17" i="2" s="1"/>
  <c r="L17" i="2" s="1"/>
  <c r="D18" i="2"/>
  <c r="J18" i="2" s="1"/>
  <c r="L18" i="2" s="1"/>
  <c r="D19" i="2"/>
  <c r="J19" i="2" s="1"/>
  <c r="L19" i="2" s="1"/>
  <c r="D20" i="2"/>
  <c r="J20" i="2" s="1"/>
  <c r="L20" i="2" s="1"/>
  <c r="D21" i="2"/>
  <c r="J21" i="2" s="1"/>
  <c r="L21" i="2" s="1"/>
  <c r="D22" i="2"/>
  <c r="J22" i="2" s="1"/>
  <c r="L22" i="2" s="1"/>
  <c r="D23" i="2"/>
  <c r="J23" i="2" s="1"/>
  <c r="L23" i="2" s="1"/>
  <c r="D24" i="2"/>
  <c r="J24" i="2" s="1"/>
  <c r="L24" i="2" s="1"/>
  <c r="D25" i="2"/>
  <c r="J25" i="2" s="1"/>
  <c r="L25" i="2" s="1"/>
  <c r="D26" i="2"/>
  <c r="J26" i="2" s="1"/>
  <c r="L26" i="2" s="1"/>
  <c r="D27" i="2"/>
  <c r="D28" i="2"/>
  <c r="J28" i="2" s="1"/>
  <c r="L28" i="2" s="1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J2" i="2"/>
  <c r="L2" i="2" s="1"/>
  <c r="E3" i="3"/>
  <c r="E4" i="3"/>
  <c r="E2" i="3"/>
  <c r="B4" i="3" l="1"/>
  <c r="J27" i="2"/>
  <c r="L27" i="2" s="1"/>
  <c r="H27" i="2"/>
  <c r="I27" i="2" s="1"/>
  <c r="H19" i="2"/>
  <c r="I19" i="2" s="1"/>
  <c r="H26" i="2"/>
  <c r="I26" i="2" s="1"/>
  <c r="H18" i="2"/>
  <c r="I18" i="2" s="1"/>
  <c r="H25" i="2"/>
  <c r="I25" i="2" s="1"/>
  <c r="H17" i="2"/>
  <c r="I17" i="2" s="1"/>
  <c r="H24" i="2"/>
  <c r="I24" i="2" s="1"/>
  <c r="H16" i="2"/>
  <c r="I16" i="2" s="1"/>
  <c r="H23" i="2"/>
  <c r="I23" i="2" s="1"/>
  <c r="H15" i="2"/>
  <c r="I15" i="2" s="1"/>
  <c r="H22" i="2"/>
  <c r="I22" i="2" s="1"/>
  <c r="H14" i="2"/>
  <c r="I14" i="2" s="1"/>
  <c r="H21" i="2"/>
  <c r="I21" i="2" s="1"/>
  <c r="H13" i="2"/>
  <c r="H28" i="2"/>
  <c r="I28" i="2" s="1"/>
  <c r="H20" i="2"/>
  <c r="I20" i="2" s="1"/>
  <c r="C4" i="3"/>
  <c r="H2" i="2"/>
  <c r="I2" i="2" s="1"/>
  <c r="C2" i="3" s="1"/>
  <c r="E5" i="3"/>
  <c r="B3" i="3" l="1"/>
  <c r="I13" i="2"/>
  <c r="C3" i="3" s="1"/>
  <c r="C5" i="3" s="1"/>
  <c r="B2" i="3"/>
  <c r="B5" i="3" l="1"/>
</calcChain>
</file>

<file path=xl/comments1.xml><?xml version="1.0" encoding="utf-8"?>
<comments xmlns="http://schemas.openxmlformats.org/spreadsheetml/2006/main">
  <authors>
    <author>Zhumabayev, Bolat</author>
  </authors>
  <commentList>
    <comment ref="G2" authorId="0">
      <text>
        <r>
          <rPr>
            <sz val="11"/>
            <color theme="1"/>
            <rFont val="Calibri"/>
            <family val="2"/>
            <scheme val="minor"/>
          </rPr>
          <t>Zhumabayev, Bolat:
pipes to unmask when choosing route. In case of multiple pipes, insert with comma. Ex:P_106,252_U2_L1.
For the same well, pipes not chosen for the route will always be masked.
Ex: for well 15, if TL1 is chosen, then 15_KPC_LT and 15_U2 pipes will be masked and 15_KPC_L1 umasked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9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00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18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4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56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161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283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C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  <comment ref="I302" authorId="0">
      <text>
        <r>
          <rPr>
            <sz val="11"/>
            <color theme="1"/>
            <rFont val="Calibri"/>
            <family val="2"/>
            <scheme val="minor"/>
          </rPr>
          <t>Zhumabayev, Bolat:
*flow split to 5 and 36 in parallel</t>
        </r>
      </text>
    </comment>
  </commentList>
</comments>
</file>

<file path=xl/sharedStrings.xml><?xml version="1.0" encoding="utf-8"?>
<sst xmlns="http://schemas.openxmlformats.org/spreadsheetml/2006/main" count="1898" uniqueCount="285">
  <si>
    <t>WELL</t>
  </si>
  <si>
    <t>Dual</t>
  </si>
  <si>
    <t>Connections</t>
  </si>
  <si>
    <t>Unit</t>
  </si>
  <si>
    <t>RMS</t>
  </si>
  <si>
    <t>Slot</t>
  </si>
  <si>
    <t>TL</t>
  </si>
  <si>
    <t>Openserver unmask</t>
  </si>
  <si>
    <t>Default</t>
  </si>
  <si>
    <t>KPC/U2</t>
  </si>
  <si>
    <t>KPC</t>
  </si>
  <si>
    <t>RMSM</t>
  </si>
  <si>
    <t>TL1</t>
  </si>
  <si>
    <t>15_KPC_L1</t>
  </si>
  <si>
    <t>TEST</t>
  </si>
  <si>
    <t>15_KPC_LT</t>
  </si>
  <si>
    <t>U2</t>
  </si>
  <si>
    <t>DIRECT</t>
  </si>
  <si>
    <t>GORline</t>
  </si>
  <si>
    <t>15_U2_L1</t>
  </si>
  <si>
    <t>106-1</t>
  </si>
  <si>
    <t>U2/U3</t>
  </si>
  <si>
    <t>RMSS</t>
  </si>
  <si>
    <t>P_106,252_U2_L1</t>
  </si>
  <si>
    <t>P_106,252_U2_LT</t>
  </si>
  <si>
    <t>U3</t>
  </si>
  <si>
    <t>106_U3_L1</t>
  </si>
  <si>
    <t>116_U2_L1</t>
  </si>
  <si>
    <t>TL2</t>
  </si>
  <si>
    <t>116_U2_L2</t>
  </si>
  <si>
    <t>116_U2_LT</t>
  </si>
  <si>
    <t>116_U3_L1</t>
  </si>
  <si>
    <t>KPC/U3</t>
  </si>
  <si>
    <t>RMSH</t>
  </si>
  <si>
    <t>117_KPC_L1</t>
  </si>
  <si>
    <t>117_KPC_L2</t>
  </si>
  <si>
    <t>117_KPC_LT</t>
  </si>
  <si>
    <t>127-1</t>
  </si>
  <si>
    <t>P_127,252_U2_L1</t>
  </si>
  <si>
    <t>P_127,252_U2_L2</t>
  </si>
  <si>
    <t>P_127,252_U2_LT</t>
  </si>
  <si>
    <t>127_U3_L1</t>
  </si>
  <si>
    <t>138-1</t>
  </si>
  <si>
    <t>153_U2_L1</t>
  </si>
  <si>
    <t>153_U2_L2</t>
  </si>
  <si>
    <t>153_U2_LT</t>
  </si>
  <si>
    <t>153_U3_L1</t>
  </si>
  <si>
    <t>162_U2_L1</t>
  </si>
  <si>
    <t>162_U2_L2</t>
  </si>
  <si>
    <t>162_U2_LT</t>
  </si>
  <si>
    <t>162_U3_L1</t>
  </si>
  <si>
    <t>196-1</t>
  </si>
  <si>
    <t>RMSP</t>
  </si>
  <si>
    <t>196_U2_LT</t>
  </si>
  <si>
    <t>196_U2_L1</t>
  </si>
  <si>
    <t>196_U2_L2</t>
  </si>
  <si>
    <t>196_U3_L1</t>
  </si>
  <si>
    <t>203_U2_L2</t>
  </si>
  <si>
    <t>203_U2_L1</t>
  </si>
  <si>
    <t>203_U2_LT</t>
  </si>
  <si>
    <t>203_U3_L1</t>
  </si>
  <si>
    <t>205_U2_L2</t>
  </si>
  <si>
    <t>205_U2_L1</t>
  </si>
  <si>
    <t>205_U2_LT</t>
  </si>
  <si>
    <t>205_U3_L1</t>
  </si>
  <si>
    <t>RMSW</t>
  </si>
  <si>
    <t>209_U2_L1</t>
  </si>
  <si>
    <t>209_U2_L2</t>
  </si>
  <si>
    <t>209_U2_LT</t>
  </si>
  <si>
    <t>216_U2_L1</t>
  </si>
  <si>
    <t>216_U2_L2</t>
  </si>
  <si>
    <t>216_U2_LT</t>
  </si>
  <si>
    <t>216_U3_L1</t>
  </si>
  <si>
    <t>220_U2_L2</t>
  </si>
  <si>
    <t>220_U2_L1</t>
  </si>
  <si>
    <t>220_U2_LT</t>
  </si>
  <si>
    <t>220_U3_L1</t>
  </si>
  <si>
    <t>231_U2_L1</t>
  </si>
  <si>
    <t>231_U2_L2</t>
  </si>
  <si>
    <t>231_U2_LT</t>
  </si>
  <si>
    <t>231_U3_L1</t>
  </si>
  <si>
    <t>RMST</t>
  </si>
  <si>
    <t>233_U2_L1</t>
  </si>
  <si>
    <t>233_U2_LT</t>
  </si>
  <si>
    <t>239_U2_L2</t>
  </si>
  <si>
    <t>239_U2_L1</t>
  </si>
  <si>
    <t>239_U2_LT</t>
  </si>
  <si>
    <t>239_U3_L1</t>
  </si>
  <si>
    <t>243_U2_L2</t>
  </si>
  <si>
    <t>243_U2_L1</t>
  </si>
  <si>
    <t>243_U2_LT</t>
  </si>
  <si>
    <t>243_U3_L1</t>
  </si>
  <si>
    <t>340_KPC_L1</t>
  </si>
  <si>
    <t>340_KPC_L2</t>
  </si>
  <si>
    <t>340_KPC_LT</t>
  </si>
  <si>
    <t>RMSD</t>
  </si>
  <si>
    <t>308_KPC_L1</t>
  </si>
  <si>
    <t>308_KPC_LT</t>
  </si>
  <si>
    <t>806_KPC_LT</t>
  </si>
  <si>
    <t>806_KPC_L1</t>
  </si>
  <si>
    <t>EOPS direct</t>
  </si>
  <si>
    <t>419_KPC_L1</t>
  </si>
  <si>
    <t>5,36</t>
  </si>
  <si>
    <t>419_U3_L1</t>
  </si>
  <si>
    <t>420_KPC_L1</t>
  </si>
  <si>
    <t>420_U3_L1</t>
  </si>
  <si>
    <t>423_KPC_L1</t>
  </si>
  <si>
    <t>423_U3_L1</t>
  </si>
  <si>
    <t>RMSJ</t>
  </si>
  <si>
    <t>430_KPC_L1</t>
  </si>
  <si>
    <t>430_KPC_L2</t>
  </si>
  <si>
    <t>430_KPC_LT</t>
  </si>
  <si>
    <t>437_9841_KPC_L1</t>
  </si>
  <si>
    <t>437_9841_KPC_LT</t>
  </si>
  <si>
    <t>437_9841_U2_L1</t>
  </si>
  <si>
    <t>439_KPC_L1</t>
  </si>
  <si>
    <t>439_KPC_LT</t>
  </si>
  <si>
    <t>439_U2_L1</t>
  </si>
  <si>
    <t>442_9831_KPC_L1</t>
  </si>
  <si>
    <t>442_9831_KPC_LT</t>
  </si>
  <si>
    <t>442_9831_U2_L1</t>
  </si>
  <si>
    <t>449-1</t>
  </si>
  <si>
    <t>449_KPC_L1</t>
  </si>
  <si>
    <t>449_U3_L1</t>
  </si>
  <si>
    <t>452_KPC_L1</t>
  </si>
  <si>
    <t>452_U3_L1</t>
  </si>
  <si>
    <t>710_U2_L2</t>
  </si>
  <si>
    <t>710_U2_L1</t>
  </si>
  <si>
    <t>710_U2_LT</t>
  </si>
  <si>
    <t>710_U3_L1</t>
  </si>
  <si>
    <t>713_U2_L1</t>
  </si>
  <si>
    <t>713_U2_LT</t>
  </si>
  <si>
    <t>713_U3_L1</t>
  </si>
  <si>
    <t>718-1</t>
  </si>
  <si>
    <t>718_U2_LT</t>
  </si>
  <si>
    <t>718_U2_L1</t>
  </si>
  <si>
    <t>803_KPC_L1</t>
  </si>
  <si>
    <t>803_KPC_LT</t>
  </si>
  <si>
    <t>803_U3_L1</t>
  </si>
  <si>
    <t>818_KPC_L1</t>
  </si>
  <si>
    <t>818_KPC_LT</t>
  </si>
  <si>
    <t>818_U2_L1</t>
  </si>
  <si>
    <t>910_KPC_L2</t>
  </si>
  <si>
    <t>910_KPC_L1</t>
  </si>
  <si>
    <t>910_KPC_LT</t>
  </si>
  <si>
    <t>912_KPC_L2</t>
  </si>
  <si>
    <t>912_KPC_L1</t>
  </si>
  <si>
    <t>912_KPC_LT</t>
  </si>
  <si>
    <t>915-1</t>
  </si>
  <si>
    <t>915_KPC_L2</t>
  </si>
  <si>
    <t>915_KPC_L1</t>
  </si>
  <si>
    <t>915_KPC_LT</t>
  </si>
  <si>
    <t>918_KPC_L1</t>
  </si>
  <si>
    <t>918_KPC_LT</t>
  </si>
  <si>
    <t>918_U2_L1</t>
  </si>
  <si>
    <t>920_KPC_L1</t>
  </si>
  <si>
    <t>920_U3_L1</t>
  </si>
  <si>
    <t>933-1</t>
  </si>
  <si>
    <t>933_KPC_L1</t>
  </si>
  <si>
    <t>933_U3_L1</t>
  </si>
  <si>
    <t>5488_KPC_L2</t>
  </si>
  <si>
    <t>5488_KPC_L1</t>
  </si>
  <si>
    <t>5488_KPC_LT</t>
  </si>
  <si>
    <t>5790_KPC_L1</t>
  </si>
  <si>
    <t>5790_U3_L1</t>
  </si>
  <si>
    <t>5887_KPC_L1</t>
  </si>
  <si>
    <t>5887_KPC_LT</t>
  </si>
  <si>
    <t>5887_U2_L1</t>
  </si>
  <si>
    <t>9805_KPC_L1</t>
  </si>
  <si>
    <t>9805_KPC_LT</t>
  </si>
  <si>
    <t>9805_U2_L1</t>
  </si>
  <si>
    <t>9806_U2_L1</t>
  </si>
  <si>
    <t>9806_U2_LT</t>
  </si>
  <si>
    <t>9807_KPC_L1</t>
  </si>
  <si>
    <t>9807_KPC_L2</t>
  </si>
  <si>
    <t>9807_KPC_LT</t>
  </si>
  <si>
    <t>9807_U3_L1</t>
  </si>
  <si>
    <t>9808_KPC_L1</t>
  </si>
  <si>
    <t>9808_KPC_LT</t>
  </si>
  <si>
    <t>9808_U2_L1</t>
  </si>
  <si>
    <t>9810-2</t>
  </si>
  <si>
    <t>9810_KPC_L1</t>
  </si>
  <si>
    <t>9810_KPC_LT</t>
  </si>
  <si>
    <t>9811_KPC_L1</t>
  </si>
  <si>
    <t>9811_KPC_L2</t>
  </si>
  <si>
    <t>9811_KPC_LT</t>
  </si>
  <si>
    <t>9812_KPC_L2</t>
  </si>
  <si>
    <t>9812_KPC_L1</t>
  </si>
  <si>
    <t>9812_KPC_LT</t>
  </si>
  <si>
    <t>9813-1</t>
  </si>
  <si>
    <t>9813_U2_L1</t>
  </si>
  <si>
    <t>9813_U2_L2</t>
  </si>
  <si>
    <t>9813_U2_LT</t>
  </si>
  <si>
    <t>9814-1</t>
  </si>
  <si>
    <t>9815_KPC_L1</t>
  </si>
  <si>
    <t>9815_KPC_LT</t>
  </si>
  <si>
    <t>9815_U2_L1</t>
  </si>
  <si>
    <t>9816D-1</t>
  </si>
  <si>
    <t>RMSY</t>
  </si>
  <si>
    <t>9834_KPC_L1</t>
  </si>
  <si>
    <t>9834_KPC_L2</t>
  </si>
  <si>
    <t>9834_KPC_LT</t>
  </si>
  <si>
    <t>P_9816D_9834,9816D_KPC_L2</t>
  </si>
  <si>
    <t>P_9816D_9834,9816D_KPC_L1</t>
  </si>
  <si>
    <t>P_9816D_9834,9816D_KPC_LT</t>
  </si>
  <si>
    <t>9817_U2_L2</t>
  </si>
  <si>
    <t>9817_U2_L1</t>
  </si>
  <si>
    <t>9817_U2_LT</t>
  </si>
  <si>
    <t>9817_U3_L1</t>
  </si>
  <si>
    <t>9818_KPC_L2</t>
  </si>
  <si>
    <t>9818_KPC_L1</t>
  </si>
  <si>
    <t>9818_KPC_LT</t>
  </si>
  <si>
    <t>9819_U2_LT</t>
  </si>
  <si>
    <t>9819_U2_L2</t>
  </si>
  <si>
    <t>9819_U2_L1</t>
  </si>
  <si>
    <t>9820_KPC_L1</t>
  </si>
  <si>
    <t>9820_KPC_L2</t>
  </si>
  <si>
    <t>9820_KPC_LT</t>
  </si>
  <si>
    <t>9821_U2_L2</t>
  </si>
  <si>
    <t>9821_U2_L1</t>
  </si>
  <si>
    <t>9821_U2_LT</t>
  </si>
  <si>
    <t>9821_U3_L1</t>
  </si>
  <si>
    <t>9822_KPC_L2</t>
  </si>
  <si>
    <t>9822_KPC_L1</t>
  </si>
  <si>
    <t>9822_KPC_LT</t>
  </si>
  <si>
    <t>801_KPC_L1</t>
  </si>
  <si>
    <t>801_KPC_LT</t>
  </si>
  <si>
    <t>9826_KPC_L2</t>
  </si>
  <si>
    <t>9826_KPC_L1</t>
  </si>
  <si>
    <t>9826_KPC_LT</t>
  </si>
  <si>
    <t>9827_KPC_L1</t>
  </si>
  <si>
    <t>9827_KPC_L2</t>
  </si>
  <si>
    <t>9827_KPC_LT</t>
  </si>
  <si>
    <t>9829_KPC_L1</t>
  </si>
  <si>
    <t>9829_KPC_L2</t>
  </si>
  <si>
    <t>9829_KPC_LT</t>
  </si>
  <si>
    <t>9816D_KPC_L1</t>
  </si>
  <si>
    <t>9816D_KPC_L2</t>
  </si>
  <si>
    <t>9816D_KPC_LT</t>
  </si>
  <si>
    <t>9834-1</t>
  </si>
  <si>
    <t>9835-1</t>
  </si>
  <si>
    <t>9837_KPC_L1</t>
  </si>
  <si>
    <t>9837_KPC_L2</t>
  </si>
  <si>
    <t>9837_KPC_LT</t>
  </si>
  <si>
    <t>9838_U2_L2</t>
  </si>
  <si>
    <t>9838_U2_L1</t>
  </si>
  <si>
    <t>9838_U2_LT</t>
  </si>
  <si>
    <t>223_U2_L1</t>
  </si>
  <si>
    <t>9840_U2_L2</t>
  </si>
  <si>
    <t>223_U2_LT</t>
  </si>
  <si>
    <t>9842-1</t>
  </si>
  <si>
    <t>9844-2</t>
  </si>
  <si>
    <t>9850_KPC_L1</t>
  </si>
  <si>
    <t>9850_KPC_L2</t>
  </si>
  <si>
    <t>9850_KPC_LT</t>
  </si>
  <si>
    <t>P_9850_to_9807</t>
  </si>
  <si>
    <t>9852_KPC_L1</t>
  </si>
  <si>
    <t>9852_KPC_L2</t>
  </si>
  <si>
    <t>9852_KPC_LT</t>
  </si>
  <si>
    <t>20D</t>
  </si>
  <si>
    <t>20D_KPC_L1</t>
  </si>
  <si>
    <t>20D_U3_L1</t>
  </si>
  <si>
    <t>312D</t>
  </si>
  <si>
    <t>Well</t>
  </si>
  <si>
    <t>Active pipe string</t>
  </si>
  <si>
    <t>FWHP</t>
  </si>
  <si>
    <t>FL pres</t>
  </si>
  <si>
    <t>dPChoke</t>
  </si>
  <si>
    <t>GOR</t>
  </si>
  <si>
    <t>Qoil</t>
  </si>
  <si>
    <t>Qgas</t>
  </si>
  <si>
    <t>FBHP</t>
  </si>
  <si>
    <t>SBHP</t>
  </si>
  <si>
    <t>DD</t>
  </si>
  <si>
    <t>Pres</t>
  </si>
  <si>
    <t>Well count</t>
  </si>
  <si>
    <t>Total</t>
  </si>
  <si>
    <t>o3</t>
  </si>
  <si>
    <t>o2</t>
  </si>
  <si>
    <t>o1</t>
  </si>
  <si>
    <t>oC</t>
  </si>
  <si>
    <t>b3</t>
  </si>
  <si>
    <t>b2</t>
  </si>
  <si>
    <t>b1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</si>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</sst>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3" fillId="2" borderId="7" xfId="42" applyFont="1" applyFill="1" applyBorder="1" applyAlignment="1">
      <alignment horizontal="center"/>
    </xf>
    <xf numFmtId="0" fontId="3" fillId="2" borderId="5" xfId="42" applyFont="1" applyFill="1" applyBorder="1" applyAlignment="1">
      <alignment horizontal="center"/>
    </xf>
    <xf numFmtId="0" fontId="3" fillId="2" borderId="8" xfId="42" applyFont="1" applyFill="1" applyBorder="1" applyAlignment="1">
      <alignment horizontal="center"/>
    </xf>
    <xf numFmtId="0" fontId="3" fillId="2" borderId="6" xfId="42" applyFont="1" applyFill="1" applyBorder="1" applyAlignment="1">
      <alignment horizontal="center"/>
    </xf>
    <xf numFmtId="0" fontId="0" fillId="0" borderId="5" xfId="42" applyFont="1" applyBorder="1" applyAlignment="1">
      <alignment horizontal="center"/>
    </xf>
    <xf numFmtId="0" fontId="0" fillId="0" borderId="6" xfId="42" applyFont="1" applyBorder="1" applyAlignment="1">
      <alignment horizontal="center"/>
    </xf>
    <xf numFmtId="0" fontId="0" fillId="0" borderId="7" xfId="42" applyFont="1" applyBorder="1" applyAlignment="1">
      <alignment horizontal="center"/>
    </xf>
    <xf numFmtId="0" fontId="0" fillId="0" borderId="1" xfId="42" applyFont="1" applyBorder="1" applyAlignment="1">
      <alignment horizontal="center"/>
    </xf>
    <xf numFmtId="0" fontId="0" fillId="0" borderId="13" xfId="42" applyFont="1" applyBorder="1" applyAlignment="1">
      <alignment horizontal="center"/>
    </xf>
    <xf numFmtId="0" fontId="0" fillId="0" borderId="9" xfId="42" applyFont="1" applyBorder="1" applyAlignment="1">
      <alignment horizontal="center"/>
    </xf>
    <xf numFmtId="0" fontId="0" fillId="0" borderId="10" xfId="42" applyFont="1" applyBorder="1" applyAlignment="1">
      <alignment horizontal="center"/>
    </xf>
    <xf numFmtId="0" fontId="0" fillId="0" borderId="8" xfId="42" applyFont="1" applyBorder="1" applyAlignment="1">
      <alignment horizontal="center"/>
    </xf>
    <xf numFmtId="0" fontId="0" fillId="0" borderId="0" xfId="42" applyFont="1" applyAlignment="1">
      <alignment horizontal="center"/>
    </xf>
    <xf numFmtId="0" fontId="0" fillId="0" borderId="11" xfId="42" applyFont="1" applyBorder="1" applyAlignment="1">
      <alignment horizontal="center"/>
    </xf>
    <xf numFmtId="0" fontId="0" fillId="0" borderId="12" xfId="42" applyFont="1" applyBorder="1" applyAlignment="1">
      <alignment horizontal="center"/>
    </xf>
    <xf numFmtId="0" fontId="0" fillId="0" borderId="15" xfId="42" applyFont="1" applyBorder="1" applyAlignment="1">
      <alignment horizontal="center"/>
    </xf>
    <xf numFmtId="0" fontId="0" fillId="0" borderId="2" xfId="42" applyFont="1" applyBorder="1" applyAlignment="1">
      <alignment horizontal="center"/>
    </xf>
    <xf numFmtId="0" fontId="0" fillId="0" borderId="4" xfId="42" applyFont="1" applyBorder="1" applyAlignment="1">
      <alignment horizontal="center"/>
    </xf>
    <xf numFmtId="0" fontId="0" fillId="0" borderId="14" xfId="42" applyFont="1" applyBorder="1" applyAlignment="1">
      <alignment horizontal="center"/>
    </xf>
    <xf numFmtId="0" fontId="0" fillId="0" borderId="3" xfId="42" applyFont="1" applyBorder="1" applyAlignment="1">
      <alignment horizontal="center"/>
    </xf>
    <xf numFmtId="0" fontId="2" fillId="0" borderId="11" xfId="42" applyFont="1" applyBorder="1" applyAlignment="1">
      <alignment horizontal="center"/>
    </xf>
    <xf numFmtId="0" fontId="2" fillId="0" borderId="12" xfId="42" applyFont="1" applyBorder="1" applyAlignment="1">
      <alignment horizontal="center"/>
    </xf>
    <xf numFmtId="0" fontId="2" fillId="0" borderId="13" xfId="42" applyFont="1" applyBorder="1" applyAlignment="1">
      <alignment horizontal="center"/>
    </xf>
    <xf numFmtId="0" fontId="4" fillId="0" borderId="11" xfId="42" applyFont="1" applyBorder="1" applyAlignment="1">
      <alignment horizontal="center"/>
    </xf>
    <xf numFmtId="0" fontId="4" fillId="0" borderId="6" xfId="42" applyFont="1" applyBorder="1" applyAlignment="1">
      <alignment horizontal="center"/>
    </xf>
    <xf numFmtId="0" fontId="4" fillId="0" borderId="8" xfId="42" applyFont="1" applyBorder="1" applyAlignment="1">
      <alignment horizontal="center"/>
    </xf>
    <xf numFmtId="0" fontId="4" fillId="0" borderId="12" xfId="42" applyFont="1" applyBorder="1" applyAlignment="1">
      <alignment horizontal="center"/>
    </xf>
    <xf numFmtId="0" fontId="4" fillId="0" borderId="1" xfId="42" applyFont="1" applyBorder="1" applyAlignment="1">
      <alignment horizontal="center"/>
    </xf>
    <xf numFmtId="0" fontId="4" fillId="0" borderId="0" xfId="42" applyFont="1" applyAlignment="1">
      <alignment horizontal="center"/>
    </xf>
    <xf numFmtId="0" fontId="4" fillId="0" borderId="5" xfId="42" applyFont="1" applyBorder="1" applyAlignment="1">
      <alignment horizontal="center"/>
    </xf>
    <xf numFmtId="0" fontId="4" fillId="0" borderId="7" xfId="42" applyFont="1" applyBorder="1" applyAlignment="1">
      <alignment horizontal="center"/>
    </xf>
    <xf numFmtId="0" fontId="4" fillId="0" borderId="14" xfId="42" applyFont="1" applyBorder="1" applyAlignment="1">
      <alignment horizontal="center"/>
    </xf>
    <xf numFmtId="0" fontId="3" fillId="2" borderId="0" xfId="42" applyFont="1" applyFill="1" applyAlignment="1">
      <alignment horizontal="center"/>
    </xf>
    <xf numFmtId="0" fontId="8" fillId="3" borderId="0" xfId="42" applyFont="1" applyFill="1" applyAlignment="1">
      <alignment horizontal="center"/>
    </xf>
    <xf numFmtId="164" fontId="0" fillId="0" borderId="0" xfId="41" applyNumberFormat="1" applyFont="1"/>
    <xf numFmtId="164" fontId="0" fillId="0" borderId="0" xfId="42" applyNumberFormat="1" applyFont="1"/>
    <xf numFmtId="0" fontId="8" fillId="3" borderId="0" xfId="42" applyFont="1" applyFill="1"/>
    <xf numFmtId="0" fontId="3" fillId="2" borderId="2" xfId="42" applyFont="1" applyFill="1" applyBorder="1" applyAlignment="1">
      <alignment horizontal="center"/>
    </xf>
    <xf numFmtId="0" fontId="3" fillId="2" borderId="1" xfId="42" applyFont="1" applyFill="1" applyBorder="1" applyAlignment="1">
      <alignment horizontal="center" vertical="center"/>
    </xf>
    <xf numFmtId="0" fontId="3" fillId="2" borderId="2" xfId="42" applyFont="1" applyFill="1" applyBorder="1" applyAlignment="1">
      <alignment horizontal="center"/>
    </xf>
    <xf numFmtId="0" fontId="3" fillId="2" borderId="3" xfId="42" applyFont="1" applyFill="1" applyBorder="1" applyAlignment="1">
      <alignment horizontal="center"/>
    </xf>
    <xf numFmtId="0" fontId="3" fillId="2" borderId="4" xfId="42" applyFont="1" applyFill="1" applyBorder="1" applyAlignment="1">
      <alignment horizontal="center"/>
    </xf>
  </cellXfs>
  <cellStyles count="46">
    <cellStyle name="Comma 2" xfId="15"/>
    <cellStyle name="Comma 2 2" xfId="7"/>
    <cellStyle name="Comma 2 3" xfId="10"/>
    <cellStyle name="Comma 3" xfId="2"/>
    <cellStyle name="Comma 3 2" xfId="19"/>
    <cellStyle name="Comma 4" xfId="23"/>
    <cellStyle name="Comma 4 2" xfId="29"/>
    <cellStyle name="Comma 5" xfId="17"/>
    <cellStyle name="Currency 2" xfId="33"/>
    <cellStyle name="Currency 2 2" xfId="11"/>
    <cellStyle name="Currency 3" xfId="30"/>
    <cellStyle name="Currency 3 2" xfId="39"/>
    <cellStyle name="Currency 4" xfId="3"/>
    <cellStyle name="Currency 4 2" xfId="9"/>
    <cellStyle name="Currency 5" xfId="8"/>
    <cellStyle name="Currency 5 2" xfId="6"/>
    <cellStyle name="Currency 6" xfId="37"/>
    <cellStyle name="Currency 7" xfId="45"/>
    <cellStyle name="Hyperlink 2" xfId="18"/>
    <cellStyle name="Hyperlink 2 2" xfId="13"/>
    <cellStyle name="Normal" xfId="0" builtinId="0"/>
    <cellStyle name="Normal 10" xfId="31"/>
    <cellStyle name="Normal 2" xfId="41"/>
    <cellStyle name="Normal 2 2" xfId="44"/>
    <cellStyle name="Normal 3" xfId="20"/>
    <cellStyle name="Normal 3 2" xfId="42"/>
    <cellStyle name="Normal 4" xfId="35"/>
    <cellStyle name="Normal 5" xfId="36"/>
    <cellStyle name="Normal 5 2" xfId="28"/>
    <cellStyle name="Normal 6" xfId="34"/>
    <cellStyle name="Normal 7" xfId="21"/>
    <cellStyle name="Normal 7 2" xfId="32"/>
    <cellStyle name="Normal 8" xfId="22"/>
    <cellStyle name="Normal 8 2" xfId="4"/>
    <cellStyle name="Normal 9" xfId="14"/>
    <cellStyle name="Normal 9 2" xfId="43"/>
    <cellStyle name="Percent 2" xfId="24"/>
    <cellStyle name="Percent 2 2" xfId="5"/>
    <cellStyle name="Percent 3" xfId="40"/>
    <cellStyle name="Percent 3 2" xfId="25"/>
    <cellStyle name="Percent 4" xfId="26"/>
    <cellStyle name="Percent 4 2" xfId="16"/>
    <cellStyle name="Percent 5" xfId="1"/>
    <cellStyle name="Percent 5 2" xfId="27"/>
    <cellStyle name="Percent 6" xfId="38"/>
    <cellStyle name="Percent 7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0.27514763779527557"/>
                  <c:y val="-0.60357174103237099"/>
                </c:manualLayout>
              </c:layout>
              <c:numFmt formatCode="General" sourceLinked="0"/>
            </c:trendlineLbl>
          </c:trendline>
          <c:xVal>
            <c:numRef>
              <c:f>Sheet1!$C$2:$C$5</c:f>
              <c:numCache>
                <c:formatCode>General</c:formatCode>
                <c:ptCount val="4"/>
                <c:pt idx="0">
                  <c:v>0</c:v>
                </c:pt>
                <c:pt idx="1">
                  <c:v>400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250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41728"/>
        <c:axId val="206843264"/>
      </c:scatterChart>
      <c:valAx>
        <c:axId val="20684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843264"/>
        <c:crosses val="autoZero"/>
        <c:crossBetween val="midCat"/>
      </c:valAx>
      <c:valAx>
        <c:axId val="20684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41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148590</xdr:rowOff>
    </xdr:from>
    <xdr:to>
      <xdr:col>15</xdr:col>
      <xdr:colOff>365760</xdr:colOff>
      <xdr:row>23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I303"/>
  <sheetViews>
    <sheetView zoomScaleNormal="100" workbookViewId="0">
      <selection activeCell="G12" sqref="G12"/>
    </sheetView>
  </sheetViews>
  <sheetFormatPr defaultColWidth="11.5546875" defaultRowHeight="14.4" x14ac:dyDescent="0.3"/>
  <cols>
    <col min="1" max="3" width="15" customWidth="1"/>
    <col min="4" max="4" width="16.5546875" bestFit="1" customWidth="1"/>
    <col min="5" max="6" width="16.5546875" customWidth="1"/>
    <col min="7" max="7" width="27.44140625" customWidth="1"/>
    <col min="8" max="8" width="16.5546875" customWidth="1"/>
    <col min="9" max="9" width="15" customWidth="1"/>
  </cols>
  <sheetData>
    <row r="1" spans="1:9" ht="15" customHeight="1" x14ac:dyDescent="0.3">
      <c r="A1" s="39" t="s">
        <v>0</v>
      </c>
      <c r="B1" s="38" t="s">
        <v>1</v>
      </c>
      <c r="C1" s="40" t="s">
        <v>2</v>
      </c>
      <c r="D1" s="41"/>
      <c r="E1" s="41"/>
      <c r="F1" s="41"/>
      <c r="G1" s="41"/>
      <c r="H1" s="42"/>
      <c r="I1" s="33"/>
    </row>
    <row r="2" spans="1:9" ht="15" customHeight="1" x14ac:dyDescent="0.3">
      <c r="A2" s="39"/>
      <c r="B2" s="1" t="s">
        <v>3</v>
      </c>
      <c r="C2" s="2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2" t="s">
        <v>3</v>
      </c>
    </row>
    <row r="3" spans="1:9" x14ac:dyDescent="0.3">
      <c r="A3" s="14">
        <v>15</v>
      </c>
      <c r="B3" s="14" t="s">
        <v>9</v>
      </c>
      <c r="C3" s="5" t="s">
        <v>10</v>
      </c>
      <c r="D3" s="12" t="s">
        <v>11</v>
      </c>
      <c r="E3" s="6">
        <v>7</v>
      </c>
      <c r="F3" s="5" t="s">
        <v>12</v>
      </c>
      <c r="G3" s="12" t="s">
        <v>13</v>
      </c>
      <c r="H3" s="12">
        <v>1</v>
      </c>
      <c r="I3" s="5" t="s">
        <v>10</v>
      </c>
    </row>
    <row r="4" spans="1:9" x14ac:dyDescent="0.3">
      <c r="A4" s="15">
        <v>15</v>
      </c>
      <c r="B4" s="15" t="s">
        <v>9</v>
      </c>
      <c r="C4" s="7" t="s">
        <v>10</v>
      </c>
      <c r="D4" s="13" t="s">
        <v>11</v>
      </c>
      <c r="E4" s="8">
        <v>7</v>
      </c>
      <c r="F4" s="7" t="s">
        <v>14</v>
      </c>
      <c r="G4" s="13" t="s">
        <v>15</v>
      </c>
      <c r="H4" s="13"/>
      <c r="I4" s="7" t="s">
        <v>10</v>
      </c>
    </row>
    <row r="5" spans="1:9" ht="15" customHeight="1" x14ac:dyDescent="0.3">
      <c r="A5" s="9">
        <v>15</v>
      </c>
      <c r="B5" s="9" t="s">
        <v>9</v>
      </c>
      <c r="C5" s="10" t="s">
        <v>16</v>
      </c>
      <c r="D5" s="19" t="s">
        <v>17</v>
      </c>
      <c r="E5" s="11" t="s">
        <v>18</v>
      </c>
      <c r="F5" s="10"/>
      <c r="G5" s="19" t="s">
        <v>19</v>
      </c>
      <c r="H5" s="19"/>
      <c r="I5" s="10" t="s">
        <v>16</v>
      </c>
    </row>
    <row r="6" spans="1:9" x14ac:dyDescent="0.3">
      <c r="A6" s="14" t="s">
        <v>20</v>
      </c>
      <c r="B6" s="5" t="s">
        <v>21</v>
      </c>
      <c r="C6" s="5" t="s">
        <v>16</v>
      </c>
      <c r="D6" s="12" t="s">
        <v>22</v>
      </c>
      <c r="E6" s="6">
        <v>7</v>
      </c>
      <c r="F6" s="12" t="s">
        <v>12</v>
      </c>
      <c r="G6" s="12" t="s">
        <v>23</v>
      </c>
      <c r="H6" s="12">
        <v>1</v>
      </c>
      <c r="I6" s="5" t="s">
        <v>16</v>
      </c>
    </row>
    <row r="7" spans="1:9" x14ac:dyDescent="0.3">
      <c r="A7" s="15" t="s">
        <v>20</v>
      </c>
      <c r="B7" s="7" t="s">
        <v>21</v>
      </c>
      <c r="C7" s="7" t="s">
        <v>16</v>
      </c>
      <c r="D7" s="13" t="s">
        <v>22</v>
      </c>
      <c r="E7" s="8">
        <v>7</v>
      </c>
      <c r="F7" s="13" t="s">
        <v>14</v>
      </c>
      <c r="G7" s="13" t="s">
        <v>24</v>
      </c>
      <c r="H7" s="13"/>
      <c r="I7" s="7" t="s">
        <v>16</v>
      </c>
    </row>
    <row r="8" spans="1:9" ht="15" customHeight="1" x14ac:dyDescent="0.3">
      <c r="A8" s="9" t="s">
        <v>20</v>
      </c>
      <c r="B8" s="10" t="s">
        <v>21</v>
      </c>
      <c r="C8" s="10" t="s">
        <v>25</v>
      </c>
      <c r="D8" s="19" t="s">
        <v>17</v>
      </c>
      <c r="E8" s="11">
        <v>16</v>
      </c>
      <c r="F8" s="19"/>
      <c r="G8" s="19" t="s">
        <v>26</v>
      </c>
      <c r="H8" s="19"/>
      <c r="I8" s="10" t="s">
        <v>25</v>
      </c>
    </row>
    <row r="9" spans="1:9" x14ac:dyDescent="0.3">
      <c r="A9" s="14">
        <v>116</v>
      </c>
      <c r="B9" s="5" t="s">
        <v>21</v>
      </c>
      <c r="C9" s="5" t="s">
        <v>16</v>
      </c>
      <c r="D9" s="12" t="s">
        <v>22</v>
      </c>
      <c r="E9" s="6">
        <v>2</v>
      </c>
      <c r="F9" s="12" t="s">
        <v>12</v>
      </c>
      <c r="G9" s="12" t="s">
        <v>27</v>
      </c>
      <c r="H9" s="12"/>
      <c r="I9" s="5" t="s">
        <v>16</v>
      </c>
    </row>
    <row r="10" spans="1:9" x14ac:dyDescent="0.3">
      <c r="A10" s="15">
        <v>116</v>
      </c>
      <c r="B10" s="7" t="s">
        <v>21</v>
      </c>
      <c r="C10" s="7" t="s">
        <v>16</v>
      </c>
      <c r="D10" s="13" t="s">
        <v>22</v>
      </c>
      <c r="E10" s="8">
        <v>2</v>
      </c>
      <c r="F10" s="13" t="s">
        <v>28</v>
      </c>
      <c r="G10" s="13" t="s">
        <v>29</v>
      </c>
      <c r="H10" s="13"/>
      <c r="I10" s="7" t="s">
        <v>16</v>
      </c>
    </row>
    <row r="11" spans="1:9" x14ac:dyDescent="0.3">
      <c r="A11" s="15">
        <v>116</v>
      </c>
      <c r="B11" s="7" t="s">
        <v>21</v>
      </c>
      <c r="C11" s="7" t="s">
        <v>16</v>
      </c>
      <c r="D11" s="13" t="s">
        <v>22</v>
      </c>
      <c r="E11" s="8">
        <v>2</v>
      </c>
      <c r="F11" s="13" t="s">
        <v>14</v>
      </c>
      <c r="G11" s="13" t="s">
        <v>30</v>
      </c>
      <c r="H11" s="13"/>
      <c r="I11" s="7" t="s">
        <v>16</v>
      </c>
    </row>
    <row r="12" spans="1:9" ht="15" customHeight="1" x14ac:dyDescent="0.3">
      <c r="A12" s="9">
        <v>116</v>
      </c>
      <c r="B12" s="10" t="s">
        <v>21</v>
      </c>
      <c r="C12" s="10" t="s">
        <v>25</v>
      </c>
      <c r="D12" s="19" t="s">
        <v>17</v>
      </c>
      <c r="E12" s="11">
        <v>23</v>
      </c>
      <c r="F12" s="19"/>
      <c r="G12" s="19" t="s">
        <v>31</v>
      </c>
      <c r="H12" s="19">
        <v>1</v>
      </c>
      <c r="I12" s="10" t="s">
        <v>25</v>
      </c>
    </row>
    <row r="13" spans="1:9" x14ac:dyDescent="0.3">
      <c r="A13" s="14">
        <v>117</v>
      </c>
      <c r="B13" s="5" t="s">
        <v>32</v>
      </c>
      <c r="C13" s="5" t="s">
        <v>10</v>
      </c>
      <c r="D13" s="12" t="s">
        <v>33</v>
      </c>
      <c r="E13" s="6">
        <v>4</v>
      </c>
      <c r="F13" s="12" t="s">
        <v>12</v>
      </c>
      <c r="G13" s="12" t="s">
        <v>34</v>
      </c>
      <c r="H13" s="12">
        <v>1</v>
      </c>
      <c r="I13" s="5" t="s">
        <v>10</v>
      </c>
    </row>
    <row r="14" spans="1:9" x14ac:dyDescent="0.3">
      <c r="A14" s="15">
        <v>117</v>
      </c>
      <c r="B14" s="7" t="s">
        <v>32</v>
      </c>
      <c r="C14" s="7" t="s">
        <v>10</v>
      </c>
      <c r="D14" s="13" t="s">
        <v>33</v>
      </c>
      <c r="E14" s="8">
        <v>4</v>
      </c>
      <c r="F14" s="13" t="s">
        <v>28</v>
      </c>
      <c r="G14" s="13" t="s">
        <v>35</v>
      </c>
      <c r="H14" s="13"/>
      <c r="I14" s="7" t="s">
        <v>10</v>
      </c>
    </row>
    <row r="15" spans="1:9" ht="15" customHeight="1" x14ac:dyDescent="0.3">
      <c r="A15" s="15">
        <v>117</v>
      </c>
      <c r="B15" s="7" t="s">
        <v>32</v>
      </c>
      <c r="C15" s="7" t="s">
        <v>10</v>
      </c>
      <c r="D15" s="13" t="s">
        <v>33</v>
      </c>
      <c r="E15" s="8">
        <v>4</v>
      </c>
      <c r="F15" s="13" t="s">
        <v>14</v>
      </c>
      <c r="G15" s="13" t="s">
        <v>36</v>
      </c>
      <c r="H15" s="13"/>
      <c r="I15" s="7" t="s">
        <v>10</v>
      </c>
    </row>
    <row r="16" spans="1:9" ht="15" customHeight="1" x14ac:dyDescent="0.3">
      <c r="A16" s="16">
        <v>121</v>
      </c>
      <c r="B16" s="17" t="s">
        <v>25</v>
      </c>
      <c r="C16" s="17" t="s">
        <v>25</v>
      </c>
      <c r="D16" s="20" t="s">
        <v>17</v>
      </c>
      <c r="E16" s="18">
        <v>33</v>
      </c>
      <c r="F16" s="20"/>
      <c r="G16" s="20"/>
      <c r="H16" s="20">
        <v>1</v>
      </c>
      <c r="I16" s="17" t="s">
        <v>25</v>
      </c>
    </row>
    <row r="17" spans="1:9" x14ac:dyDescent="0.3">
      <c r="A17" s="14" t="s">
        <v>37</v>
      </c>
      <c r="B17" s="5" t="s">
        <v>21</v>
      </c>
      <c r="C17" s="5" t="s">
        <v>16</v>
      </c>
      <c r="D17" s="12" t="s">
        <v>22</v>
      </c>
      <c r="E17" s="6">
        <v>7</v>
      </c>
      <c r="F17" s="12" t="s">
        <v>12</v>
      </c>
      <c r="G17" s="12" t="s">
        <v>38</v>
      </c>
      <c r="H17" s="12">
        <v>1</v>
      </c>
      <c r="I17" s="5" t="s">
        <v>16</v>
      </c>
    </row>
    <row r="18" spans="1:9" x14ac:dyDescent="0.3">
      <c r="A18" s="15" t="s">
        <v>37</v>
      </c>
      <c r="B18" s="7" t="s">
        <v>21</v>
      </c>
      <c r="C18" s="7" t="s">
        <v>16</v>
      </c>
      <c r="D18" s="13" t="s">
        <v>22</v>
      </c>
      <c r="E18" s="8">
        <v>7</v>
      </c>
      <c r="F18" s="13" t="s">
        <v>28</v>
      </c>
      <c r="G18" s="13" t="s">
        <v>39</v>
      </c>
      <c r="H18" s="13"/>
      <c r="I18" s="7" t="s">
        <v>16</v>
      </c>
    </row>
    <row r="19" spans="1:9" x14ac:dyDescent="0.3">
      <c r="A19" s="15" t="s">
        <v>37</v>
      </c>
      <c r="B19" s="7" t="s">
        <v>21</v>
      </c>
      <c r="C19" s="7" t="s">
        <v>16</v>
      </c>
      <c r="D19" s="13" t="s">
        <v>22</v>
      </c>
      <c r="E19" s="8">
        <v>7</v>
      </c>
      <c r="F19" s="13" t="s">
        <v>14</v>
      </c>
      <c r="G19" s="13" t="s">
        <v>40</v>
      </c>
      <c r="H19" s="13"/>
      <c r="I19" s="7" t="s">
        <v>16</v>
      </c>
    </row>
    <row r="20" spans="1:9" ht="15" customHeight="1" x14ac:dyDescent="0.3">
      <c r="A20" s="9" t="s">
        <v>37</v>
      </c>
      <c r="B20" s="10" t="s">
        <v>21</v>
      </c>
      <c r="C20" s="10" t="s">
        <v>25</v>
      </c>
      <c r="D20" s="19" t="s">
        <v>17</v>
      </c>
      <c r="E20" s="11">
        <v>2</v>
      </c>
      <c r="F20" s="19"/>
      <c r="G20" s="19" t="s">
        <v>41</v>
      </c>
      <c r="H20" s="19"/>
      <c r="I20" s="10" t="s">
        <v>25</v>
      </c>
    </row>
    <row r="21" spans="1:9" ht="15" customHeight="1" x14ac:dyDescent="0.3">
      <c r="A21" s="16" t="s">
        <v>42</v>
      </c>
      <c r="B21" s="17" t="s">
        <v>25</v>
      </c>
      <c r="C21" s="17" t="s">
        <v>25</v>
      </c>
      <c r="D21" s="20" t="s">
        <v>17</v>
      </c>
      <c r="E21" s="18">
        <v>11</v>
      </c>
      <c r="F21" s="20"/>
      <c r="G21" s="20"/>
      <c r="H21" s="20">
        <v>1</v>
      </c>
      <c r="I21" s="17" t="s">
        <v>25</v>
      </c>
    </row>
    <row r="22" spans="1:9" ht="15" customHeight="1" x14ac:dyDescent="0.3">
      <c r="A22" s="16">
        <v>145</v>
      </c>
      <c r="B22" s="17" t="s">
        <v>25</v>
      </c>
      <c r="C22" s="17" t="s">
        <v>25</v>
      </c>
      <c r="D22" s="20" t="s">
        <v>17</v>
      </c>
      <c r="E22" s="18">
        <v>8</v>
      </c>
      <c r="F22" s="20"/>
      <c r="G22" s="20"/>
      <c r="H22" s="20">
        <v>1</v>
      </c>
      <c r="I22" s="17" t="s">
        <v>25</v>
      </c>
    </row>
    <row r="23" spans="1:9" ht="15" customHeight="1" x14ac:dyDescent="0.3">
      <c r="A23" s="16">
        <v>152</v>
      </c>
      <c r="B23" s="17" t="s">
        <v>25</v>
      </c>
      <c r="C23" s="17" t="s">
        <v>25</v>
      </c>
      <c r="D23" s="20" t="s">
        <v>17</v>
      </c>
      <c r="E23" s="18">
        <v>17</v>
      </c>
      <c r="F23" s="20"/>
      <c r="G23" s="20"/>
      <c r="H23" s="20">
        <v>1</v>
      </c>
      <c r="I23" s="17" t="s">
        <v>25</v>
      </c>
    </row>
    <row r="24" spans="1:9" x14ac:dyDescent="0.3">
      <c r="A24" s="14">
        <v>153</v>
      </c>
      <c r="B24" s="5" t="s">
        <v>21</v>
      </c>
      <c r="C24" s="5" t="s">
        <v>16</v>
      </c>
      <c r="D24" s="12" t="s">
        <v>22</v>
      </c>
      <c r="E24" s="6">
        <v>9</v>
      </c>
      <c r="F24" s="12" t="s">
        <v>12</v>
      </c>
      <c r="G24" s="12" t="s">
        <v>43</v>
      </c>
      <c r="H24" s="12">
        <v>1</v>
      </c>
      <c r="I24" s="5" t="s">
        <v>16</v>
      </c>
    </row>
    <row r="25" spans="1:9" x14ac:dyDescent="0.3">
      <c r="A25" s="15">
        <v>153</v>
      </c>
      <c r="B25" s="7" t="s">
        <v>21</v>
      </c>
      <c r="C25" s="7" t="s">
        <v>16</v>
      </c>
      <c r="D25" s="13" t="s">
        <v>22</v>
      </c>
      <c r="E25" s="8">
        <v>9</v>
      </c>
      <c r="F25" s="13" t="s">
        <v>28</v>
      </c>
      <c r="G25" s="13" t="s">
        <v>44</v>
      </c>
      <c r="H25" s="13"/>
      <c r="I25" s="7" t="s">
        <v>16</v>
      </c>
    </row>
    <row r="26" spans="1:9" x14ac:dyDescent="0.3">
      <c r="A26" s="15">
        <v>153</v>
      </c>
      <c r="B26" s="7" t="s">
        <v>21</v>
      </c>
      <c r="C26" s="7" t="s">
        <v>16</v>
      </c>
      <c r="D26" s="13" t="s">
        <v>22</v>
      </c>
      <c r="E26" s="8">
        <v>9</v>
      </c>
      <c r="F26" s="13" t="s">
        <v>14</v>
      </c>
      <c r="G26" s="13" t="s">
        <v>45</v>
      </c>
      <c r="H26" s="13"/>
      <c r="I26" s="7" t="s">
        <v>16</v>
      </c>
    </row>
    <row r="27" spans="1:9" ht="15" customHeight="1" x14ac:dyDescent="0.3">
      <c r="A27" s="9">
        <v>153</v>
      </c>
      <c r="B27" s="10" t="s">
        <v>21</v>
      </c>
      <c r="C27" s="10" t="s">
        <v>25</v>
      </c>
      <c r="D27" s="19" t="s">
        <v>17</v>
      </c>
      <c r="E27" s="11">
        <v>22</v>
      </c>
      <c r="F27" s="19"/>
      <c r="G27" s="19" t="s">
        <v>46</v>
      </c>
      <c r="H27" s="19"/>
      <c r="I27" s="10" t="s">
        <v>25</v>
      </c>
    </row>
    <row r="28" spans="1:9" x14ac:dyDescent="0.3">
      <c r="A28" s="14">
        <v>162</v>
      </c>
      <c r="B28" s="5" t="s">
        <v>21</v>
      </c>
      <c r="C28" s="5" t="s">
        <v>16</v>
      </c>
      <c r="D28" s="12" t="s">
        <v>22</v>
      </c>
      <c r="E28" s="6">
        <v>5</v>
      </c>
      <c r="F28" s="12" t="s">
        <v>12</v>
      </c>
      <c r="G28" s="12" t="s">
        <v>47</v>
      </c>
      <c r="H28" s="12"/>
      <c r="I28" s="5" t="s">
        <v>16</v>
      </c>
    </row>
    <row r="29" spans="1:9" x14ac:dyDescent="0.3">
      <c r="A29" s="15">
        <v>162</v>
      </c>
      <c r="B29" s="7" t="s">
        <v>21</v>
      </c>
      <c r="C29" s="7" t="s">
        <v>16</v>
      </c>
      <c r="D29" s="13" t="s">
        <v>22</v>
      </c>
      <c r="E29" s="8">
        <v>5</v>
      </c>
      <c r="F29" s="13" t="s">
        <v>28</v>
      </c>
      <c r="G29" s="13" t="s">
        <v>48</v>
      </c>
      <c r="H29" s="13"/>
      <c r="I29" s="7" t="s">
        <v>16</v>
      </c>
    </row>
    <row r="30" spans="1:9" x14ac:dyDescent="0.3">
      <c r="A30" s="15">
        <v>162</v>
      </c>
      <c r="B30" s="7" t="s">
        <v>21</v>
      </c>
      <c r="C30" s="7" t="s">
        <v>16</v>
      </c>
      <c r="D30" s="13" t="s">
        <v>22</v>
      </c>
      <c r="E30" s="8">
        <v>5</v>
      </c>
      <c r="F30" s="13" t="s">
        <v>14</v>
      </c>
      <c r="G30" s="13" t="s">
        <v>49</v>
      </c>
      <c r="H30" s="13"/>
      <c r="I30" s="7" t="s">
        <v>16</v>
      </c>
    </row>
    <row r="31" spans="1:9" ht="15" customHeight="1" x14ac:dyDescent="0.3">
      <c r="A31" s="9">
        <v>162</v>
      </c>
      <c r="B31" s="10" t="s">
        <v>21</v>
      </c>
      <c r="C31" s="10" t="s">
        <v>25</v>
      </c>
      <c r="D31" s="19" t="s">
        <v>17</v>
      </c>
      <c r="E31" s="11">
        <v>22</v>
      </c>
      <c r="F31" s="19"/>
      <c r="G31" s="19" t="s">
        <v>50</v>
      </c>
      <c r="H31" s="19">
        <v>1</v>
      </c>
      <c r="I31" s="10" t="s">
        <v>25</v>
      </c>
    </row>
    <row r="32" spans="1:9" x14ac:dyDescent="0.3">
      <c r="A32" s="14" t="s">
        <v>51</v>
      </c>
      <c r="B32" s="5" t="s">
        <v>21</v>
      </c>
      <c r="C32" s="5" t="s">
        <v>16</v>
      </c>
      <c r="D32" s="12" t="s">
        <v>52</v>
      </c>
      <c r="E32" s="6">
        <v>4</v>
      </c>
      <c r="F32" s="12" t="s">
        <v>14</v>
      </c>
      <c r="G32" s="12" t="s">
        <v>53</v>
      </c>
      <c r="H32" s="12">
        <v>1</v>
      </c>
      <c r="I32" s="5" t="s">
        <v>16</v>
      </c>
    </row>
    <row r="33" spans="1:9" x14ac:dyDescent="0.3">
      <c r="A33" s="15" t="s">
        <v>51</v>
      </c>
      <c r="B33" s="7" t="s">
        <v>21</v>
      </c>
      <c r="C33" s="7" t="s">
        <v>16</v>
      </c>
      <c r="D33" s="13" t="s">
        <v>52</v>
      </c>
      <c r="E33" s="8">
        <v>4</v>
      </c>
      <c r="F33" s="13" t="s">
        <v>12</v>
      </c>
      <c r="G33" s="13" t="s">
        <v>54</v>
      </c>
      <c r="H33" s="13"/>
      <c r="I33" s="7" t="s">
        <v>16</v>
      </c>
    </row>
    <row r="34" spans="1:9" x14ac:dyDescent="0.3">
      <c r="A34" s="15" t="s">
        <v>51</v>
      </c>
      <c r="B34" s="7" t="s">
        <v>21</v>
      </c>
      <c r="C34" s="7" t="s">
        <v>16</v>
      </c>
      <c r="D34" s="13" t="s">
        <v>52</v>
      </c>
      <c r="E34" s="8">
        <v>4</v>
      </c>
      <c r="F34" s="13" t="s">
        <v>28</v>
      </c>
      <c r="G34" s="13" t="s">
        <v>55</v>
      </c>
      <c r="H34" s="13"/>
      <c r="I34" s="7" t="s">
        <v>16</v>
      </c>
    </row>
    <row r="35" spans="1:9" ht="15" customHeight="1" x14ac:dyDescent="0.3">
      <c r="A35" s="9" t="s">
        <v>51</v>
      </c>
      <c r="B35" s="10" t="s">
        <v>21</v>
      </c>
      <c r="C35" s="10" t="s">
        <v>25</v>
      </c>
      <c r="D35" s="19" t="s">
        <v>17</v>
      </c>
      <c r="E35" s="11">
        <v>18</v>
      </c>
      <c r="F35" s="19"/>
      <c r="G35" s="19" t="s">
        <v>56</v>
      </c>
      <c r="H35" s="19"/>
      <c r="I35" s="10" t="s">
        <v>25</v>
      </c>
    </row>
    <row r="36" spans="1:9" x14ac:dyDescent="0.3">
      <c r="A36" s="14">
        <v>203</v>
      </c>
      <c r="B36" s="5" t="s">
        <v>21</v>
      </c>
      <c r="C36" s="5" t="s">
        <v>16</v>
      </c>
      <c r="D36" s="12" t="s">
        <v>52</v>
      </c>
      <c r="E36" s="6">
        <v>2</v>
      </c>
      <c r="F36" s="12" t="s">
        <v>28</v>
      </c>
      <c r="G36" s="12" t="s">
        <v>57</v>
      </c>
      <c r="H36" s="12">
        <v>1</v>
      </c>
      <c r="I36" s="5" t="s">
        <v>16</v>
      </c>
    </row>
    <row r="37" spans="1:9" x14ac:dyDescent="0.3">
      <c r="A37" s="15">
        <v>203</v>
      </c>
      <c r="B37" s="7" t="s">
        <v>21</v>
      </c>
      <c r="C37" s="7" t="s">
        <v>16</v>
      </c>
      <c r="D37" s="13" t="s">
        <v>52</v>
      </c>
      <c r="E37" s="8">
        <v>2</v>
      </c>
      <c r="F37" s="13" t="s">
        <v>12</v>
      </c>
      <c r="G37" s="13" t="s">
        <v>58</v>
      </c>
      <c r="H37" s="13"/>
      <c r="I37" s="7" t="s">
        <v>16</v>
      </c>
    </row>
    <row r="38" spans="1:9" x14ac:dyDescent="0.3">
      <c r="A38" s="15">
        <v>203</v>
      </c>
      <c r="B38" s="7" t="s">
        <v>21</v>
      </c>
      <c r="C38" s="7" t="s">
        <v>16</v>
      </c>
      <c r="D38" s="13" t="s">
        <v>52</v>
      </c>
      <c r="E38" s="8">
        <v>2</v>
      </c>
      <c r="F38" s="13" t="s">
        <v>14</v>
      </c>
      <c r="G38" s="13" t="s">
        <v>59</v>
      </c>
      <c r="H38" s="13"/>
      <c r="I38" s="7" t="s">
        <v>16</v>
      </c>
    </row>
    <row r="39" spans="1:9" ht="15" customHeight="1" x14ac:dyDescent="0.3">
      <c r="A39" s="9">
        <v>203</v>
      </c>
      <c r="B39" s="10" t="s">
        <v>21</v>
      </c>
      <c r="C39" s="10" t="s">
        <v>25</v>
      </c>
      <c r="D39" s="19" t="s">
        <v>17</v>
      </c>
      <c r="E39" s="11">
        <v>26</v>
      </c>
      <c r="F39" s="19"/>
      <c r="G39" s="19" t="s">
        <v>60</v>
      </c>
      <c r="H39" s="19"/>
      <c r="I39" s="10" t="s">
        <v>25</v>
      </c>
    </row>
    <row r="40" spans="1:9" x14ac:dyDescent="0.3">
      <c r="A40" s="14">
        <v>205</v>
      </c>
      <c r="B40" s="5" t="s">
        <v>21</v>
      </c>
      <c r="C40" s="5" t="s">
        <v>16</v>
      </c>
      <c r="D40" s="12" t="s">
        <v>52</v>
      </c>
      <c r="E40" s="6">
        <v>1</v>
      </c>
      <c r="F40" s="12" t="s">
        <v>28</v>
      </c>
      <c r="G40" s="12" t="s">
        <v>61</v>
      </c>
      <c r="H40" s="12">
        <v>1</v>
      </c>
      <c r="I40" s="5" t="s">
        <v>16</v>
      </c>
    </row>
    <row r="41" spans="1:9" x14ac:dyDescent="0.3">
      <c r="A41" s="15">
        <v>205</v>
      </c>
      <c r="B41" s="7" t="s">
        <v>21</v>
      </c>
      <c r="C41" s="7" t="s">
        <v>16</v>
      </c>
      <c r="D41" s="13" t="s">
        <v>52</v>
      </c>
      <c r="E41" s="8">
        <v>1</v>
      </c>
      <c r="F41" s="13" t="s">
        <v>12</v>
      </c>
      <c r="G41" s="13" t="s">
        <v>62</v>
      </c>
      <c r="H41" s="13"/>
      <c r="I41" s="7" t="s">
        <v>16</v>
      </c>
    </row>
    <row r="42" spans="1:9" x14ac:dyDescent="0.3">
      <c r="A42" s="15">
        <v>205</v>
      </c>
      <c r="B42" s="7" t="s">
        <v>21</v>
      </c>
      <c r="C42" s="7" t="s">
        <v>16</v>
      </c>
      <c r="D42" s="13" t="s">
        <v>52</v>
      </c>
      <c r="E42" s="8">
        <v>1</v>
      </c>
      <c r="F42" s="13" t="s">
        <v>14</v>
      </c>
      <c r="G42" s="13" t="s">
        <v>63</v>
      </c>
      <c r="H42" s="13"/>
      <c r="I42" s="7" t="s">
        <v>16</v>
      </c>
    </row>
    <row r="43" spans="1:9" ht="15" customHeight="1" x14ac:dyDescent="0.3">
      <c r="A43" s="9">
        <v>205</v>
      </c>
      <c r="B43" s="10" t="s">
        <v>21</v>
      </c>
      <c r="C43" s="10" t="s">
        <v>25</v>
      </c>
      <c r="D43" s="19" t="s">
        <v>17</v>
      </c>
      <c r="E43" s="11">
        <v>26</v>
      </c>
      <c r="F43" s="19"/>
      <c r="G43" s="19" t="s">
        <v>64</v>
      </c>
      <c r="H43" s="19"/>
      <c r="I43" s="10" t="s">
        <v>25</v>
      </c>
    </row>
    <row r="44" spans="1:9" x14ac:dyDescent="0.3">
      <c r="A44" s="14">
        <v>209</v>
      </c>
      <c r="B44" s="5" t="s">
        <v>16</v>
      </c>
      <c r="C44" s="5" t="s">
        <v>16</v>
      </c>
      <c r="D44" s="12" t="s">
        <v>65</v>
      </c>
      <c r="E44" s="6">
        <v>2</v>
      </c>
      <c r="F44" s="12" t="s">
        <v>12</v>
      </c>
      <c r="G44" s="12" t="s">
        <v>66</v>
      </c>
      <c r="H44" s="12">
        <v>1</v>
      </c>
      <c r="I44" s="5" t="s">
        <v>16</v>
      </c>
    </row>
    <row r="45" spans="1:9" x14ac:dyDescent="0.3">
      <c r="A45" s="15">
        <v>209</v>
      </c>
      <c r="B45" s="7" t="s">
        <v>16</v>
      </c>
      <c r="C45" s="7" t="s">
        <v>16</v>
      </c>
      <c r="D45" s="13" t="s">
        <v>65</v>
      </c>
      <c r="E45" s="8">
        <v>2</v>
      </c>
      <c r="F45" s="13" t="s">
        <v>28</v>
      </c>
      <c r="G45" s="13" t="s">
        <v>67</v>
      </c>
      <c r="H45" s="13"/>
      <c r="I45" s="7" t="s">
        <v>16</v>
      </c>
    </row>
    <row r="46" spans="1:9" ht="15" customHeight="1" x14ac:dyDescent="0.3">
      <c r="A46" s="9">
        <v>209</v>
      </c>
      <c r="B46" s="10" t="s">
        <v>16</v>
      </c>
      <c r="C46" s="10" t="s">
        <v>16</v>
      </c>
      <c r="D46" s="19" t="s">
        <v>65</v>
      </c>
      <c r="E46" s="11">
        <v>2</v>
      </c>
      <c r="F46" s="19" t="s">
        <v>14</v>
      </c>
      <c r="G46" s="19" t="s">
        <v>68</v>
      </c>
      <c r="H46" s="19"/>
      <c r="I46" s="10" t="s">
        <v>16</v>
      </c>
    </row>
    <row r="47" spans="1:9" ht="15" customHeight="1" x14ac:dyDescent="0.3">
      <c r="A47" s="16">
        <v>214</v>
      </c>
      <c r="B47" s="17" t="s">
        <v>16</v>
      </c>
      <c r="C47" s="17" t="s">
        <v>16</v>
      </c>
      <c r="D47" s="20" t="s">
        <v>17</v>
      </c>
      <c r="E47" s="18">
        <v>10</v>
      </c>
      <c r="F47" s="20"/>
      <c r="G47" s="20"/>
      <c r="H47" s="20">
        <v>1</v>
      </c>
      <c r="I47" s="17" t="s">
        <v>16</v>
      </c>
    </row>
    <row r="48" spans="1:9" x14ac:dyDescent="0.3">
      <c r="A48" s="14">
        <v>216</v>
      </c>
      <c r="B48" s="5" t="s">
        <v>21</v>
      </c>
      <c r="C48" s="5" t="s">
        <v>16</v>
      </c>
      <c r="D48" s="12" t="s">
        <v>65</v>
      </c>
      <c r="E48" s="6">
        <v>3</v>
      </c>
      <c r="F48" s="12" t="s">
        <v>12</v>
      </c>
      <c r="G48" s="12" t="s">
        <v>69</v>
      </c>
      <c r="H48" s="12"/>
      <c r="I48" s="5" t="s">
        <v>16</v>
      </c>
    </row>
    <row r="49" spans="1:9" x14ac:dyDescent="0.3">
      <c r="A49" s="15">
        <v>216</v>
      </c>
      <c r="B49" s="7" t="s">
        <v>21</v>
      </c>
      <c r="C49" s="7" t="s">
        <v>16</v>
      </c>
      <c r="D49" s="13" t="s">
        <v>65</v>
      </c>
      <c r="E49" s="8">
        <v>3</v>
      </c>
      <c r="F49" s="13" t="s">
        <v>28</v>
      </c>
      <c r="G49" s="13" t="s">
        <v>70</v>
      </c>
      <c r="H49" s="13"/>
      <c r="I49" s="7" t="s">
        <v>16</v>
      </c>
    </row>
    <row r="50" spans="1:9" x14ac:dyDescent="0.3">
      <c r="A50" s="15">
        <v>216</v>
      </c>
      <c r="B50" s="7" t="s">
        <v>21</v>
      </c>
      <c r="C50" s="7" t="s">
        <v>16</v>
      </c>
      <c r="D50" s="13" t="s">
        <v>65</v>
      </c>
      <c r="E50" s="8">
        <v>3</v>
      </c>
      <c r="F50" s="13" t="s">
        <v>14</v>
      </c>
      <c r="G50" s="13" t="s">
        <v>71</v>
      </c>
      <c r="H50" s="13"/>
      <c r="I50" s="7" t="s">
        <v>16</v>
      </c>
    </row>
    <row r="51" spans="1:9" ht="15" customHeight="1" x14ac:dyDescent="0.3">
      <c r="A51" s="9">
        <v>216</v>
      </c>
      <c r="B51" s="10" t="s">
        <v>21</v>
      </c>
      <c r="C51" s="10" t="s">
        <v>25</v>
      </c>
      <c r="D51" s="19" t="s">
        <v>17</v>
      </c>
      <c r="E51" s="11">
        <v>31</v>
      </c>
      <c r="F51" s="19"/>
      <c r="G51" s="19" t="s">
        <v>72</v>
      </c>
      <c r="H51" s="19">
        <v>1</v>
      </c>
      <c r="I51" s="10" t="s">
        <v>25</v>
      </c>
    </row>
    <row r="52" spans="1:9" x14ac:dyDescent="0.3">
      <c r="A52" s="14">
        <v>220</v>
      </c>
      <c r="B52" s="5" t="s">
        <v>21</v>
      </c>
      <c r="C52" s="5" t="s">
        <v>16</v>
      </c>
      <c r="D52" s="12" t="s">
        <v>52</v>
      </c>
      <c r="E52" s="6">
        <v>6</v>
      </c>
      <c r="F52" s="12" t="s">
        <v>28</v>
      </c>
      <c r="G52" s="12" t="s">
        <v>73</v>
      </c>
      <c r="H52" s="12">
        <v>1</v>
      </c>
      <c r="I52" s="5" t="s">
        <v>16</v>
      </c>
    </row>
    <row r="53" spans="1:9" x14ac:dyDescent="0.3">
      <c r="A53" s="15">
        <v>220</v>
      </c>
      <c r="B53" s="7" t="s">
        <v>21</v>
      </c>
      <c r="C53" s="7" t="s">
        <v>16</v>
      </c>
      <c r="D53" s="13" t="s">
        <v>52</v>
      </c>
      <c r="E53" s="8">
        <v>6</v>
      </c>
      <c r="F53" s="13" t="s">
        <v>12</v>
      </c>
      <c r="G53" s="13" t="s">
        <v>74</v>
      </c>
      <c r="H53" s="13"/>
      <c r="I53" s="7" t="s">
        <v>16</v>
      </c>
    </row>
    <row r="54" spans="1:9" x14ac:dyDescent="0.3">
      <c r="A54" s="15">
        <v>220</v>
      </c>
      <c r="B54" s="7" t="s">
        <v>21</v>
      </c>
      <c r="C54" s="7" t="s">
        <v>16</v>
      </c>
      <c r="D54" s="13" t="s">
        <v>52</v>
      </c>
      <c r="E54" s="8">
        <v>6</v>
      </c>
      <c r="F54" s="13" t="s">
        <v>14</v>
      </c>
      <c r="G54" s="13" t="s">
        <v>75</v>
      </c>
      <c r="H54" s="13"/>
      <c r="I54" s="7" t="s">
        <v>16</v>
      </c>
    </row>
    <row r="55" spans="1:9" ht="15" customHeight="1" x14ac:dyDescent="0.3">
      <c r="A55" s="9">
        <v>220</v>
      </c>
      <c r="B55" s="10" t="s">
        <v>21</v>
      </c>
      <c r="C55" s="10" t="s">
        <v>25</v>
      </c>
      <c r="D55" s="19" t="s">
        <v>17</v>
      </c>
      <c r="E55" s="11">
        <v>26</v>
      </c>
      <c r="F55" s="19"/>
      <c r="G55" s="19" t="s">
        <v>76</v>
      </c>
      <c r="H55" s="19"/>
      <c r="I55" s="10" t="s">
        <v>25</v>
      </c>
    </row>
    <row r="56" spans="1:9" ht="15" customHeight="1" x14ac:dyDescent="0.3">
      <c r="A56" s="16">
        <v>223</v>
      </c>
      <c r="B56" s="17" t="s">
        <v>25</v>
      </c>
      <c r="C56" s="17" t="s">
        <v>25</v>
      </c>
      <c r="D56" s="20" t="s">
        <v>17</v>
      </c>
      <c r="E56" s="18">
        <v>31</v>
      </c>
      <c r="F56" s="20"/>
      <c r="G56" s="20"/>
      <c r="H56" s="20">
        <v>1</v>
      </c>
      <c r="I56" s="17" t="s">
        <v>25</v>
      </c>
    </row>
    <row r="57" spans="1:9" x14ac:dyDescent="0.3">
      <c r="A57" s="14">
        <v>231</v>
      </c>
      <c r="B57" s="5" t="s">
        <v>21</v>
      </c>
      <c r="C57" s="5" t="s">
        <v>16</v>
      </c>
      <c r="D57" s="12" t="s">
        <v>22</v>
      </c>
      <c r="E57" s="6">
        <v>8</v>
      </c>
      <c r="F57" s="12" t="s">
        <v>12</v>
      </c>
      <c r="G57" s="12" t="s">
        <v>77</v>
      </c>
      <c r="H57" s="12"/>
      <c r="I57" s="5" t="s">
        <v>16</v>
      </c>
    </row>
    <row r="58" spans="1:9" x14ac:dyDescent="0.3">
      <c r="A58" s="15">
        <v>231</v>
      </c>
      <c r="B58" s="7" t="s">
        <v>21</v>
      </c>
      <c r="C58" s="7" t="s">
        <v>16</v>
      </c>
      <c r="D58" s="13" t="s">
        <v>22</v>
      </c>
      <c r="E58" s="8">
        <v>8</v>
      </c>
      <c r="F58" s="13" t="s">
        <v>28</v>
      </c>
      <c r="G58" s="13" t="s">
        <v>78</v>
      </c>
      <c r="H58" s="13"/>
      <c r="I58" s="7" t="s">
        <v>16</v>
      </c>
    </row>
    <row r="59" spans="1:9" x14ac:dyDescent="0.3">
      <c r="A59" s="15">
        <v>231</v>
      </c>
      <c r="B59" s="7" t="s">
        <v>21</v>
      </c>
      <c r="C59" s="7" t="s">
        <v>16</v>
      </c>
      <c r="D59" s="13" t="s">
        <v>22</v>
      </c>
      <c r="E59" s="8">
        <v>8</v>
      </c>
      <c r="F59" s="13" t="s">
        <v>14</v>
      </c>
      <c r="G59" s="13" t="s">
        <v>79</v>
      </c>
      <c r="H59" s="13"/>
      <c r="I59" s="7" t="s">
        <v>16</v>
      </c>
    </row>
    <row r="60" spans="1:9" ht="15" customHeight="1" x14ac:dyDescent="0.3">
      <c r="A60" s="9">
        <v>231</v>
      </c>
      <c r="B60" s="10" t="s">
        <v>21</v>
      </c>
      <c r="C60" s="10" t="s">
        <v>25</v>
      </c>
      <c r="D60" s="19" t="s">
        <v>17</v>
      </c>
      <c r="E60" s="11">
        <v>22</v>
      </c>
      <c r="F60" s="19"/>
      <c r="G60" s="19" t="s">
        <v>80</v>
      </c>
      <c r="H60" s="19">
        <v>1</v>
      </c>
      <c r="I60" s="10" t="s">
        <v>25</v>
      </c>
    </row>
    <row r="61" spans="1:9" x14ac:dyDescent="0.3">
      <c r="A61" s="14">
        <v>233</v>
      </c>
      <c r="B61" s="5" t="s">
        <v>16</v>
      </c>
      <c r="C61" s="5" t="s">
        <v>16</v>
      </c>
      <c r="D61" s="12" t="s">
        <v>81</v>
      </c>
      <c r="E61" s="6">
        <v>5</v>
      </c>
      <c r="F61" s="12" t="s">
        <v>12</v>
      </c>
      <c r="G61" s="12" t="s">
        <v>82</v>
      </c>
      <c r="H61" s="12">
        <v>1</v>
      </c>
      <c r="I61" s="5" t="s">
        <v>16</v>
      </c>
    </row>
    <row r="62" spans="1:9" ht="15" customHeight="1" x14ac:dyDescent="0.3">
      <c r="A62" s="9">
        <v>233</v>
      </c>
      <c r="B62" s="10" t="s">
        <v>16</v>
      </c>
      <c r="C62" s="10" t="s">
        <v>16</v>
      </c>
      <c r="D62" s="19" t="s">
        <v>81</v>
      </c>
      <c r="E62" s="11">
        <v>5</v>
      </c>
      <c r="F62" s="19" t="s">
        <v>14</v>
      </c>
      <c r="G62" s="19" t="s">
        <v>83</v>
      </c>
      <c r="H62" s="19"/>
      <c r="I62" s="10" t="s">
        <v>16</v>
      </c>
    </row>
    <row r="63" spans="1:9" x14ac:dyDescent="0.3">
      <c r="A63" s="14">
        <v>239</v>
      </c>
      <c r="B63" s="5" t="s">
        <v>21</v>
      </c>
      <c r="C63" s="5" t="s">
        <v>16</v>
      </c>
      <c r="D63" s="12" t="s">
        <v>52</v>
      </c>
      <c r="E63" s="6">
        <v>7</v>
      </c>
      <c r="F63" s="12" t="s">
        <v>28</v>
      </c>
      <c r="G63" s="12" t="s">
        <v>84</v>
      </c>
      <c r="H63" s="12"/>
      <c r="I63" s="5" t="s">
        <v>16</v>
      </c>
    </row>
    <row r="64" spans="1:9" x14ac:dyDescent="0.3">
      <c r="A64" s="15">
        <v>239</v>
      </c>
      <c r="B64" s="7" t="s">
        <v>21</v>
      </c>
      <c r="C64" s="7" t="s">
        <v>16</v>
      </c>
      <c r="D64" s="13" t="s">
        <v>52</v>
      </c>
      <c r="E64" s="8">
        <v>7</v>
      </c>
      <c r="F64" s="13" t="s">
        <v>12</v>
      </c>
      <c r="G64" s="13" t="s">
        <v>85</v>
      </c>
      <c r="H64" s="13"/>
      <c r="I64" s="7" t="s">
        <v>16</v>
      </c>
    </row>
    <row r="65" spans="1:9" x14ac:dyDescent="0.3">
      <c r="A65" s="15">
        <v>239</v>
      </c>
      <c r="B65" s="7" t="s">
        <v>21</v>
      </c>
      <c r="C65" s="7" t="s">
        <v>16</v>
      </c>
      <c r="D65" s="13" t="s">
        <v>52</v>
      </c>
      <c r="E65" s="8">
        <v>7</v>
      </c>
      <c r="F65" s="13" t="s">
        <v>14</v>
      </c>
      <c r="G65" s="13" t="s">
        <v>86</v>
      </c>
      <c r="H65" s="13"/>
      <c r="I65" s="7" t="s">
        <v>16</v>
      </c>
    </row>
    <row r="66" spans="1:9" ht="15" customHeight="1" x14ac:dyDescent="0.3">
      <c r="A66" s="9">
        <v>239</v>
      </c>
      <c r="B66" s="10" t="s">
        <v>21</v>
      </c>
      <c r="C66" s="10" t="s">
        <v>25</v>
      </c>
      <c r="D66" s="19" t="s">
        <v>17</v>
      </c>
      <c r="E66" s="11">
        <v>26</v>
      </c>
      <c r="F66" s="19"/>
      <c r="G66" s="19" t="s">
        <v>87</v>
      </c>
      <c r="H66" s="19">
        <v>1</v>
      </c>
      <c r="I66" s="10" t="s">
        <v>25</v>
      </c>
    </row>
    <row r="67" spans="1:9" x14ac:dyDescent="0.3">
      <c r="A67" s="14">
        <v>243</v>
      </c>
      <c r="B67" s="5" t="s">
        <v>21</v>
      </c>
      <c r="C67" s="5" t="s">
        <v>16</v>
      </c>
      <c r="D67" s="12" t="s">
        <v>52</v>
      </c>
      <c r="E67" s="6">
        <v>3</v>
      </c>
      <c r="F67" s="12" t="s">
        <v>28</v>
      </c>
      <c r="G67" s="12" t="s">
        <v>88</v>
      </c>
      <c r="H67" s="12">
        <v>1</v>
      </c>
      <c r="I67" s="5" t="s">
        <v>16</v>
      </c>
    </row>
    <row r="68" spans="1:9" x14ac:dyDescent="0.3">
      <c r="A68" s="15">
        <v>243</v>
      </c>
      <c r="B68" s="7" t="s">
        <v>21</v>
      </c>
      <c r="C68" s="7" t="s">
        <v>16</v>
      </c>
      <c r="D68" s="13" t="s">
        <v>52</v>
      </c>
      <c r="E68" s="8">
        <v>3</v>
      </c>
      <c r="F68" s="13" t="s">
        <v>12</v>
      </c>
      <c r="G68" s="13" t="s">
        <v>89</v>
      </c>
      <c r="H68" s="13"/>
      <c r="I68" s="7" t="s">
        <v>16</v>
      </c>
    </row>
    <row r="69" spans="1:9" x14ac:dyDescent="0.3">
      <c r="A69" s="15">
        <v>243</v>
      </c>
      <c r="B69" s="7" t="s">
        <v>21</v>
      </c>
      <c r="C69" s="7" t="s">
        <v>16</v>
      </c>
      <c r="D69" s="13" t="s">
        <v>52</v>
      </c>
      <c r="E69" s="8">
        <v>3</v>
      </c>
      <c r="F69" s="13" t="s">
        <v>14</v>
      </c>
      <c r="G69" s="13" t="s">
        <v>90</v>
      </c>
      <c r="H69" s="13"/>
      <c r="I69" s="7" t="s">
        <v>16</v>
      </c>
    </row>
    <row r="70" spans="1:9" ht="15" customHeight="1" x14ac:dyDescent="0.3">
      <c r="A70" s="9">
        <v>243</v>
      </c>
      <c r="B70" s="10" t="s">
        <v>21</v>
      </c>
      <c r="C70" s="10" t="s">
        <v>25</v>
      </c>
      <c r="D70" s="19" t="s">
        <v>17</v>
      </c>
      <c r="E70" s="11">
        <v>26</v>
      </c>
      <c r="F70" s="19"/>
      <c r="G70" s="19" t="s">
        <v>91</v>
      </c>
      <c r="H70" s="19"/>
      <c r="I70" s="10" t="s">
        <v>25</v>
      </c>
    </row>
    <row r="71" spans="1:9" x14ac:dyDescent="0.3">
      <c r="A71" s="14">
        <v>306</v>
      </c>
      <c r="B71" s="5" t="s">
        <v>32</v>
      </c>
      <c r="C71" s="5" t="s">
        <v>10</v>
      </c>
      <c r="D71" s="12" t="s">
        <v>33</v>
      </c>
      <c r="E71" s="6">
        <v>2</v>
      </c>
      <c r="F71" s="12" t="s">
        <v>12</v>
      </c>
      <c r="G71" s="12" t="s">
        <v>92</v>
      </c>
      <c r="H71" s="12">
        <v>1</v>
      </c>
      <c r="I71" s="5" t="s">
        <v>10</v>
      </c>
    </row>
    <row r="72" spans="1:9" x14ac:dyDescent="0.3">
      <c r="A72" s="15">
        <v>306</v>
      </c>
      <c r="B72" s="7" t="s">
        <v>32</v>
      </c>
      <c r="C72" s="7" t="s">
        <v>10</v>
      </c>
      <c r="D72" s="13" t="s">
        <v>33</v>
      </c>
      <c r="E72" s="8">
        <v>2</v>
      </c>
      <c r="F72" s="13" t="s">
        <v>28</v>
      </c>
      <c r="G72" s="13" t="s">
        <v>93</v>
      </c>
      <c r="H72" s="13"/>
      <c r="I72" s="7" t="s">
        <v>10</v>
      </c>
    </row>
    <row r="73" spans="1:9" ht="15" customHeight="1" x14ac:dyDescent="0.3">
      <c r="A73" s="15">
        <v>306</v>
      </c>
      <c r="B73" s="7" t="s">
        <v>32</v>
      </c>
      <c r="C73" s="7" t="s">
        <v>10</v>
      </c>
      <c r="D73" s="13" t="s">
        <v>33</v>
      </c>
      <c r="E73" s="8">
        <v>2</v>
      </c>
      <c r="F73" s="13" t="s">
        <v>14</v>
      </c>
      <c r="G73" s="13" t="s">
        <v>94</v>
      </c>
      <c r="H73" s="13"/>
      <c r="I73" s="7" t="s">
        <v>10</v>
      </c>
    </row>
    <row r="74" spans="1:9" x14ac:dyDescent="0.3">
      <c r="A74" s="14">
        <v>308</v>
      </c>
      <c r="B74" s="5" t="s">
        <v>10</v>
      </c>
      <c r="C74" s="5" t="s">
        <v>10</v>
      </c>
      <c r="D74" s="12" t="s">
        <v>95</v>
      </c>
      <c r="E74" s="6">
        <v>3</v>
      </c>
      <c r="F74" s="12" t="s">
        <v>12</v>
      </c>
      <c r="G74" s="12" t="s">
        <v>96</v>
      </c>
      <c r="H74" s="12">
        <v>1</v>
      </c>
      <c r="I74" s="5" t="s">
        <v>10</v>
      </c>
    </row>
    <row r="75" spans="1:9" ht="15" customHeight="1" x14ac:dyDescent="0.3">
      <c r="A75" s="9">
        <v>308</v>
      </c>
      <c r="B75" s="10" t="s">
        <v>10</v>
      </c>
      <c r="C75" s="10" t="s">
        <v>10</v>
      </c>
      <c r="D75" s="19" t="s">
        <v>95</v>
      </c>
      <c r="E75" s="11">
        <v>3</v>
      </c>
      <c r="F75" s="19" t="s">
        <v>14</v>
      </c>
      <c r="G75" s="19" t="s">
        <v>97</v>
      </c>
      <c r="H75" s="19"/>
      <c r="I75" s="10" t="s">
        <v>10</v>
      </c>
    </row>
    <row r="76" spans="1:9" ht="15" customHeight="1" x14ac:dyDescent="0.3">
      <c r="A76" s="16">
        <v>310</v>
      </c>
      <c r="B76" s="17" t="s">
        <v>25</v>
      </c>
      <c r="C76" s="17" t="s">
        <v>25</v>
      </c>
      <c r="D76" s="20" t="s">
        <v>17</v>
      </c>
      <c r="E76" s="18">
        <v>10</v>
      </c>
      <c r="F76" s="20"/>
      <c r="G76" s="20"/>
      <c r="H76" s="20">
        <v>1</v>
      </c>
      <c r="I76" s="17" t="s">
        <v>25</v>
      </c>
    </row>
    <row r="77" spans="1:9" ht="15" customHeight="1" x14ac:dyDescent="0.3">
      <c r="A77" s="16">
        <v>313</v>
      </c>
      <c r="B77" s="17" t="s">
        <v>25</v>
      </c>
      <c r="C77" s="17" t="s">
        <v>25</v>
      </c>
      <c r="D77" s="20" t="s">
        <v>17</v>
      </c>
      <c r="E77" s="18">
        <v>12</v>
      </c>
      <c r="F77" s="20"/>
      <c r="G77" s="20"/>
      <c r="H77" s="20">
        <v>1</v>
      </c>
      <c r="I77" s="17" t="s">
        <v>25</v>
      </c>
    </row>
    <row r="78" spans="1:9" ht="15" customHeight="1" x14ac:dyDescent="0.3">
      <c r="A78" s="16">
        <v>314</v>
      </c>
      <c r="B78" s="17" t="s">
        <v>25</v>
      </c>
      <c r="C78" s="17" t="s">
        <v>25</v>
      </c>
      <c r="D78" s="20" t="s">
        <v>17</v>
      </c>
      <c r="E78" s="18">
        <v>1</v>
      </c>
      <c r="F78" s="20"/>
      <c r="G78" s="20"/>
      <c r="H78" s="20">
        <v>1</v>
      </c>
      <c r="I78" s="17" t="s">
        <v>25</v>
      </c>
    </row>
    <row r="79" spans="1:9" ht="15" customHeight="1" x14ac:dyDescent="0.3">
      <c r="A79" s="16">
        <v>319</v>
      </c>
      <c r="B79" s="17" t="s">
        <v>25</v>
      </c>
      <c r="C79" s="17" t="s">
        <v>25</v>
      </c>
      <c r="D79" s="20" t="s">
        <v>17</v>
      </c>
      <c r="E79" s="18">
        <v>13</v>
      </c>
      <c r="F79" s="20"/>
      <c r="G79" s="20"/>
      <c r="H79" s="20">
        <v>1</v>
      </c>
      <c r="I79" s="17" t="s">
        <v>25</v>
      </c>
    </row>
    <row r="80" spans="1:9" ht="15" customHeight="1" x14ac:dyDescent="0.3">
      <c r="A80" s="16">
        <v>320</v>
      </c>
      <c r="B80" s="17" t="s">
        <v>25</v>
      </c>
      <c r="C80" s="17" t="s">
        <v>25</v>
      </c>
      <c r="D80" s="20" t="s">
        <v>17</v>
      </c>
      <c r="E80" s="18">
        <v>7</v>
      </c>
      <c r="F80" s="20"/>
      <c r="G80" s="20"/>
      <c r="H80" s="20">
        <v>1</v>
      </c>
      <c r="I80" s="17" t="s">
        <v>25</v>
      </c>
    </row>
    <row r="81" spans="1:9" ht="15" customHeight="1" x14ac:dyDescent="0.3">
      <c r="A81" s="16">
        <v>322</v>
      </c>
      <c r="B81" s="17" t="s">
        <v>25</v>
      </c>
      <c r="C81" s="17" t="s">
        <v>25</v>
      </c>
      <c r="D81" s="20" t="s">
        <v>17</v>
      </c>
      <c r="E81" s="18">
        <v>14</v>
      </c>
      <c r="F81" s="20"/>
      <c r="G81" s="20"/>
      <c r="H81" s="20">
        <v>1</v>
      </c>
      <c r="I81" s="17" t="s">
        <v>25</v>
      </c>
    </row>
    <row r="82" spans="1:9" ht="15" customHeight="1" x14ac:dyDescent="0.3">
      <c r="A82" s="16">
        <v>323</v>
      </c>
      <c r="B82" s="17" t="s">
        <v>25</v>
      </c>
      <c r="C82" s="17" t="s">
        <v>25</v>
      </c>
      <c r="D82" s="20" t="s">
        <v>17</v>
      </c>
      <c r="E82" s="18">
        <v>15</v>
      </c>
      <c r="F82" s="20"/>
      <c r="G82" s="20"/>
      <c r="H82" s="20">
        <v>1</v>
      </c>
      <c r="I82" s="17" t="s">
        <v>25</v>
      </c>
    </row>
    <row r="83" spans="1:9" ht="15" customHeight="1" x14ac:dyDescent="0.3">
      <c r="A83" s="16">
        <v>324</v>
      </c>
      <c r="B83" s="17" t="s">
        <v>25</v>
      </c>
      <c r="C83" s="17" t="s">
        <v>25</v>
      </c>
      <c r="D83" s="20" t="s">
        <v>17</v>
      </c>
      <c r="E83" s="18">
        <v>9</v>
      </c>
      <c r="F83" s="20"/>
      <c r="G83" s="20"/>
      <c r="H83" s="20">
        <v>1</v>
      </c>
      <c r="I83" s="17" t="s">
        <v>25</v>
      </c>
    </row>
    <row r="84" spans="1:9" ht="15" customHeight="1" x14ac:dyDescent="0.3">
      <c r="A84" s="16">
        <v>326</v>
      </c>
      <c r="B84" s="17" t="s">
        <v>25</v>
      </c>
      <c r="C84" s="17" t="s">
        <v>25</v>
      </c>
      <c r="D84" s="20" t="s">
        <v>17</v>
      </c>
      <c r="E84" s="18">
        <v>33</v>
      </c>
      <c r="F84" s="20"/>
      <c r="G84" s="20"/>
      <c r="H84" s="20">
        <v>1</v>
      </c>
      <c r="I84" s="17" t="s">
        <v>25</v>
      </c>
    </row>
    <row r="85" spans="1:9" ht="15" customHeight="1" x14ac:dyDescent="0.3">
      <c r="A85" s="16">
        <v>328</v>
      </c>
      <c r="B85" s="17" t="s">
        <v>25</v>
      </c>
      <c r="C85" s="17" t="s">
        <v>25</v>
      </c>
      <c r="D85" s="20" t="s">
        <v>17</v>
      </c>
      <c r="E85" s="18">
        <v>7</v>
      </c>
      <c r="F85" s="20"/>
      <c r="G85" s="20"/>
      <c r="H85" s="20">
        <v>1</v>
      </c>
      <c r="I85" s="17" t="s">
        <v>25</v>
      </c>
    </row>
    <row r="86" spans="1:9" x14ac:dyDescent="0.3">
      <c r="A86" s="14">
        <v>340</v>
      </c>
      <c r="B86" s="5" t="s">
        <v>32</v>
      </c>
      <c r="C86" s="5" t="s">
        <v>10</v>
      </c>
      <c r="D86" s="12" t="s">
        <v>33</v>
      </c>
      <c r="E86" s="6">
        <v>2</v>
      </c>
      <c r="F86" s="12" t="s">
        <v>12</v>
      </c>
      <c r="G86" s="12" t="s">
        <v>92</v>
      </c>
      <c r="H86" s="12">
        <v>1</v>
      </c>
      <c r="I86" s="5" t="s">
        <v>10</v>
      </c>
    </row>
    <row r="87" spans="1:9" x14ac:dyDescent="0.3">
      <c r="A87" s="15">
        <v>340</v>
      </c>
      <c r="B87" s="7" t="s">
        <v>32</v>
      </c>
      <c r="C87" s="7" t="s">
        <v>10</v>
      </c>
      <c r="D87" s="13" t="s">
        <v>33</v>
      </c>
      <c r="E87" s="8">
        <v>2</v>
      </c>
      <c r="F87" s="13" t="s">
        <v>28</v>
      </c>
      <c r="G87" s="13" t="s">
        <v>93</v>
      </c>
      <c r="H87" s="13"/>
      <c r="I87" s="7" t="s">
        <v>10</v>
      </c>
    </row>
    <row r="88" spans="1:9" ht="15" customHeight="1" x14ac:dyDescent="0.3">
      <c r="A88" s="15">
        <v>340</v>
      </c>
      <c r="B88" s="7" t="s">
        <v>32</v>
      </c>
      <c r="C88" s="7" t="s">
        <v>10</v>
      </c>
      <c r="D88" s="13" t="s">
        <v>33</v>
      </c>
      <c r="E88" s="8">
        <v>2</v>
      </c>
      <c r="F88" s="13" t="s">
        <v>14</v>
      </c>
      <c r="G88" s="13" t="s">
        <v>94</v>
      </c>
      <c r="H88" s="13"/>
      <c r="I88" s="7" t="s">
        <v>10</v>
      </c>
    </row>
    <row r="89" spans="1:9" ht="15" customHeight="1" x14ac:dyDescent="0.3">
      <c r="A89" s="16">
        <v>346</v>
      </c>
      <c r="B89" s="17" t="s">
        <v>25</v>
      </c>
      <c r="C89" s="17" t="s">
        <v>25</v>
      </c>
      <c r="D89" s="20" t="s">
        <v>17</v>
      </c>
      <c r="E89" s="18">
        <v>13</v>
      </c>
      <c r="F89" s="20"/>
      <c r="G89" s="20"/>
      <c r="H89" s="20">
        <v>1</v>
      </c>
      <c r="I89" s="17" t="s">
        <v>25</v>
      </c>
    </row>
    <row r="90" spans="1:9" ht="15" customHeight="1" x14ac:dyDescent="0.3">
      <c r="A90" s="14">
        <v>347</v>
      </c>
      <c r="B90" s="5" t="s">
        <v>25</v>
      </c>
      <c r="C90" s="5" t="s">
        <v>25</v>
      </c>
      <c r="D90" s="12" t="s">
        <v>17</v>
      </c>
      <c r="E90" s="6">
        <v>2</v>
      </c>
      <c r="F90" s="12"/>
      <c r="G90" s="12"/>
      <c r="H90" s="12">
        <v>1</v>
      </c>
      <c r="I90" s="5" t="s">
        <v>25</v>
      </c>
    </row>
    <row r="91" spans="1:9" ht="15" customHeight="1" x14ac:dyDescent="0.3">
      <c r="A91" s="16">
        <v>348</v>
      </c>
      <c r="B91" s="17" t="s">
        <v>25</v>
      </c>
      <c r="C91" s="17" t="s">
        <v>25</v>
      </c>
      <c r="D91" s="20" t="s">
        <v>17</v>
      </c>
      <c r="E91" s="18">
        <v>14</v>
      </c>
      <c r="F91" s="20"/>
      <c r="G91" s="20"/>
      <c r="H91" s="20">
        <v>1</v>
      </c>
      <c r="I91" s="17" t="s">
        <v>25</v>
      </c>
    </row>
    <row r="92" spans="1:9" ht="15" customHeight="1" x14ac:dyDescent="0.3">
      <c r="A92" s="16">
        <v>351</v>
      </c>
      <c r="B92" s="17" t="s">
        <v>25</v>
      </c>
      <c r="C92" s="17" t="s">
        <v>25</v>
      </c>
      <c r="D92" s="20" t="s">
        <v>17</v>
      </c>
      <c r="E92" s="18">
        <v>27</v>
      </c>
      <c r="F92" s="20"/>
      <c r="G92" s="20"/>
      <c r="H92" s="20">
        <v>1</v>
      </c>
      <c r="I92" s="17" t="s">
        <v>25</v>
      </c>
    </row>
    <row r="93" spans="1:9" x14ac:dyDescent="0.3">
      <c r="A93" s="14">
        <v>408</v>
      </c>
      <c r="B93" s="5" t="s">
        <v>10</v>
      </c>
      <c r="C93" s="5" t="s">
        <v>10</v>
      </c>
      <c r="D93" s="12" t="s">
        <v>95</v>
      </c>
      <c r="E93" s="6">
        <v>5</v>
      </c>
      <c r="F93" s="12" t="s">
        <v>14</v>
      </c>
      <c r="G93" s="12" t="s">
        <v>98</v>
      </c>
      <c r="H93" s="12">
        <v>1</v>
      </c>
      <c r="I93" s="5" t="s">
        <v>10</v>
      </c>
    </row>
    <row r="94" spans="1:9" ht="15" customHeight="1" x14ac:dyDescent="0.3">
      <c r="A94" s="9">
        <v>408</v>
      </c>
      <c r="B94" s="10" t="s">
        <v>10</v>
      </c>
      <c r="C94" s="10" t="s">
        <v>10</v>
      </c>
      <c r="D94" s="19" t="s">
        <v>95</v>
      </c>
      <c r="E94" s="11">
        <v>5</v>
      </c>
      <c r="F94" s="19" t="s">
        <v>12</v>
      </c>
      <c r="G94" s="19" t="s">
        <v>99</v>
      </c>
      <c r="H94" s="19"/>
      <c r="I94" s="10" t="s">
        <v>10</v>
      </c>
    </row>
    <row r="95" spans="1:9" x14ac:dyDescent="0.3">
      <c r="A95" s="14">
        <v>419</v>
      </c>
      <c r="B95" s="5" t="s">
        <v>32</v>
      </c>
      <c r="C95" s="5" t="s">
        <v>10</v>
      </c>
      <c r="D95" s="12" t="s">
        <v>100</v>
      </c>
      <c r="E95" s="6">
        <v>5</v>
      </c>
      <c r="F95" s="12"/>
      <c r="G95" s="12" t="s">
        <v>101</v>
      </c>
      <c r="H95" s="12">
        <v>1</v>
      </c>
      <c r="I95" s="5" t="s">
        <v>10</v>
      </c>
    </row>
    <row r="96" spans="1:9" ht="15" customHeight="1" x14ac:dyDescent="0.3">
      <c r="A96" s="9">
        <v>419</v>
      </c>
      <c r="B96" s="10" t="s">
        <v>32</v>
      </c>
      <c r="C96" s="10" t="s">
        <v>25</v>
      </c>
      <c r="D96" s="19" t="s">
        <v>17</v>
      </c>
      <c r="E96" s="11" t="s">
        <v>102</v>
      </c>
      <c r="F96" s="19"/>
      <c r="G96" s="19" t="s">
        <v>103</v>
      </c>
      <c r="H96" s="19"/>
      <c r="I96" s="10" t="s">
        <v>25</v>
      </c>
    </row>
    <row r="97" spans="1:9" x14ac:dyDescent="0.3">
      <c r="A97" s="14">
        <v>420</v>
      </c>
      <c r="B97" s="5" t="s">
        <v>32</v>
      </c>
      <c r="C97" s="5" t="s">
        <v>10</v>
      </c>
      <c r="D97" s="12" t="s">
        <v>100</v>
      </c>
      <c r="E97" s="6">
        <v>9</v>
      </c>
      <c r="F97" s="12"/>
      <c r="G97" s="12" t="s">
        <v>104</v>
      </c>
      <c r="H97" s="12"/>
      <c r="I97" s="5" t="s">
        <v>10</v>
      </c>
    </row>
    <row r="98" spans="1:9" ht="15" customHeight="1" x14ac:dyDescent="0.3">
      <c r="A98" s="9">
        <v>420</v>
      </c>
      <c r="B98" s="10" t="s">
        <v>32</v>
      </c>
      <c r="C98" s="10" t="s">
        <v>25</v>
      </c>
      <c r="D98" s="19" t="s">
        <v>17</v>
      </c>
      <c r="E98" s="11" t="s">
        <v>102</v>
      </c>
      <c r="F98" s="19"/>
      <c r="G98" s="19" t="s">
        <v>105</v>
      </c>
      <c r="H98" s="19">
        <v>1</v>
      </c>
      <c r="I98" s="10" t="s">
        <v>25</v>
      </c>
    </row>
    <row r="99" spans="1:9" x14ac:dyDescent="0.3">
      <c r="A99" s="14">
        <v>423</v>
      </c>
      <c r="B99" s="5" t="s">
        <v>32</v>
      </c>
      <c r="C99" s="5" t="s">
        <v>10</v>
      </c>
      <c r="D99" s="12" t="s">
        <v>100</v>
      </c>
      <c r="E99" s="6">
        <v>4</v>
      </c>
      <c r="F99" s="12"/>
      <c r="G99" s="12" t="s">
        <v>106</v>
      </c>
      <c r="H99" s="12">
        <v>1</v>
      </c>
      <c r="I99" s="5" t="s">
        <v>10</v>
      </c>
    </row>
    <row r="100" spans="1:9" ht="15" customHeight="1" x14ac:dyDescent="0.3">
      <c r="A100" s="9">
        <v>423</v>
      </c>
      <c r="B100" s="10" t="s">
        <v>32</v>
      </c>
      <c r="C100" s="10" t="s">
        <v>25</v>
      </c>
      <c r="D100" s="19" t="s">
        <v>17</v>
      </c>
      <c r="E100" s="11" t="s">
        <v>102</v>
      </c>
      <c r="F100" s="19"/>
      <c r="G100" s="19" t="s">
        <v>107</v>
      </c>
      <c r="H100" s="19"/>
      <c r="I100" s="10" t="s">
        <v>25</v>
      </c>
    </row>
    <row r="101" spans="1:9" x14ac:dyDescent="0.3">
      <c r="A101" s="14">
        <v>430</v>
      </c>
      <c r="B101" s="5" t="s">
        <v>10</v>
      </c>
      <c r="C101" s="5" t="s">
        <v>10</v>
      </c>
      <c r="D101" s="12" t="s">
        <v>108</v>
      </c>
      <c r="E101" s="6">
        <v>2</v>
      </c>
      <c r="F101" s="12" t="s">
        <v>12</v>
      </c>
      <c r="G101" s="12" t="s">
        <v>109</v>
      </c>
      <c r="H101" s="12">
        <v>1</v>
      </c>
      <c r="I101" s="5" t="s">
        <v>10</v>
      </c>
    </row>
    <row r="102" spans="1:9" x14ac:dyDescent="0.3">
      <c r="A102" s="15">
        <v>430</v>
      </c>
      <c r="B102" s="7" t="s">
        <v>10</v>
      </c>
      <c r="C102" s="7" t="s">
        <v>10</v>
      </c>
      <c r="D102" s="13" t="s">
        <v>108</v>
      </c>
      <c r="E102" s="8">
        <v>2</v>
      </c>
      <c r="F102" s="13" t="s">
        <v>28</v>
      </c>
      <c r="G102" s="13" t="s">
        <v>110</v>
      </c>
      <c r="H102" s="13"/>
      <c r="I102" s="7" t="s">
        <v>10</v>
      </c>
    </row>
    <row r="103" spans="1:9" ht="15" customHeight="1" x14ac:dyDescent="0.3">
      <c r="A103" s="9">
        <v>430</v>
      </c>
      <c r="B103" s="10" t="s">
        <v>10</v>
      </c>
      <c r="C103" s="10" t="s">
        <v>10</v>
      </c>
      <c r="D103" s="19" t="s">
        <v>108</v>
      </c>
      <c r="E103" s="11">
        <v>2</v>
      </c>
      <c r="F103" s="19" t="s">
        <v>14</v>
      </c>
      <c r="G103" s="19" t="s">
        <v>111</v>
      </c>
      <c r="H103" s="19"/>
      <c r="I103" s="10" t="s">
        <v>10</v>
      </c>
    </row>
    <row r="104" spans="1:9" ht="15" customHeight="1" x14ac:dyDescent="0.3">
      <c r="A104" s="16">
        <v>432</v>
      </c>
      <c r="B104" s="17" t="s">
        <v>25</v>
      </c>
      <c r="C104" s="17" t="s">
        <v>25</v>
      </c>
      <c r="D104" s="20" t="s">
        <v>17</v>
      </c>
      <c r="E104" s="18">
        <v>6</v>
      </c>
      <c r="F104" s="20"/>
      <c r="G104" s="20"/>
      <c r="H104" s="20">
        <v>1</v>
      </c>
      <c r="I104" s="17" t="s">
        <v>25</v>
      </c>
    </row>
    <row r="105" spans="1:9" x14ac:dyDescent="0.3">
      <c r="A105" s="14">
        <v>437</v>
      </c>
      <c r="B105" s="5" t="s">
        <v>9</v>
      </c>
      <c r="C105" s="5" t="s">
        <v>10</v>
      </c>
      <c r="D105" s="12" t="s">
        <v>11</v>
      </c>
      <c r="E105" s="6">
        <v>4</v>
      </c>
      <c r="F105" s="12" t="s">
        <v>12</v>
      </c>
      <c r="G105" s="12" t="s">
        <v>112</v>
      </c>
      <c r="H105" s="12">
        <v>1</v>
      </c>
      <c r="I105" s="5" t="s">
        <v>10</v>
      </c>
    </row>
    <row r="106" spans="1:9" x14ac:dyDescent="0.3">
      <c r="A106" s="15">
        <v>437</v>
      </c>
      <c r="B106" s="7" t="s">
        <v>9</v>
      </c>
      <c r="C106" s="7" t="s">
        <v>10</v>
      </c>
      <c r="D106" s="13" t="s">
        <v>11</v>
      </c>
      <c r="E106" s="8">
        <v>4</v>
      </c>
      <c r="F106" s="13" t="s">
        <v>14</v>
      </c>
      <c r="G106" s="13" t="s">
        <v>113</v>
      </c>
      <c r="H106" s="13"/>
      <c r="I106" s="7" t="s">
        <v>10</v>
      </c>
    </row>
    <row r="107" spans="1:9" ht="15" customHeight="1" x14ac:dyDescent="0.3">
      <c r="A107" s="9">
        <v>437</v>
      </c>
      <c r="B107" s="10" t="s">
        <v>9</v>
      </c>
      <c r="C107" s="10" t="s">
        <v>16</v>
      </c>
      <c r="D107" s="19" t="s">
        <v>17</v>
      </c>
      <c r="E107" s="11" t="s">
        <v>18</v>
      </c>
      <c r="F107" s="19"/>
      <c r="G107" s="19" t="s">
        <v>114</v>
      </c>
      <c r="H107" s="19"/>
      <c r="I107" s="10" t="s">
        <v>16</v>
      </c>
    </row>
    <row r="108" spans="1:9" x14ac:dyDescent="0.3">
      <c r="A108" s="14">
        <v>439</v>
      </c>
      <c r="B108" s="5" t="s">
        <v>9</v>
      </c>
      <c r="C108" s="5" t="s">
        <v>10</v>
      </c>
      <c r="D108" s="12" t="s">
        <v>11</v>
      </c>
      <c r="E108" s="6">
        <v>1</v>
      </c>
      <c r="F108" s="12" t="s">
        <v>12</v>
      </c>
      <c r="G108" s="12" t="s">
        <v>115</v>
      </c>
      <c r="H108" s="12"/>
      <c r="I108" s="5" t="s">
        <v>10</v>
      </c>
    </row>
    <row r="109" spans="1:9" x14ac:dyDescent="0.3">
      <c r="A109" s="15">
        <v>439</v>
      </c>
      <c r="B109" s="7" t="s">
        <v>9</v>
      </c>
      <c r="C109" s="7" t="s">
        <v>10</v>
      </c>
      <c r="D109" s="13" t="s">
        <v>11</v>
      </c>
      <c r="E109" s="8">
        <v>1</v>
      </c>
      <c r="F109" s="13" t="s">
        <v>14</v>
      </c>
      <c r="G109" s="13" t="s">
        <v>116</v>
      </c>
      <c r="H109" s="13"/>
      <c r="I109" s="7" t="s">
        <v>10</v>
      </c>
    </row>
    <row r="110" spans="1:9" ht="15" customHeight="1" x14ac:dyDescent="0.3">
      <c r="A110" s="9">
        <v>439</v>
      </c>
      <c r="B110" s="10" t="s">
        <v>9</v>
      </c>
      <c r="C110" s="10" t="s">
        <v>16</v>
      </c>
      <c r="D110" s="19" t="s">
        <v>17</v>
      </c>
      <c r="E110" s="11" t="s">
        <v>18</v>
      </c>
      <c r="F110" s="19"/>
      <c r="G110" s="19" t="s">
        <v>117</v>
      </c>
      <c r="H110" s="19">
        <v>1</v>
      </c>
      <c r="I110" s="10" t="s">
        <v>16</v>
      </c>
    </row>
    <row r="111" spans="1:9" x14ac:dyDescent="0.3">
      <c r="A111" s="14">
        <v>442</v>
      </c>
      <c r="B111" s="5" t="s">
        <v>9</v>
      </c>
      <c r="C111" s="5" t="s">
        <v>10</v>
      </c>
      <c r="D111" s="12" t="s">
        <v>11</v>
      </c>
      <c r="E111" s="6">
        <v>5</v>
      </c>
      <c r="F111" s="12" t="s">
        <v>12</v>
      </c>
      <c r="G111" s="12" t="s">
        <v>118</v>
      </c>
      <c r="H111" s="12"/>
      <c r="I111" s="5" t="s">
        <v>10</v>
      </c>
    </row>
    <row r="112" spans="1:9" x14ac:dyDescent="0.3">
      <c r="A112" s="15">
        <v>442</v>
      </c>
      <c r="B112" s="7" t="s">
        <v>9</v>
      </c>
      <c r="C112" s="7" t="s">
        <v>10</v>
      </c>
      <c r="D112" s="13" t="s">
        <v>11</v>
      </c>
      <c r="E112" s="8">
        <v>5</v>
      </c>
      <c r="F112" s="13" t="s">
        <v>14</v>
      </c>
      <c r="G112" s="13" t="s">
        <v>119</v>
      </c>
      <c r="H112" s="13"/>
      <c r="I112" s="7" t="s">
        <v>10</v>
      </c>
    </row>
    <row r="113" spans="1:9" ht="15" customHeight="1" x14ac:dyDescent="0.3">
      <c r="A113" s="9">
        <v>442</v>
      </c>
      <c r="B113" s="10" t="s">
        <v>9</v>
      </c>
      <c r="C113" s="10" t="s">
        <v>16</v>
      </c>
      <c r="D113" s="19" t="s">
        <v>17</v>
      </c>
      <c r="E113" s="11" t="s">
        <v>18</v>
      </c>
      <c r="F113" s="19"/>
      <c r="G113" s="19" t="s">
        <v>120</v>
      </c>
      <c r="H113" s="19">
        <v>1</v>
      </c>
      <c r="I113" s="10" t="s">
        <v>16</v>
      </c>
    </row>
    <row r="114" spans="1:9" ht="15" customHeight="1" x14ac:dyDescent="0.3">
      <c r="A114" s="16">
        <v>446</v>
      </c>
      <c r="B114" s="17" t="s">
        <v>10</v>
      </c>
      <c r="C114" s="17" t="s">
        <v>10</v>
      </c>
      <c r="D114" s="20" t="s">
        <v>100</v>
      </c>
      <c r="E114" s="18">
        <v>11</v>
      </c>
      <c r="F114" s="20"/>
      <c r="G114" s="20"/>
      <c r="H114" s="20">
        <v>1</v>
      </c>
      <c r="I114" s="17" t="s">
        <v>10</v>
      </c>
    </row>
    <row r="115" spans="1:9" x14ac:dyDescent="0.3">
      <c r="A115" s="14" t="s">
        <v>121</v>
      </c>
      <c r="B115" s="5" t="s">
        <v>32</v>
      </c>
      <c r="C115" s="5" t="s">
        <v>10</v>
      </c>
      <c r="D115" s="12" t="s">
        <v>100</v>
      </c>
      <c r="E115" s="6">
        <v>3</v>
      </c>
      <c r="F115" s="12"/>
      <c r="G115" s="12" t="s">
        <v>122</v>
      </c>
      <c r="H115" s="12">
        <v>1</v>
      </c>
      <c r="I115" s="5" t="s">
        <v>10</v>
      </c>
    </row>
    <row r="116" spans="1:9" ht="15" customHeight="1" x14ac:dyDescent="0.3">
      <c r="A116" s="9" t="s">
        <v>121</v>
      </c>
      <c r="B116" s="10" t="s">
        <v>32</v>
      </c>
      <c r="C116" s="10" t="s">
        <v>25</v>
      </c>
      <c r="D116" s="19" t="s">
        <v>17</v>
      </c>
      <c r="E116" s="11" t="s">
        <v>102</v>
      </c>
      <c r="F116" s="19"/>
      <c r="G116" s="19" t="s">
        <v>123</v>
      </c>
      <c r="H116" s="19"/>
      <c r="I116" s="10" t="s">
        <v>25</v>
      </c>
    </row>
    <row r="117" spans="1:9" x14ac:dyDescent="0.3">
      <c r="A117" s="14">
        <v>452</v>
      </c>
      <c r="B117" s="5" t="s">
        <v>32</v>
      </c>
      <c r="C117" s="5" t="s">
        <v>10</v>
      </c>
      <c r="D117" s="12" t="s">
        <v>100</v>
      </c>
      <c r="E117" s="6">
        <v>6</v>
      </c>
      <c r="F117" s="12"/>
      <c r="G117" s="12" t="s">
        <v>124</v>
      </c>
      <c r="H117" s="12"/>
      <c r="I117" s="5" t="s">
        <v>10</v>
      </c>
    </row>
    <row r="118" spans="1:9" ht="15" customHeight="1" x14ac:dyDescent="0.3">
      <c r="A118" s="9">
        <v>452</v>
      </c>
      <c r="B118" s="10" t="s">
        <v>32</v>
      </c>
      <c r="C118" s="10" t="s">
        <v>25</v>
      </c>
      <c r="D118" s="19" t="s">
        <v>17</v>
      </c>
      <c r="E118" s="11" t="s">
        <v>102</v>
      </c>
      <c r="F118" s="19"/>
      <c r="G118" s="19" t="s">
        <v>125</v>
      </c>
      <c r="H118" s="19">
        <v>1</v>
      </c>
      <c r="I118" s="10" t="s">
        <v>25</v>
      </c>
    </row>
    <row r="119" spans="1:9" ht="15" customHeight="1" x14ac:dyDescent="0.3">
      <c r="A119" s="16">
        <v>605</v>
      </c>
      <c r="B119" s="17" t="s">
        <v>25</v>
      </c>
      <c r="C119" s="17" t="s">
        <v>25</v>
      </c>
      <c r="D119" s="20" t="s">
        <v>17</v>
      </c>
      <c r="E119" s="18">
        <v>14</v>
      </c>
      <c r="F119" s="20"/>
      <c r="G119" s="20"/>
      <c r="H119" s="20">
        <v>1</v>
      </c>
      <c r="I119" s="17" t="s">
        <v>25</v>
      </c>
    </row>
    <row r="120" spans="1:9" x14ac:dyDescent="0.3">
      <c r="A120" s="14">
        <v>710</v>
      </c>
      <c r="B120" s="5" t="s">
        <v>21</v>
      </c>
      <c r="C120" s="5" t="s">
        <v>16</v>
      </c>
      <c r="D120" s="12" t="s">
        <v>52</v>
      </c>
      <c r="E120" s="6">
        <v>5</v>
      </c>
      <c r="F120" s="12" t="s">
        <v>28</v>
      </c>
      <c r="G120" s="12" t="s">
        <v>126</v>
      </c>
      <c r="H120" s="12">
        <v>1</v>
      </c>
      <c r="I120" s="5" t="s">
        <v>16</v>
      </c>
    </row>
    <row r="121" spans="1:9" x14ac:dyDescent="0.3">
      <c r="A121" s="15">
        <v>710</v>
      </c>
      <c r="B121" s="7" t="s">
        <v>21</v>
      </c>
      <c r="C121" s="7" t="s">
        <v>16</v>
      </c>
      <c r="D121" s="13" t="s">
        <v>52</v>
      </c>
      <c r="E121" s="8">
        <v>5</v>
      </c>
      <c r="F121" s="13" t="s">
        <v>12</v>
      </c>
      <c r="G121" s="13" t="s">
        <v>127</v>
      </c>
      <c r="H121" s="13"/>
      <c r="I121" s="7" t="s">
        <v>16</v>
      </c>
    </row>
    <row r="122" spans="1:9" x14ac:dyDescent="0.3">
      <c r="A122" s="15">
        <v>710</v>
      </c>
      <c r="B122" s="7" t="s">
        <v>21</v>
      </c>
      <c r="C122" s="7" t="s">
        <v>16</v>
      </c>
      <c r="D122" s="13" t="s">
        <v>52</v>
      </c>
      <c r="E122" s="8">
        <v>5</v>
      </c>
      <c r="F122" s="13" t="s">
        <v>14</v>
      </c>
      <c r="G122" s="13" t="s">
        <v>128</v>
      </c>
      <c r="H122" s="13"/>
      <c r="I122" s="7" t="s">
        <v>16</v>
      </c>
    </row>
    <row r="123" spans="1:9" ht="15" customHeight="1" x14ac:dyDescent="0.3">
      <c r="A123" s="9">
        <v>710</v>
      </c>
      <c r="B123" s="10" t="s">
        <v>21</v>
      </c>
      <c r="C123" s="10" t="s">
        <v>25</v>
      </c>
      <c r="D123" s="19" t="s">
        <v>17</v>
      </c>
      <c r="E123" s="11">
        <v>26</v>
      </c>
      <c r="F123" s="19"/>
      <c r="G123" s="19" t="s">
        <v>129</v>
      </c>
      <c r="H123" s="19"/>
      <c r="I123" s="10" t="s">
        <v>25</v>
      </c>
    </row>
    <row r="124" spans="1:9" ht="15" customHeight="1" x14ac:dyDescent="0.3">
      <c r="A124" s="16">
        <v>711</v>
      </c>
      <c r="B124" s="17" t="s">
        <v>16</v>
      </c>
      <c r="C124" s="17" t="s">
        <v>16</v>
      </c>
      <c r="D124" s="20" t="s">
        <v>17</v>
      </c>
      <c r="E124" s="18">
        <v>8</v>
      </c>
      <c r="F124" s="20"/>
      <c r="G124" s="20"/>
      <c r="H124" s="20">
        <v>1</v>
      </c>
      <c r="I124" s="17" t="s">
        <v>16</v>
      </c>
    </row>
    <row r="125" spans="1:9" x14ac:dyDescent="0.3">
      <c r="A125" s="14">
        <v>713</v>
      </c>
      <c r="B125" s="5" t="s">
        <v>21</v>
      </c>
      <c r="C125" s="5" t="s">
        <v>16</v>
      </c>
      <c r="D125" s="12" t="s">
        <v>81</v>
      </c>
      <c r="E125" s="6">
        <v>3</v>
      </c>
      <c r="F125" s="12" t="s">
        <v>12</v>
      </c>
      <c r="G125" s="12" t="s">
        <v>130</v>
      </c>
      <c r="H125" s="12"/>
      <c r="I125" s="5" t="s">
        <v>16</v>
      </c>
    </row>
    <row r="126" spans="1:9" x14ac:dyDescent="0.3">
      <c r="A126" s="15">
        <v>713</v>
      </c>
      <c r="B126" s="7" t="s">
        <v>21</v>
      </c>
      <c r="C126" s="7" t="s">
        <v>16</v>
      </c>
      <c r="D126" s="13" t="s">
        <v>81</v>
      </c>
      <c r="E126" s="8">
        <v>3</v>
      </c>
      <c r="F126" s="13" t="s">
        <v>14</v>
      </c>
      <c r="G126" s="13" t="s">
        <v>131</v>
      </c>
      <c r="H126" s="13"/>
      <c r="I126" s="7" t="s">
        <v>16</v>
      </c>
    </row>
    <row r="127" spans="1:9" ht="15" customHeight="1" x14ac:dyDescent="0.3">
      <c r="A127" s="9">
        <v>713</v>
      </c>
      <c r="B127" s="10" t="s">
        <v>21</v>
      </c>
      <c r="C127" s="10" t="s">
        <v>25</v>
      </c>
      <c r="D127" s="19" t="s">
        <v>17</v>
      </c>
      <c r="E127" s="11">
        <v>18</v>
      </c>
      <c r="F127" s="19"/>
      <c r="G127" s="19" t="s">
        <v>132</v>
      </c>
      <c r="H127" s="19">
        <v>1</v>
      </c>
      <c r="I127" s="10" t="s">
        <v>25</v>
      </c>
    </row>
    <row r="128" spans="1:9" x14ac:dyDescent="0.3">
      <c r="A128" s="14" t="s">
        <v>133</v>
      </c>
      <c r="B128" s="5" t="s">
        <v>16</v>
      </c>
      <c r="C128" s="5" t="s">
        <v>16</v>
      </c>
      <c r="D128" s="12" t="s">
        <v>81</v>
      </c>
      <c r="E128" s="6">
        <v>4</v>
      </c>
      <c r="F128" s="12" t="s">
        <v>14</v>
      </c>
      <c r="G128" s="12" t="s">
        <v>134</v>
      </c>
      <c r="H128" s="12">
        <v>1</v>
      </c>
      <c r="I128" s="5" t="s">
        <v>16</v>
      </c>
    </row>
    <row r="129" spans="1:9" ht="15" customHeight="1" x14ac:dyDescent="0.3">
      <c r="A129" s="9" t="s">
        <v>133</v>
      </c>
      <c r="B129" s="10" t="s">
        <v>16</v>
      </c>
      <c r="C129" s="10" t="s">
        <v>16</v>
      </c>
      <c r="D129" s="19" t="s">
        <v>81</v>
      </c>
      <c r="E129" s="11">
        <v>4</v>
      </c>
      <c r="F129" s="19" t="s">
        <v>12</v>
      </c>
      <c r="G129" s="19" t="s">
        <v>135</v>
      </c>
      <c r="H129" s="19"/>
      <c r="I129" s="10" t="s">
        <v>16</v>
      </c>
    </row>
    <row r="130" spans="1:9" x14ac:dyDescent="0.3">
      <c r="A130" s="14">
        <v>803</v>
      </c>
      <c r="B130" s="5" t="s">
        <v>32</v>
      </c>
      <c r="C130" s="5" t="s">
        <v>10</v>
      </c>
      <c r="D130" s="12" t="s">
        <v>95</v>
      </c>
      <c r="E130" s="6">
        <v>4</v>
      </c>
      <c r="F130" s="12" t="s">
        <v>12</v>
      </c>
      <c r="G130" s="12" t="s">
        <v>136</v>
      </c>
      <c r="H130" s="12">
        <v>1</v>
      </c>
      <c r="I130" s="5" t="s">
        <v>10</v>
      </c>
    </row>
    <row r="131" spans="1:9" x14ac:dyDescent="0.3">
      <c r="A131" s="15">
        <v>803</v>
      </c>
      <c r="B131" s="7" t="s">
        <v>32</v>
      </c>
      <c r="C131" s="7" t="s">
        <v>10</v>
      </c>
      <c r="D131" s="13" t="s">
        <v>95</v>
      </c>
      <c r="E131" s="8">
        <v>4</v>
      </c>
      <c r="F131" s="13" t="s">
        <v>14</v>
      </c>
      <c r="G131" s="13" t="s">
        <v>137</v>
      </c>
      <c r="H131" s="13"/>
      <c r="I131" s="7" t="s">
        <v>10</v>
      </c>
    </row>
    <row r="132" spans="1:9" ht="15" customHeight="1" x14ac:dyDescent="0.3">
      <c r="A132" s="9">
        <v>803</v>
      </c>
      <c r="B132" s="10" t="s">
        <v>32</v>
      </c>
      <c r="C132" s="10" t="s">
        <v>25</v>
      </c>
      <c r="D132" s="19" t="s">
        <v>17</v>
      </c>
      <c r="E132" s="11">
        <v>4</v>
      </c>
      <c r="F132" s="19"/>
      <c r="G132" s="19" t="s">
        <v>138</v>
      </c>
      <c r="H132" s="19"/>
      <c r="I132" s="10" t="s">
        <v>25</v>
      </c>
    </row>
    <row r="133" spans="1:9" x14ac:dyDescent="0.3">
      <c r="A133" s="14">
        <v>806</v>
      </c>
      <c r="B133" s="5" t="s">
        <v>10</v>
      </c>
      <c r="C133" s="5" t="s">
        <v>10</v>
      </c>
      <c r="D133" s="12" t="s">
        <v>95</v>
      </c>
      <c r="E133" s="6">
        <v>5</v>
      </c>
      <c r="F133" s="12" t="s">
        <v>14</v>
      </c>
      <c r="G133" s="12" t="s">
        <v>98</v>
      </c>
      <c r="H133" s="12">
        <v>1</v>
      </c>
      <c r="I133" s="5" t="s">
        <v>10</v>
      </c>
    </row>
    <row r="134" spans="1:9" ht="15" customHeight="1" x14ac:dyDescent="0.3">
      <c r="A134" s="9">
        <v>806</v>
      </c>
      <c r="B134" s="10" t="s">
        <v>10</v>
      </c>
      <c r="C134" s="10" t="s">
        <v>10</v>
      </c>
      <c r="D134" s="19" t="s">
        <v>95</v>
      </c>
      <c r="E134" s="11">
        <v>5</v>
      </c>
      <c r="F134" s="19" t="s">
        <v>12</v>
      </c>
      <c r="G134" s="19" t="s">
        <v>99</v>
      </c>
      <c r="H134" s="19"/>
      <c r="I134" s="10" t="s">
        <v>10</v>
      </c>
    </row>
    <row r="135" spans="1:9" ht="15" customHeight="1" x14ac:dyDescent="0.3">
      <c r="A135" s="16">
        <v>817</v>
      </c>
      <c r="B135" s="17" t="s">
        <v>25</v>
      </c>
      <c r="C135" s="17" t="s">
        <v>25</v>
      </c>
      <c r="D135" s="20" t="s">
        <v>17</v>
      </c>
      <c r="E135" s="18">
        <v>4</v>
      </c>
      <c r="F135" s="20"/>
      <c r="G135" s="20"/>
      <c r="H135" s="20">
        <v>1</v>
      </c>
      <c r="I135" s="17" t="s">
        <v>25</v>
      </c>
    </row>
    <row r="136" spans="1:9" x14ac:dyDescent="0.3">
      <c r="A136" s="14">
        <v>818</v>
      </c>
      <c r="B136" s="5" t="s">
        <v>9</v>
      </c>
      <c r="C136" s="5" t="s">
        <v>10</v>
      </c>
      <c r="D136" s="12" t="s">
        <v>11</v>
      </c>
      <c r="E136" s="6">
        <v>6</v>
      </c>
      <c r="F136" s="12" t="s">
        <v>12</v>
      </c>
      <c r="G136" s="12" t="s">
        <v>139</v>
      </c>
      <c r="H136" s="12"/>
      <c r="I136" s="5" t="s">
        <v>10</v>
      </c>
    </row>
    <row r="137" spans="1:9" x14ac:dyDescent="0.3">
      <c r="A137" s="15">
        <v>818</v>
      </c>
      <c r="B137" s="7" t="s">
        <v>9</v>
      </c>
      <c r="C137" s="7" t="s">
        <v>10</v>
      </c>
      <c r="D137" s="13" t="s">
        <v>11</v>
      </c>
      <c r="E137" s="8">
        <v>6</v>
      </c>
      <c r="F137" s="13" t="s">
        <v>14</v>
      </c>
      <c r="G137" s="13" t="s">
        <v>140</v>
      </c>
      <c r="H137" s="13"/>
      <c r="I137" s="7" t="s">
        <v>10</v>
      </c>
    </row>
    <row r="138" spans="1:9" ht="15" customHeight="1" x14ac:dyDescent="0.3">
      <c r="A138" s="15">
        <v>818</v>
      </c>
      <c r="B138" s="7" t="s">
        <v>9</v>
      </c>
      <c r="C138" s="7" t="s">
        <v>16</v>
      </c>
      <c r="D138" s="13" t="s">
        <v>17</v>
      </c>
      <c r="E138" s="8" t="s">
        <v>18</v>
      </c>
      <c r="F138" s="13"/>
      <c r="G138" s="13" t="s">
        <v>141</v>
      </c>
      <c r="H138" s="13">
        <v>1</v>
      </c>
      <c r="I138" s="7" t="s">
        <v>16</v>
      </c>
    </row>
    <row r="139" spans="1:9" ht="15" customHeight="1" x14ac:dyDescent="0.3">
      <c r="A139" s="16">
        <v>822</v>
      </c>
      <c r="B139" s="17" t="s">
        <v>25</v>
      </c>
      <c r="C139" s="17" t="s">
        <v>25</v>
      </c>
      <c r="D139" s="20" t="s">
        <v>17</v>
      </c>
      <c r="E139" s="18">
        <v>17</v>
      </c>
      <c r="F139" s="20"/>
      <c r="G139" s="20"/>
      <c r="H139" s="20">
        <v>1</v>
      </c>
      <c r="I139" s="17" t="s">
        <v>25</v>
      </c>
    </row>
    <row r="140" spans="1:9" ht="15" customHeight="1" x14ac:dyDescent="0.3">
      <c r="A140" s="16">
        <v>905</v>
      </c>
      <c r="B140" s="17" t="s">
        <v>10</v>
      </c>
      <c r="C140" s="17" t="s">
        <v>10</v>
      </c>
      <c r="D140" s="20" t="s">
        <v>100</v>
      </c>
      <c r="E140" s="18">
        <v>15</v>
      </c>
      <c r="F140" s="20"/>
      <c r="G140" s="20"/>
      <c r="H140" s="20">
        <v>1</v>
      </c>
      <c r="I140" s="17" t="s">
        <v>10</v>
      </c>
    </row>
    <row r="141" spans="1:9" x14ac:dyDescent="0.3">
      <c r="A141" s="14">
        <v>910</v>
      </c>
      <c r="B141" s="5" t="s">
        <v>10</v>
      </c>
      <c r="C141" s="5" t="s">
        <v>10</v>
      </c>
      <c r="D141" s="12" t="s">
        <v>108</v>
      </c>
      <c r="E141" s="6">
        <v>4</v>
      </c>
      <c r="F141" s="12" t="s">
        <v>28</v>
      </c>
      <c r="G141" s="12" t="s">
        <v>142</v>
      </c>
      <c r="H141" s="12">
        <v>1</v>
      </c>
      <c r="I141" s="5" t="s">
        <v>10</v>
      </c>
    </row>
    <row r="142" spans="1:9" x14ac:dyDescent="0.3">
      <c r="A142" s="15">
        <v>910</v>
      </c>
      <c r="B142" s="7" t="s">
        <v>10</v>
      </c>
      <c r="C142" s="7" t="s">
        <v>10</v>
      </c>
      <c r="D142" s="13" t="s">
        <v>108</v>
      </c>
      <c r="E142" s="8">
        <v>4</v>
      </c>
      <c r="F142" s="13" t="s">
        <v>12</v>
      </c>
      <c r="G142" s="13" t="s">
        <v>143</v>
      </c>
      <c r="H142" s="13"/>
      <c r="I142" s="7" t="s">
        <v>10</v>
      </c>
    </row>
    <row r="143" spans="1:9" ht="15" customHeight="1" x14ac:dyDescent="0.3">
      <c r="A143" s="9">
        <v>910</v>
      </c>
      <c r="B143" s="10" t="s">
        <v>10</v>
      </c>
      <c r="C143" s="10" t="s">
        <v>10</v>
      </c>
      <c r="D143" s="19" t="s">
        <v>108</v>
      </c>
      <c r="E143" s="11">
        <v>4</v>
      </c>
      <c r="F143" s="19" t="s">
        <v>14</v>
      </c>
      <c r="G143" s="19" t="s">
        <v>144</v>
      </c>
      <c r="H143" s="19"/>
      <c r="I143" s="10" t="s">
        <v>10</v>
      </c>
    </row>
    <row r="144" spans="1:9" x14ac:dyDescent="0.3">
      <c r="A144" s="14">
        <v>912</v>
      </c>
      <c r="B144" s="5" t="s">
        <v>10</v>
      </c>
      <c r="C144" s="5" t="s">
        <v>10</v>
      </c>
      <c r="D144" s="12" t="s">
        <v>108</v>
      </c>
      <c r="E144" s="6">
        <v>1</v>
      </c>
      <c r="F144" s="12" t="s">
        <v>28</v>
      </c>
      <c r="G144" s="12" t="s">
        <v>145</v>
      </c>
      <c r="H144" s="12"/>
      <c r="I144" s="5" t="s">
        <v>10</v>
      </c>
    </row>
    <row r="145" spans="1:9" x14ac:dyDescent="0.3">
      <c r="A145" s="15">
        <v>912</v>
      </c>
      <c r="B145" s="7" t="s">
        <v>10</v>
      </c>
      <c r="C145" s="7" t="s">
        <v>10</v>
      </c>
      <c r="D145" s="13" t="s">
        <v>108</v>
      </c>
      <c r="E145" s="8">
        <v>1</v>
      </c>
      <c r="F145" s="13" t="s">
        <v>12</v>
      </c>
      <c r="G145" s="13" t="s">
        <v>146</v>
      </c>
      <c r="H145" s="13">
        <v>1</v>
      </c>
      <c r="I145" s="7" t="s">
        <v>10</v>
      </c>
    </row>
    <row r="146" spans="1:9" ht="15" customHeight="1" x14ac:dyDescent="0.3">
      <c r="A146" s="9">
        <v>912</v>
      </c>
      <c r="B146" s="10" t="s">
        <v>10</v>
      </c>
      <c r="C146" s="10" t="s">
        <v>10</v>
      </c>
      <c r="D146" s="19" t="s">
        <v>108</v>
      </c>
      <c r="E146" s="11">
        <v>1</v>
      </c>
      <c r="F146" s="19" t="s">
        <v>14</v>
      </c>
      <c r="G146" s="19" t="s">
        <v>147</v>
      </c>
      <c r="H146" s="19"/>
      <c r="I146" s="10" t="s">
        <v>10</v>
      </c>
    </row>
    <row r="147" spans="1:9" x14ac:dyDescent="0.3">
      <c r="A147" s="14" t="s">
        <v>148</v>
      </c>
      <c r="B147" s="5" t="s">
        <v>10</v>
      </c>
      <c r="C147" s="5" t="s">
        <v>10</v>
      </c>
      <c r="D147" s="12" t="s">
        <v>108</v>
      </c>
      <c r="E147" s="6">
        <v>3</v>
      </c>
      <c r="F147" s="12" t="s">
        <v>28</v>
      </c>
      <c r="G147" s="12" t="s">
        <v>149</v>
      </c>
      <c r="H147" s="12">
        <v>1</v>
      </c>
      <c r="I147" s="5" t="s">
        <v>10</v>
      </c>
    </row>
    <row r="148" spans="1:9" x14ac:dyDescent="0.3">
      <c r="A148" s="15" t="s">
        <v>148</v>
      </c>
      <c r="B148" s="7" t="s">
        <v>10</v>
      </c>
      <c r="C148" s="7" t="s">
        <v>10</v>
      </c>
      <c r="D148" s="13" t="s">
        <v>108</v>
      </c>
      <c r="E148" s="8">
        <v>3</v>
      </c>
      <c r="F148" s="13" t="s">
        <v>12</v>
      </c>
      <c r="G148" s="13" t="s">
        <v>150</v>
      </c>
      <c r="H148" s="13"/>
      <c r="I148" s="7" t="s">
        <v>10</v>
      </c>
    </row>
    <row r="149" spans="1:9" ht="15" customHeight="1" x14ac:dyDescent="0.3">
      <c r="A149" s="9" t="s">
        <v>148</v>
      </c>
      <c r="B149" s="10" t="s">
        <v>10</v>
      </c>
      <c r="C149" s="10" t="s">
        <v>10</v>
      </c>
      <c r="D149" s="19" t="s">
        <v>108</v>
      </c>
      <c r="E149" s="11">
        <v>3</v>
      </c>
      <c r="F149" s="19" t="s">
        <v>14</v>
      </c>
      <c r="G149" s="19" t="s">
        <v>151</v>
      </c>
      <c r="H149" s="19"/>
      <c r="I149" s="10" t="s">
        <v>10</v>
      </c>
    </row>
    <row r="150" spans="1:9" x14ac:dyDescent="0.3">
      <c r="A150" s="14">
        <v>918</v>
      </c>
      <c r="B150" s="5" t="s">
        <v>9</v>
      </c>
      <c r="C150" s="5" t="s">
        <v>10</v>
      </c>
      <c r="D150" s="12" t="s">
        <v>11</v>
      </c>
      <c r="E150" s="6">
        <v>3</v>
      </c>
      <c r="F150" s="12" t="s">
        <v>12</v>
      </c>
      <c r="G150" s="12" t="s">
        <v>152</v>
      </c>
      <c r="H150" s="12">
        <v>1</v>
      </c>
      <c r="I150" s="5" t="s">
        <v>10</v>
      </c>
    </row>
    <row r="151" spans="1:9" x14ac:dyDescent="0.3">
      <c r="A151" s="15">
        <v>918</v>
      </c>
      <c r="B151" s="7" t="s">
        <v>9</v>
      </c>
      <c r="C151" s="7" t="s">
        <v>10</v>
      </c>
      <c r="D151" s="13" t="s">
        <v>11</v>
      </c>
      <c r="E151" s="8">
        <v>3</v>
      </c>
      <c r="F151" s="13" t="s">
        <v>14</v>
      </c>
      <c r="G151" s="13" t="s">
        <v>153</v>
      </c>
      <c r="H151" s="13"/>
      <c r="I151" s="7" t="s">
        <v>10</v>
      </c>
    </row>
    <row r="152" spans="1:9" ht="15" customHeight="1" x14ac:dyDescent="0.3">
      <c r="A152" s="15">
        <v>918</v>
      </c>
      <c r="B152" s="7" t="s">
        <v>9</v>
      </c>
      <c r="C152" s="7" t="s">
        <v>16</v>
      </c>
      <c r="D152" s="13" t="s">
        <v>17</v>
      </c>
      <c r="E152" s="8" t="s">
        <v>18</v>
      </c>
      <c r="F152" s="13"/>
      <c r="G152" s="13" t="s">
        <v>154</v>
      </c>
      <c r="H152" s="13"/>
      <c r="I152" s="7" t="s">
        <v>16</v>
      </c>
    </row>
    <row r="153" spans="1:9" x14ac:dyDescent="0.3">
      <c r="A153" s="14">
        <v>920</v>
      </c>
      <c r="B153" s="5" t="s">
        <v>32</v>
      </c>
      <c r="C153" s="5" t="s">
        <v>10</v>
      </c>
      <c r="D153" s="12" t="s">
        <v>100</v>
      </c>
      <c r="E153" s="6">
        <v>8</v>
      </c>
      <c r="F153" s="12"/>
      <c r="G153" s="12" t="s">
        <v>155</v>
      </c>
      <c r="H153" s="12">
        <v>1</v>
      </c>
      <c r="I153" s="5" t="s">
        <v>10</v>
      </c>
    </row>
    <row r="154" spans="1:9" ht="15" customHeight="1" x14ac:dyDescent="0.3">
      <c r="A154" s="9">
        <v>920</v>
      </c>
      <c r="B154" s="10" t="s">
        <v>32</v>
      </c>
      <c r="C154" s="10" t="s">
        <v>25</v>
      </c>
      <c r="D154" s="19" t="s">
        <v>17</v>
      </c>
      <c r="E154" s="11" t="s">
        <v>102</v>
      </c>
      <c r="F154" s="19"/>
      <c r="G154" s="19" t="s">
        <v>156</v>
      </c>
      <c r="H154" s="19"/>
      <c r="I154" s="10" t="s">
        <v>25</v>
      </c>
    </row>
    <row r="155" spans="1:9" x14ac:dyDescent="0.3">
      <c r="A155" s="14" t="s">
        <v>157</v>
      </c>
      <c r="B155" s="5" t="s">
        <v>32</v>
      </c>
      <c r="C155" s="5" t="s">
        <v>10</v>
      </c>
      <c r="D155" s="12" t="s">
        <v>100</v>
      </c>
      <c r="E155" s="6">
        <v>10</v>
      </c>
      <c r="F155" s="12"/>
      <c r="G155" s="12" t="s">
        <v>158</v>
      </c>
      <c r="H155" s="12">
        <v>1</v>
      </c>
      <c r="I155" s="5" t="s">
        <v>10</v>
      </c>
    </row>
    <row r="156" spans="1:9" ht="15" customHeight="1" x14ac:dyDescent="0.3">
      <c r="A156" s="9" t="s">
        <v>157</v>
      </c>
      <c r="B156" s="10" t="s">
        <v>32</v>
      </c>
      <c r="C156" s="10" t="s">
        <v>25</v>
      </c>
      <c r="D156" s="19" t="s">
        <v>17</v>
      </c>
      <c r="E156" s="11" t="s">
        <v>102</v>
      </c>
      <c r="F156" s="19"/>
      <c r="G156" s="19" t="s">
        <v>159</v>
      </c>
      <c r="H156" s="19"/>
      <c r="I156" s="10" t="s">
        <v>25</v>
      </c>
    </row>
    <row r="157" spans="1:9" x14ac:dyDescent="0.3">
      <c r="A157" s="14">
        <v>5488</v>
      </c>
      <c r="B157" s="5" t="s">
        <v>10</v>
      </c>
      <c r="C157" s="5" t="s">
        <v>10</v>
      </c>
      <c r="D157" s="12" t="s">
        <v>108</v>
      </c>
      <c r="E157" s="6">
        <v>5</v>
      </c>
      <c r="F157" s="12" t="s">
        <v>28</v>
      </c>
      <c r="G157" s="12" t="s">
        <v>160</v>
      </c>
      <c r="H157" s="12"/>
      <c r="I157" s="5" t="s">
        <v>10</v>
      </c>
    </row>
    <row r="158" spans="1:9" x14ac:dyDescent="0.3">
      <c r="A158" s="15">
        <v>5488</v>
      </c>
      <c r="B158" s="7" t="s">
        <v>10</v>
      </c>
      <c r="C158" s="7" t="s">
        <v>10</v>
      </c>
      <c r="D158" s="13" t="s">
        <v>108</v>
      </c>
      <c r="E158" s="8">
        <v>5</v>
      </c>
      <c r="F158" s="13" t="s">
        <v>12</v>
      </c>
      <c r="G158" s="13" t="s">
        <v>161</v>
      </c>
      <c r="H158" s="13">
        <v>1</v>
      </c>
      <c r="I158" s="7" t="s">
        <v>10</v>
      </c>
    </row>
    <row r="159" spans="1:9" ht="15" customHeight="1" x14ac:dyDescent="0.3">
      <c r="A159" s="9">
        <v>5488</v>
      </c>
      <c r="B159" s="10" t="s">
        <v>10</v>
      </c>
      <c r="C159" s="10" t="s">
        <v>10</v>
      </c>
      <c r="D159" s="19" t="s">
        <v>108</v>
      </c>
      <c r="E159" s="11">
        <v>5</v>
      </c>
      <c r="F159" s="19" t="s">
        <v>14</v>
      </c>
      <c r="G159" s="19" t="s">
        <v>162</v>
      </c>
      <c r="H159" s="19"/>
      <c r="I159" s="10" t="s">
        <v>10</v>
      </c>
    </row>
    <row r="160" spans="1:9" x14ac:dyDescent="0.3">
      <c r="A160" s="14">
        <v>5790</v>
      </c>
      <c r="B160" s="5" t="s">
        <v>32</v>
      </c>
      <c r="C160" s="5" t="s">
        <v>10</v>
      </c>
      <c r="D160" s="12" t="s">
        <v>100</v>
      </c>
      <c r="E160" s="6">
        <v>1</v>
      </c>
      <c r="F160" s="12"/>
      <c r="G160" s="12" t="s">
        <v>163</v>
      </c>
      <c r="H160" s="12"/>
      <c r="I160" s="5" t="s">
        <v>10</v>
      </c>
    </row>
    <row r="161" spans="1:9" ht="15" customHeight="1" x14ac:dyDescent="0.3">
      <c r="A161" s="9">
        <v>5790</v>
      </c>
      <c r="B161" s="10" t="s">
        <v>32</v>
      </c>
      <c r="C161" s="10" t="s">
        <v>25</v>
      </c>
      <c r="D161" s="19" t="s">
        <v>17</v>
      </c>
      <c r="E161" s="11" t="s">
        <v>102</v>
      </c>
      <c r="F161" s="19"/>
      <c r="G161" s="19" t="s">
        <v>164</v>
      </c>
      <c r="H161" s="19">
        <v>1</v>
      </c>
      <c r="I161" s="10" t="s">
        <v>25</v>
      </c>
    </row>
    <row r="162" spans="1:9" x14ac:dyDescent="0.3">
      <c r="A162" s="14">
        <v>5887</v>
      </c>
      <c r="B162" s="5" t="s">
        <v>9</v>
      </c>
      <c r="C162" s="5" t="s">
        <v>10</v>
      </c>
      <c r="D162" s="12" t="s">
        <v>11</v>
      </c>
      <c r="E162" s="6">
        <v>8</v>
      </c>
      <c r="F162" s="12" t="s">
        <v>12</v>
      </c>
      <c r="G162" s="12" t="s">
        <v>165</v>
      </c>
      <c r="H162" s="12"/>
      <c r="I162" s="5" t="s">
        <v>10</v>
      </c>
    </row>
    <row r="163" spans="1:9" x14ac:dyDescent="0.3">
      <c r="A163" s="15">
        <v>5887</v>
      </c>
      <c r="B163" s="7" t="s">
        <v>9</v>
      </c>
      <c r="C163" s="7" t="s">
        <v>10</v>
      </c>
      <c r="D163" s="13" t="s">
        <v>11</v>
      </c>
      <c r="E163" s="8">
        <v>8</v>
      </c>
      <c r="F163" s="13" t="s">
        <v>14</v>
      </c>
      <c r="G163" s="13" t="s">
        <v>166</v>
      </c>
      <c r="H163" s="13"/>
      <c r="I163" s="7" t="s">
        <v>10</v>
      </c>
    </row>
    <row r="164" spans="1:9" ht="15" customHeight="1" x14ac:dyDescent="0.3">
      <c r="A164" s="9">
        <v>5887</v>
      </c>
      <c r="B164" s="10" t="s">
        <v>9</v>
      </c>
      <c r="C164" s="10" t="s">
        <v>16</v>
      </c>
      <c r="D164" s="19" t="s">
        <v>17</v>
      </c>
      <c r="E164" s="11" t="s">
        <v>18</v>
      </c>
      <c r="F164" s="19"/>
      <c r="G164" s="19" t="s">
        <v>167</v>
      </c>
      <c r="H164" s="19">
        <v>1</v>
      </c>
      <c r="I164" s="10" t="s">
        <v>16</v>
      </c>
    </row>
    <row r="165" spans="1:9" x14ac:dyDescent="0.3">
      <c r="A165" s="14">
        <v>9805</v>
      </c>
      <c r="B165" s="5" t="s">
        <v>9</v>
      </c>
      <c r="C165" s="5" t="s">
        <v>10</v>
      </c>
      <c r="D165" s="12" t="s">
        <v>11</v>
      </c>
      <c r="E165" s="6">
        <v>9</v>
      </c>
      <c r="F165" s="12" t="s">
        <v>12</v>
      </c>
      <c r="G165" s="12" t="s">
        <v>168</v>
      </c>
      <c r="H165" s="12"/>
      <c r="I165" s="5" t="s">
        <v>10</v>
      </c>
    </row>
    <row r="166" spans="1:9" x14ac:dyDescent="0.3">
      <c r="A166" s="15">
        <v>9805</v>
      </c>
      <c r="B166" s="7" t="s">
        <v>9</v>
      </c>
      <c r="C166" s="7" t="s">
        <v>10</v>
      </c>
      <c r="D166" s="13" t="s">
        <v>11</v>
      </c>
      <c r="E166" s="8">
        <v>9</v>
      </c>
      <c r="F166" s="13" t="s">
        <v>14</v>
      </c>
      <c r="G166" s="13" t="s">
        <v>169</v>
      </c>
      <c r="H166" s="13"/>
      <c r="I166" s="7" t="s">
        <v>10</v>
      </c>
    </row>
    <row r="167" spans="1:9" ht="15" customHeight="1" x14ac:dyDescent="0.3">
      <c r="A167" s="9">
        <v>9805</v>
      </c>
      <c r="B167" s="10" t="s">
        <v>9</v>
      </c>
      <c r="C167" s="10" t="s">
        <v>16</v>
      </c>
      <c r="D167" s="19" t="s">
        <v>17</v>
      </c>
      <c r="E167" s="11" t="s">
        <v>18</v>
      </c>
      <c r="F167" s="19"/>
      <c r="G167" s="19" t="s">
        <v>170</v>
      </c>
      <c r="H167" s="19">
        <v>1</v>
      </c>
      <c r="I167" s="10" t="s">
        <v>16</v>
      </c>
    </row>
    <row r="168" spans="1:9" x14ac:dyDescent="0.3">
      <c r="A168" s="14">
        <v>9806</v>
      </c>
      <c r="B168" s="5" t="s">
        <v>16</v>
      </c>
      <c r="C168" s="5" t="s">
        <v>16</v>
      </c>
      <c r="D168" s="12" t="s">
        <v>81</v>
      </c>
      <c r="E168" s="6">
        <v>2</v>
      </c>
      <c r="F168" s="12" t="s">
        <v>12</v>
      </c>
      <c r="G168" s="12" t="s">
        <v>171</v>
      </c>
      <c r="H168" s="12">
        <v>1</v>
      </c>
      <c r="I168" s="5" t="s">
        <v>16</v>
      </c>
    </row>
    <row r="169" spans="1:9" ht="15" customHeight="1" x14ac:dyDescent="0.3">
      <c r="A169" s="9">
        <v>9806</v>
      </c>
      <c r="B169" s="10" t="s">
        <v>16</v>
      </c>
      <c r="C169" s="10" t="s">
        <v>16</v>
      </c>
      <c r="D169" s="19" t="s">
        <v>81</v>
      </c>
      <c r="E169" s="11">
        <v>2</v>
      </c>
      <c r="F169" s="19" t="s">
        <v>14</v>
      </c>
      <c r="G169" s="19" t="s">
        <v>172</v>
      </c>
      <c r="H169" s="19"/>
      <c r="I169" s="10" t="s">
        <v>16</v>
      </c>
    </row>
    <row r="170" spans="1:9" x14ac:dyDescent="0.3">
      <c r="A170" s="14">
        <v>9807</v>
      </c>
      <c r="B170" s="5" t="s">
        <v>32</v>
      </c>
      <c r="C170" s="5" t="s">
        <v>10</v>
      </c>
      <c r="D170" s="12" t="s">
        <v>33</v>
      </c>
      <c r="E170" s="6">
        <v>3</v>
      </c>
      <c r="F170" s="12" t="s">
        <v>12</v>
      </c>
      <c r="G170" s="12" t="s">
        <v>173</v>
      </c>
      <c r="H170" s="12"/>
      <c r="I170" s="5" t="s">
        <v>10</v>
      </c>
    </row>
    <row r="171" spans="1:9" x14ac:dyDescent="0.3">
      <c r="A171" s="15">
        <v>9807</v>
      </c>
      <c r="B171" s="7" t="s">
        <v>32</v>
      </c>
      <c r="C171" s="7" t="s">
        <v>10</v>
      </c>
      <c r="D171" s="13" t="s">
        <v>33</v>
      </c>
      <c r="E171" s="8">
        <v>3</v>
      </c>
      <c r="F171" s="13" t="s">
        <v>28</v>
      </c>
      <c r="G171" s="13" t="s">
        <v>174</v>
      </c>
      <c r="H171" s="13"/>
      <c r="I171" s="7" t="s">
        <v>10</v>
      </c>
    </row>
    <row r="172" spans="1:9" x14ac:dyDescent="0.3">
      <c r="A172" s="15">
        <v>9807</v>
      </c>
      <c r="B172" s="7" t="s">
        <v>32</v>
      </c>
      <c r="C172" s="7" t="s">
        <v>10</v>
      </c>
      <c r="D172" s="13" t="s">
        <v>33</v>
      </c>
      <c r="E172" s="8">
        <v>3</v>
      </c>
      <c r="F172" s="13" t="s">
        <v>14</v>
      </c>
      <c r="G172" s="13" t="s">
        <v>175</v>
      </c>
      <c r="H172" s="13"/>
      <c r="I172" s="7" t="s">
        <v>10</v>
      </c>
    </row>
    <row r="173" spans="1:9" ht="15" customHeight="1" x14ac:dyDescent="0.3">
      <c r="A173" s="9">
        <v>9807</v>
      </c>
      <c r="B173" s="10" t="s">
        <v>32</v>
      </c>
      <c r="C173" s="10" t="s">
        <v>25</v>
      </c>
      <c r="D173" s="19" t="s">
        <v>17</v>
      </c>
      <c r="E173" s="11">
        <v>29</v>
      </c>
      <c r="F173" s="19"/>
      <c r="G173" s="19" t="s">
        <v>176</v>
      </c>
      <c r="H173" s="19">
        <v>1</v>
      </c>
      <c r="I173" s="10" t="s">
        <v>25</v>
      </c>
    </row>
    <row r="174" spans="1:9" x14ac:dyDescent="0.3">
      <c r="A174" s="14">
        <v>9808</v>
      </c>
      <c r="B174" s="5" t="s">
        <v>9</v>
      </c>
      <c r="C174" s="5" t="s">
        <v>10</v>
      </c>
      <c r="D174" s="12" t="s">
        <v>11</v>
      </c>
      <c r="E174" s="6">
        <v>2</v>
      </c>
      <c r="F174" s="12" t="s">
        <v>12</v>
      </c>
      <c r="G174" s="12" t="s">
        <v>177</v>
      </c>
      <c r="H174" s="12"/>
      <c r="I174" s="5" t="s">
        <v>10</v>
      </c>
    </row>
    <row r="175" spans="1:9" x14ac:dyDescent="0.3">
      <c r="A175" s="15">
        <v>9808</v>
      </c>
      <c r="B175" s="7" t="s">
        <v>9</v>
      </c>
      <c r="C175" s="7" t="s">
        <v>10</v>
      </c>
      <c r="D175" s="13" t="s">
        <v>11</v>
      </c>
      <c r="E175" s="8">
        <v>2</v>
      </c>
      <c r="F175" s="13" t="s">
        <v>14</v>
      </c>
      <c r="G175" s="13" t="s">
        <v>178</v>
      </c>
      <c r="H175" s="13"/>
      <c r="I175" s="7" t="s">
        <v>10</v>
      </c>
    </row>
    <row r="176" spans="1:9" ht="15" customHeight="1" x14ac:dyDescent="0.3">
      <c r="A176" s="9">
        <v>9808</v>
      </c>
      <c r="B176" s="10" t="s">
        <v>9</v>
      </c>
      <c r="C176" s="10" t="s">
        <v>16</v>
      </c>
      <c r="D176" s="19" t="s">
        <v>17</v>
      </c>
      <c r="E176" s="11" t="s">
        <v>18</v>
      </c>
      <c r="F176" s="19"/>
      <c r="G176" s="19" t="s">
        <v>179</v>
      </c>
      <c r="H176" s="19">
        <v>1</v>
      </c>
      <c r="I176" s="10" t="s">
        <v>16</v>
      </c>
    </row>
    <row r="177" spans="1:9" ht="15" customHeight="1" x14ac:dyDescent="0.3">
      <c r="A177" s="16">
        <v>9809</v>
      </c>
      <c r="B177" s="17" t="s">
        <v>10</v>
      </c>
      <c r="C177" s="17" t="s">
        <v>10</v>
      </c>
      <c r="D177" s="20" t="s">
        <v>100</v>
      </c>
      <c r="E177" s="18">
        <v>21</v>
      </c>
      <c r="F177" s="20"/>
      <c r="G177" s="20"/>
      <c r="H177" s="20">
        <v>1</v>
      </c>
      <c r="I177" s="17" t="s">
        <v>10</v>
      </c>
    </row>
    <row r="178" spans="1:9" x14ac:dyDescent="0.3">
      <c r="A178" s="14" t="s">
        <v>180</v>
      </c>
      <c r="B178" s="5" t="s">
        <v>10</v>
      </c>
      <c r="C178" s="5" t="s">
        <v>10</v>
      </c>
      <c r="D178" s="12" t="s">
        <v>95</v>
      </c>
      <c r="E178" s="6">
        <v>1</v>
      </c>
      <c r="F178" s="12" t="s">
        <v>12</v>
      </c>
      <c r="G178" s="12" t="s">
        <v>181</v>
      </c>
      <c r="H178" s="12">
        <v>1</v>
      </c>
      <c r="I178" s="5" t="s">
        <v>10</v>
      </c>
    </row>
    <row r="179" spans="1:9" ht="15" customHeight="1" x14ac:dyDescent="0.3">
      <c r="A179" s="9" t="s">
        <v>180</v>
      </c>
      <c r="B179" s="10" t="s">
        <v>10</v>
      </c>
      <c r="C179" s="10" t="s">
        <v>10</v>
      </c>
      <c r="D179" s="19" t="s">
        <v>95</v>
      </c>
      <c r="E179" s="11">
        <v>1</v>
      </c>
      <c r="F179" s="19" t="s">
        <v>14</v>
      </c>
      <c r="G179" s="19" t="s">
        <v>182</v>
      </c>
      <c r="H179" s="19"/>
      <c r="I179" s="10" t="s">
        <v>10</v>
      </c>
    </row>
    <row r="180" spans="1:9" x14ac:dyDescent="0.3">
      <c r="A180" s="14">
        <v>9811</v>
      </c>
      <c r="B180" s="5" t="s">
        <v>32</v>
      </c>
      <c r="C180" s="5" t="s">
        <v>10</v>
      </c>
      <c r="D180" s="12" t="s">
        <v>33</v>
      </c>
      <c r="E180" s="6">
        <v>10</v>
      </c>
      <c r="F180" s="12" t="s">
        <v>12</v>
      </c>
      <c r="G180" s="12" t="s">
        <v>183</v>
      </c>
      <c r="H180" s="12">
        <v>1</v>
      </c>
      <c r="I180" s="5" t="s">
        <v>10</v>
      </c>
    </row>
    <row r="181" spans="1:9" x14ac:dyDescent="0.3">
      <c r="A181" s="15">
        <v>9811</v>
      </c>
      <c r="B181" s="7" t="s">
        <v>32</v>
      </c>
      <c r="C181" s="7" t="s">
        <v>10</v>
      </c>
      <c r="D181" s="13" t="s">
        <v>33</v>
      </c>
      <c r="E181" s="8">
        <v>10</v>
      </c>
      <c r="F181" s="13" t="s">
        <v>28</v>
      </c>
      <c r="G181" s="13" t="s">
        <v>184</v>
      </c>
      <c r="H181" s="13"/>
      <c r="I181" s="7" t="s">
        <v>10</v>
      </c>
    </row>
    <row r="182" spans="1:9" ht="15" customHeight="1" x14ac:dyDescent="0.3">
      <c r="A182" s="15">
        <v>9811</v>
      </c>
      <c r="B182" s="7" t="s">
        <v>32</v>
      </c>
      <c r="C182" s="7" t="s">
        <v>10</v>
      </c>
      <c r="D182" s="13" t="s">
        <v>33</v>
      </c>
      <c r="E182" s="8">
        <v>10</v>
      </c>
      <c r="F182" s="13" t="s">
        <v>14</v>
      </c>
      <c r="G182" s="13" t="s">
        <v>185</v>
      </c>
      <c r="H182" s="13"/>
      <c r="I182" s="7" t="s">
        <v>10</v>
      </c>
    </row>
    <row r="183" spans="1:9" x14ac:dyDescent="0.3">
      <c r="A183" s="14">
        <v>9812</v>
      </c>
      <c r="B183" s="5" t="s">
        <v>10</v>
      </c>
      <c r="C183" s="5" t="s">
        <v>10</v>
      </c>
      <c r="D183" s="12" t="s">
        <v>108</v>
      </c>
      <c r="E183" s="6">
        <v>8</v>
      </c>
      <c r="F183" s="12" t="s">
        <v>28</v>
      </c>
      <c r="G183" s="12" t="s">
        <v>186</v>
      </c>
      <c r="H183" s="12"/>
      <c r="I183" s="5" t="s">
        <v>10</v>
      </c>
    </row>
    <row r="184" spans="1:9" x14ac:dyDescent="0.3">
      <c r="A184" s="15">
        <v>9812</v>
      </c>
      <c r="B184" s="7" t="s">
        <v>10</v>
      </c>
      <c r="C184" s="7" t="s">
        <v>10</v>
      </c>
      <c r="D184" s="13" t="s">
        <v>108</v>
      </c>
      <c r="E184" s="8">
        <v>8</v>
      </c>
      <c r="F184" s="13" t="s">
        <v>12</v>
      </c>
      <c r="G184" s="13" t="s">
        <v>187</v>
      </c>
      <c r="H184" s="13">
        <v>1</v>
      </c>
      <c r="I184" s="7" t="s">
        <v>10</v>
      </c>
    </row>
    <row r="185" spans="1:9" ht="15" customHeight="1" x14ac:dyDescent="0.3">
      <c r="A185" s="9">
        <v>9812</v>
      </c>
      <c r="B185" s="10" t="s">
        <v>10</v>
      </c>
      <c r="C185" s="10" t="s">
        <v>10</v>
      </c>
      <c r="D185" s="19" t="s">
        <v>108</v>
      </c>
      <c r="E185" s="11">
        <v>8</v>
      </c>
      <c r="F185" s="19" t="s">
        <v>14</v>
      </c>
      <c r="G185" s="19" t="s">
        <v>188</v>
      </c>
      <c r="H185" s="19"/>
      <c r="I185" s="10" t="s">
        <v>10</v>
      </c>
    </row>
    <row r="186" spans="1:9" x14ac:dyDescent="0.3">
      <c r="A186" s="14" t="s">
        <v>189</v>
      </c>
      <c r="B186" s="5" t="s">
        <v>16</v>
      </c>
      <c r="C186" s="5" t="s">
        <v>16</v>
      </c>
      <c r="D186" s="12" t="s">
        <v>65</v>
      </c>
      <c r="E186" s="6">
        <v>5</v>
      </c>
      <c r="F186" s="12" t="s">
        <v>12</v>
      </c>
      <c r="G186" s="12" t="s">
        <v>190</v>
      </c>
      <c r="H186" s="12"/>
      <c r="I186" s="5" t="s">
        <v>16</v>
      </c>
    </row>
    <row r="187" spans="1:9" x14ac:dyDescent="0.3">
      <c r="A187" s="15" t="s">
        <v>189</v>
      </c>
      <c r="B187" s="7" t="s">
        <v>16</v>
      </c>
      <c r="C187" s="7" t="s">
        <v>16</v>
      </c>
      <c r="D187" s="13" t="s">
        <v>65</v>
      </c>
      <c r="E187" s="8">
        <v>5</v>
      </c>
      <c r="F187" s="13" t="s">
        <v>28</v>
      </c>
      <c r="G187" s="13" t="s">
        <v>191</v>
      </c>
      <c r="H187" s="13"/>
      <c r="I187" s="7" t="s">
        <v>16</v>
      </c>
    </row>
    <row r="188" spans="1:9" ht="15" customHeight="1" x14ac:dyDescent="0.3">
      <c r="A188" s="9" t="s">
        <v>189</v>
      </c>
      <c r="B188" s="10" t="s">
        <v>16</v>
      </c>
      <c r="C188" s="10" t="s">
        <v>16</v>
      </c>
      <c r="D188" s="19" t="s">
        <v>65</v>
      </c>
      <c r="E188" s="11">
        <v>5</v>
      </c>
      <c r="F188" s="19" t="s">
        <v>14</v>
      </c>
      <c r="G188" s="19" t="s">
        <v>192</v>
      </c>
      <c r="H188" s="19"/>
      <c r="I188" s="10" t="s">
        <v>16</v>
      </c>
    </row>
    <row r="189" spans="1:9" ht="15" customHeight="1" x14ac:dyDescent="0.3">
      <c r="A189" s="9" t="s">
        <v>193</v>
      </c>
      <c r="B189" s="10" t="s">
        <v>10</v>
      </c>
      <c r="C189" s="10" t="s">
        <v>10</v>
      </c>
      <c r="D189" s="19" t="s">
        <v>100</v>
      </c>
      <c r="E189" s="11">
        <v>25</v>
      </c>
      <c r="F189" s="19"/>
      <c r="G189" s="19"/>
      <c r="H189" s="19">
        <v>1</v>
      </c>
      <c r="I189" s="10" t="s">
        <v>10</v>
      </c>
    </row>
    <row r="190" spans="1:9" x14ac:dyDescent="0.3">
      <c r="A190" s="14">
        <v>9815</v>
      </c>
      <c r="B190" s="5" t="s">
        <v>9</v>
      </c>
      <c r="C190" s="5" t="s">
        <v>10</v>
      </c>
      <c r="D190" s="12" t="s">
        <v>11</v>
      </c>
      <c r="E190" s="6">
        <v>10</v>
      </c>
      <c r="F190" s="12" t="s">
        <v>12</v>
      </c>
      <c r="G190" s="12" t="s">
        <v>194</v>
      </c>
      <c r="H190" s="12"/>
      <c r="I190" s="5" t="s">
        <v>10</v>
      </c>
    </row>
    <row r="191" spans="1:9" x14ac:dyDescent="0.3">
      <c r="A191" s="15">
        <v>9815</v>
      </c>
      <c r="B191" s="7" t="s">
        <v>9</v>
      </c>
      <c r="C191" s="7" t="s">
        <v>10</v>
      </c>
      <c r="D191" s="13" t="s">
        <v>11</v>
      </c>
      <c r="E191" s="8">
        <v>10</v>
      </c>
      <c r="F191" s="13" t="s">
        <v>14</v>
      </c>
      <c r="G191" s="13" t="s">
        <v>195</v>
      </c>
      <c r="H191" s="13"/>
      <c r="I191" s="7" t="s">
        <v>10</v>
      </c>
    </row>
    <row r="192" spans="1:9" ht="15" customHeight="1" x14ac:dyDescent="0.3">
      <c r="A192" s="9">
        <v>9815</v>
      </c>
      <c r="B192" s="10" t="s">
        <v>9</v>
      </c>
      <c r="C192" s="10" t="s">
        <v>16</v>
      </c>
      <c r="D192" s="19" t="s">
        <v>17</v>
      </c>
      <c r="E192" s="11" t="s">
        <v>18</v>
      </c>
      <c r="F192" s="19"/>
      <c r="G192" s="19" t="s">
        <v>196</v>
      </c>
      <c r="H192" s="19">
        <v>1</v>
      </c>
      <c r="I192" s="10" t="s">
        <v>16</v>
      </c>
    </row>
    <row r="193" spans="1:9" x14ac:dyDescent="0.3">
      <c r="A193" s="21" t="s">
        <v>197</v>
      </c>
      <c r="B193" s="5" t="s">
        <v>10</v>
      </c>
      <c r="C193" s="5" t="s">
        <v>10</v>
      </c>
      <c r="D193" s="12" t="s">
        <v>198</v>
      </c>
      <c r="E193" s="6">
        <v>7</v>
      </c>
      <c r="F193" s="12" t="s">
        <v>12</v>
      </c>
      <c r="G193" s="12" t="s">
        <v>199</v>
      </c>
      <c r="H193" s="12">
        <v>1</v>
      </c>
      <c r="I193" s="5" t="s">
        <v>10</v>
      </c>
    </row>
    <row r="194" spans="1:9" x14ac:dyDescent="0.3">
      <c r="A194" s="22" t="s">
        <v>197</v>
      </c>
      <c r="B194" s="7" t="s">
        <v>10</v>
      </c>
      <c r="C194" s="7" t="s">
        <v>10</v>
      </c>
      <c r="D194" s="13" t="s">
        <v>198</v>
      </c>
      <c r="E194" s="8">
        <v>7</v>
      </c>
      <c r="F194" s="13" t="s">
        <v>28</v>
      </c>
      <c r="G194" s="13" t="s">
        <v>200</v>
      </c>
      <c r="H194" s="13"/>
      <c r="I194" s="7" t="s">
        <v>10</v>
      </c>
    </row>
    <row r="195" spans="1:9" x14ac:dyDescent="0.3">
      <c r="A195" s="22" t="s">
        <v>197</v>
      </c>
      <c r="B195" s="7" t="s">
        <v>10</v>
      </c>
      <c r="C195" s="7" t="s">
        <v>10</v>
      </c>
      <c r="D195" s="13" t="s">
        <v>198</v>
      </c>
      <c r="E195" s="8">
        <v>7</v>
      </c>
      <c r="F195" s="13" t="s">
        <v>14</v>
      </c>
      <c r="G195" s="13" t="s">
        <v>201</v>
      </c>
      <c r="H195" s="13"/>
      <c r="I195" s="7" t="s">
        <v>10</v>
      </c>
    </row>
    <row r="196" spans="1:9" x14ac:dyDescent="0.3">
      <c r="A196" s="22" t="s">
        <v>197</v>
      </c>
      <c r="B196" s="7" t="s">
        <v>10</v>
      </c>
      <c r="C196" s="7" t="s">
        <v>10</v>
      </c>
      <c r="D196" s="13" t="s">
        <v>108</v>
      </c>
      <c r="E196" s="8">
        <v>7</v>
      </c>
      <c r="F196" s="13" t="s">
        <v>28</v>
      </c>
      <c r="G196" s="13" t="s">
        <v>202</v>
      </c>
      <c r="H196" s="13"/>
      <c r="I196" s="7" t="s">
        <v>10</v>
      </c>
    </row>
    <row r="197" spans="1:9" x14ac:dyDescent="0.3">
      <c r="A197" s="22" t="s">
        <v>197</v>
      </c>
      <c r="B197" s="7" t="s">
        <v>10</v>
      </c>
      <c r="C197" s="7" t="s">
        <v>10</v>
      </c>
      <c r="D197" s="13" t="s">
        <v>108</v>
      </c>
      <c r="E197" s="8">
        <v>7</v>
      </c>
      <c r="F197" s="13" t="s">
        <v>12</v>
      </c>
      <c r="G197" s="13" t="s">
        <v>203</v>
      </c>
      <c r="H197" s="13"/>
      <c r="I197" s="7" t="s">
        <v>10</v>
      </c>
    </row>
    <row r="198" spans="1:9" ht="15" customHeight="1" x14ac:dyDescent="0.3">
      <c r="A198" s="23" t="s">
        <v>197</v>
      </c>
      <c r="B198" s="10" t="s">
        <v>10</v>
      </c>
      <c r="C198" s="10" t="s">
        <v>10</v>
      </c>
      <c r="D198" s="19" t="s">
        <v>108</v>
      </c>
      <c r="E198" s="11">
        <v>7</v>
      </c>
      <c r="F198" s="19" t="s">
        <v>14</v>
      </c>
      <c r="G198" s="19" t="s">
        <v>204</v>
      </c>
      <c r="H198" s="19"/>
      <c r="I198" s="10" t="s">
        <v>10</v>
      </c>
    </row>
    <row r="199" spans="1:9" x14ac:dyDescent="0.3">
      <c r="A199" s="14">
        <v>9817</v>
      </c>
      <c r="B199" s="5" t="s">
        <v>21</v>
      </c>
      <c r="C199" s="5" t="s">
        <v>16</v>
      </c>
      <c r="D199" s="12" t="s">
        <v>52</v>
      </c>
      <c r="E199" s="6">
        <v>8</v>
      </c>
      <c r="F199" s="12" t="s">
        <v>28</v>
      </c>
      <c r="G199" s="12" t="s">
        <v>205</v>
      </c>
      <c r="H199" s="12">
        <v>1</v>
      </c>
      <c r="I199" s="5" t="s">
        <v>16</v>
      </c>
    </row>
    <row r="200" spans="1:9" x14ac:dyDescent="0.3">
      <c r="A200" s="15">
        <v>9817</v>
      </c>
      <c r="B200" s="7" t="s">
        <v>21</v>
      </c>
      <c r="C200" s="7" t="s">
        <v>16</v>
      </c>
      <c r="D200" s="13" t="s">
        <v>52</v>
      </c>
      <c r="E200" s="8">
        <v>8</v>
      </c>
      <c r="F200" s="13" t="s">
        <v>12</v>
      </c>
      <c r="G200" s="13" t="s">
        <v>206</v>
      </c>
      <c r="H200" s="13"/>
      <c r="I200" s="7" t="s">
        <v>16</v>
      </c>
    </row>
    <row r="201" spans="1:9" x14ac:dyDescent="0.3">
      <c r="A201" s="15">
        <v>9817</v>
      </c>
      <c r="B201" s="7" t="s">
        <v>21</v>
      </c>
      <c r="C201" s="7" t="s">
        <v>16</v>
      </c>
      <c r="D201" s="13" t="s">
        <v>52</v>
      </c>
      <c r="E201" s="8">
        <v>8</v>
      </c>
      <c r="F201" s="13" t="s">
        <v>14</v>
      </c>
      <c r="G201" s="13" t="s">
        <v>207</v>
      </c>
      <c r="H201" s="13"/>
      <c r="I201" s="7" t="s">
        <v>16</v>
      </c>
    </row>
    <row r="202" spans="1:9" ht="15" customHeight="1" x14ac:dyDescent="0.3">
      <c r="A202" s="9">
        <v>9817</v>
      </c>
      <c r="B202" s="10" t="s">
        <v>21</v>
      </c>
      <c r="C202" s="10" t="s">
        <v>25</v>
      </c>
      <c r="D202" s="19" t="s">
        <v>17</v>
      </c>
      <c r="E202" s="11">
        <v>26</v>
      </c>
      <c r="F202" s="19"/>
      <c r="G202" s="19" t="s">
        <v>208</v>
      </c>
      <c r="H202" s="19"/>
      <c r="I202" s="10" t="s">
        <v>25</v>
      </c>
    </row>
    <row r="203" spans="1:9" x14ac:dyDescent="0.3">
      <c r="A203" s="14">
        <v>9818</v>
      </c>
      <c r="B203" s="5" t="s">
        <v>10</v>
      </c>
      <c r="C203" s="5" t="s">
        <v>10</v>
      </c>
      <c r="D203" s="12" t="s">
        <v>108</v>
      </c>
      <c r="E203" s="6">
        <v>9</v>
      </c>
      <c r="F203" s="12" t="s">
        <v>28</v>
      </c>
      <c r="G203" s="12" t="s">
        <v>209</v>
      </c>
      <c r="H203" s="12"/>
      <c r="I203" s="5" t="s">
        <v>10</v>
      </c>
    </row>
    <row r="204" spans="1:9" x14ac:dyDescent="0.3">
      <c r="A204" s="15">
        <v>9818</v>
      </c>
      <c r="B204" s="7" t="s">
        <v>10</v>
      </c>
      <c r="C204" s="7" t="s">
        <v>10</v>
      </c>
      <c r="D204" s="13" t="s">
        <v>108</v>
      </c>
      <c r="E204" s="8">
        <v>9</v>
      </c>
      <c r="F204" s="13" t="s">
        <v>12</v>
      </c>
      <c r="G204" s="13" t="s">
        <v>210</v>
      </c>
      <c r="H204" s="13">
        <v>1</v>
      </c>
      <c r="I204" s="7" t="s">
        <v>10</v>
      </c>
    </row>
    <row r="205" spans="1:9" ht="15" customHeight="1" x14ac:dyDescent="0.3">
      <c r="A205" s="9">
        <v>9818</v>
      </c>
      <c r="B205" s="10" t="s">
        <v>10</v>
      </c>
      <c r="C205" s="10" t="s">
        <v>10</v>
      </c>
      <c r="D205" s="19" t="s">
        <v>108</v>
      </c>
      <c r="E205" s="11">
        <v>9</v>
      </c>
      <c r="F205" s="19" t="s">
        <v>14</v>
      </c>
      <c r="G205" s="19" t="s">
        <v>211</v>
      </c>
      <c r="H205" s="19"/>
      <c r="I205" s="10" t="s">
        <v>10</v>
      </c>
    </row>
    <row r="206" spans="1:9" x14ac:dyDescent="0.3">
      <c r="A206" s="14">
        <v>9819</v>
      </c>
      <c r="B206" s="5" t="s">
        <v>16</v>
      </c>
      <c r="C206" s="5" t="s">
        <v>16</v>
      </c>
      <c r="D206" s="12" t="s">
        <v>65</v>
      </c>
      <c r="E206" s="6">
        <v>1</v>
      </c>
      <c r="F206" s="12" t="s">
        <v>14</v>
      </c>
      <c r="G206" s="12" t="s">
        <v>212</v>
      </c>
      <c r="H206" s="12">
        <v>1</v>
      </c>
      <c r="I206" s="5" t="s">
        <v>16</v>
      </c>
    </row>
    <row r="207" spans="1:9" x14ac:dyDescent="0.3">
      <c r="A207" s="15">
        <v>9819</v>
      </c>
      <c r="B207" s="7" t="s">
        <v>16</v>
      </c>
      <c r="C207" s="7" t="s">
        <v>16</v>
      </c>
      <c r="D207" s="13" t="s">
        <v>65</v>
      </c>
      <c r="E207" s="8">
        <v>1</v>
      </c>
      <c r="F207" s="13" t="s">
        <v>28</v>
      </c>
      <c r="G207" s="13" t="s">
        <v>213</v>
      </c>
      <c r="H207" s="13"/>
      <c r="I207" s="7" t="s">
        <v>16</v>
      </c>
    </row>
    <row r="208" spans="1:9" ht="15" customHeight="1" x14ac:dyDescent="0.3">
      <c r="A208" s="9">
        <v>9819</v>
      </c>
      <c r="B208" s="10" t="s">
        <v>16</v>
      </c>
      <c r="C208" s="10" t="s">
        <v>16</v>
      </c>
      <c r="D208" s="19" t="s">
        <v>65</v>
      </c>
      <c r="E208" s="11">
        <v>1</v>
      </c>
      <c r="F208" s="19" t="s">
        <v>12</v>
      </c>
      <c r="G208" s="19" t="s">
        <v>214</v>
      </c>
      <c r="H208" s="19"/>
      <c r="I208" s="10" t="s">
        <v>16</v>
      </c>
    </row>
    <row r="209" spans="1:9" x14ac:dyDescent="0.3">
      <c r="A209" s="14">
        <v>9820</v>
      </c>
      <c r="B209" s="5" t="s">
        <v>32</v>
      </c>
      <c r="C209" s="5" t="s">
        <v>10</v>
      </c>
      <c r="D209" s="12" t="s">
        <v>33</v>
      </c>
      <c r="E209" s="6">
        <v>6</v>
      </c>
      <c r="F209" s="12" t="s">
        <v>12</v>
      </c>
      <c r="G209" s="12" t="s">
        <v>215</v>
      </c>
      <c r="H209" s="12">
        <v>1</v>
      </c>
      <c r="I209" s="5" t="s">
        <v>10</v>
      </c>
    </row>
    <row r="210" spans="1:9" x14ac:dyDescent="0.3">
      <c r="A210" s="15">
        <v>9820</v>
      </c>
      <c r="B210" s="7" t="s">
        <v>32</v>
      </c>
      <c r="C210" s="7" t="s">
        <v>10</v>
      </c>
      <c r="D210" s="13" t="s">
        <v>33</v>
      </c>
      <c r="E210" s="8">
        <v>6</v>
      </c>
      <c r="F210" s="13" t="s">
        <v>28</v>
      </c>
      <c r="G210" s="13" t="s">
        <v>216</v>
      </c>
      <c r="H210" s="13"/>
      <c r="I210" s="7" t="s">
        <v>10</v>
      </c>
    </row>
    <row r="211" spans="1:9" ht="15" customHeight="1" x14ac:dyDescent="0.3">
      <c r="A211" s="15">
        <v>9820</v>
      </c>
      <c r="B211" s="7" t="s">
        <v>32</v>
      </c>
      <c r="C211" s="7" t="s">
        <v>10</v>
      </c>
      <c r="D211" s="13" t="s">
        <v>33</v>
      </c>
      <c r="E211" s="8">
        <v>6</v>
      </c>
      <c r="F211" s="13" t="s">
        <v>14</v>
      </c>
      <c r="G211" s="13" t="s">
        <v>217</v>
      </c>
      <c r="H211" s="13"/>
      <c r="I211" s="7" t="s">
        <v>10</v>
      </c>
    </row>
    <row r="212" spans="1:9" x14ac:dyDescent="0.3">
      <c r="A212" s="14">
        <v>9821</v>
      </c>
      <c r="B212" s="5" t="s">
        <v>21</v>
      </c>
      <c r="C212" s="5" t="s">
        <v>16</v>
      </c>
      <c r="D212" s="12" t="s">
        <v>52</v>
      </c>
      <c r="E212" s="6">
        <v>9</v>
      </c>
      <c r="F212" s="12" t="s">
        <v>28</v>
      </c>
      <c r="G212" s="12" t="s">
        <v>218</v>
      </c>
      <c r="H212" s="12">
        <v>1</v>
      </c>
      <c r="I212" s="5" t="s">
        <v>16</v>
      </c>
    </row>
    <row r="213" spans="1:9" x14ac:dyDescent="0.3">
      <c r="A213" s="15">
        <v>9821</v>
      </c>
      <c r="B213" s="7" t="s">
        <v>21</v>
      </c>
      <c r="C213" s="7" t="s">
        <v>16</v>
      </c>
      <c r="D213" s="13" t="s">
        <v>52</v>
      </c>
      <c r="E213" s="8">
        <v>9</v>
      </c>
      <c r="F213" s="13" t="s">
        <v>12</v>
      </c>
      <c r="G213" s="13" t="s">
        <v>219</v>
      </c>
      <c r="H213" s="13"/>
      <c r="I213" s="7" t="s">
        <v>16</v>
      </c>
    </row>
    <row r="214" spans="1:9" x14ac:dyDescent="0.3">
      <c r="A214" s="15">
        <v>9821</v>
      </c>
      <c r="B214" s="7" t="s">
        <v>21</v>
      </c>
      <c r="C214" s="7" t="s">
        <v>16</v>
      </c>
      <c r="D214" s="13" t="s">
        <v>52</v>
      </c>
      <c r="E214" s="8">
        <v>9</v>
      </c>
      <c r="F214" s="13" t="s">
        <v>14</v>
      </c>
      <c r="G214" s="13" t="s">
        <v>220</v>
      </c>
      <c r="H214" s="13"/>
      <c r="I214" s="7" t="s">
        <v>16</v>
      </c>
    </row>
    <row r="215" spans="1:9" ht="15" customHeight="1" x14ac:dyDescent="0.3">
      <c r="A215" s="9">
        <v>9821</v>
      </c>
      <c r="B215" s="10" t="s">
        <v>21</v>
      </c>
      <c r="C215" s="10" t="s">
        <v>25</v>
      </c>
      <c r="D215" s="19" t="s">
        <v>17</v>
      </c>
      <c r="E215" s="11">
        <v>26</v>
      </c>
      <c r="F215" s="19"/>
      <c r="G215" s="19" t="s">
        <v>221</v>
      </c>
      <c r="H215" s="19"/>
      <c r="I215" s="10" t="s">
        <v>25</v>
      </c>
    </row>
    <row r="216" spans="1:9" x14ac:dyDescent="0.3">
      <c r="A216" s="14">
        <v>9822</v>
      </c>
      <c r="B216" s="5" t="s">
        <v>10</v>
      </c>
      <c r="C216" s="5" t="s">
        <v>10</v>
      </c>
      <c r="D216" s="12" t="s">
        <v>108</v>
      </c>
      <c r="E216" s="6">
        <v>10</v>
      </c>
      <c r="F216" s="12" t="s">
        <v>28</v>
      </c>
      <c r="G216" s="12" t="s">
        <v>222</v>
      </c>
      <c r="H216" s="12">
        <v>1</v>
      </c>
      <c r="I216" s="5" t="s">
        <v>10</v>
      </c>
    </row>
    <row r="217" spans="1:9" x14ac:dyDescent="0.3">
      <c r="A217" s="15">
        <v>9822</v>
      </c>
      <c r="B217" s="7" t="s">
        <v>10</v>
      </c>
      <c r="C217" s="7" t="s">
        <v>10</v>
      </c>
      <c r="D217" s="13" t="s">
        <v>108</v>
      </c>
      <c r="E217" s="8">
        <v>10</v>
      </c>
      <c r="F217" s="13" t="s">
        <v>12</v>
      </c>
      <c r="G217" s="13" t="s">
        <v>223</v>
      </c>
      <c r="H217" s="13"/>
      <c r="I217" s="7" t="s">
        <v>10</v>
      </c>
    </row>
    <row r="218" spans="1:9" ht="15" customHeight="1" x14ac:dyDescent="0.3">
      <c r="A218" s="9">
        <v>9822</v>
      </c>
      <c r="B218" s="10" t="s">
        <v>10</v>
      </c>
      <c r="C218" s="10" t="s">
        <v>10</v>
      </c>
      <c r="D218" s="19" t="s">
        <v>108</v>
      </c>
      <c r="E218" s="11">
        <v>10</v>
      </c>
      <c r="F218" s="19" t="s">
        <v>14</v>
      </c>
      <c r="G218" s="19" t="s">
        <v>224</v>
      </c>
      <c r="H218" s="19"/>
      <c r="I218" s="10" t="s">
        <v>10</v>
      </c>
    </row>
    <row r="219" spans="1:9" x14ac:dyDescent="0.3">
      <c r="A219" s="14">
        <v>9823</v>
      </c>
      <c r="B219" s="5" t="s">
        <v>32</v>
      </c>
      <c r="C219" s="5" t="s">
        <v>10</v>
      </c>
      <c r="D219" s="12" t="s">
        <v>95</v>
      </c>
      <c r="E219" s="6">
        <v>4</v>
      </c>
      <c r="F219" s="12" t="s">
        <v>12</v>
      </c>
      <c r="G219" s="12" t="s">
        <v>136</v>
      </c>
      <c r="H219" s="12">
        <v>1</v>
      </c>
      <c r="I219" s="5" t="s">
        <v>10</v>
      </c>
    </row>
    <row r="220" spans="1:9" x14ac:dyDescent="0.3">
      <c r="A220" s="15">
        <v>9823</v>
      </c>
      <c r="B220" s="7" t="s">
        <v>32</v>
      </c>
      <c r="C220" s="7" t="s">
        <v>10</v>
      </c>
      <c r="D220" s="13" t="s">
        <v>95</v>
      </c>
      <c r="E220" s="8">
        <v>4</v>
      </c>
      <c r="F220" s="13" t="s">
        <v>14</v>
      </c>
      <c r="G220" s="13" t="s">
        <v>137</v>
      </c>
      <c r="H220" s="13"/>
      <c r="I220" s="7" t="s">
        <v>10</v>
      </c>
    </row>
    <row r="221" spans="1:9" ht="15" customHeight="1" x14ac:dyDescent="0.3">
      <c r="A221" s="9">
        <v>9823</v>
      </c>
      <c r="B221" s="9" t="s">
        <v>32</v>
      </c>
      <c r="C221" s="10" t="s">
        <v>25</v>
      </c>
      <c r="D221" s="19" t="s">
        <v>17</v>
      </c>
      <c r="E221" s="11">
        <v>4</v>
      </c>
      <c r="F221" s="19"/>
      <c r="G221" s="19" t="s">
        <v>138</v>
      </c>
      <c r="H221" s="19"/>
      <c r="I221" s="10" t="s">
        <v>25</v>
      </c>
    </row>
    <row r="222" spans="1:9" x14ac:dyDescent="0.3">
      <c r="A222" s="14">
        <v>9824</v>
      </c>
      <c r="B222" s="5" t="s">
        <v>10</v>
      </c>
      <c r="C222" s="5" t="s">
        <v>10</v>
      </c>
      <c r="D222" s="12" t="s">
        <v>95</v>
      </c>
      <c r="E222" s="6">
        <v>2</v>
      </c>
      <c r="F222" s="12" t="s">
        <v>12</v>
      </c>
      <c r="G222" s="12" t="s">
        <v>225</v>
      </c>
      <c r="H222" s="12">
        <v>1</v>
      </c>
      <c r="I222" s="5" t="s">
        <v>10</v>
      </c>
    </row>
    <row r="223" spans="1:9" ht="15" customHeight="1" x14ac:dyDescent="0.3">
      <c r="A223" s="9">
        <v>9824</v>
      </c>
      <c r="B223" s="10" t="s">
        <v>10</v>
      </c>
      <c r="C223" s="10" t="s">
        <v>10</v>
      </c>
      <c r="D223" s="19" t="s">
        <v>95</v>
      </c>
      <c r="E223" s="11">
        <v>2</v>
      </c>
      <c r="F223" s="19" t="s">
        <v>14</v>
      </c>
      <c r="G223" s="19" t="s">
        <v>226</v>
      </c>
      <c r="H223" s="19"/>
      <c r="I223" s="10" t="s">
        <v>10</v>
      </c>
    </row>
    <row r="224" spans="1:9" x14ac:dyDescent="0.3">
      <c r="A224" s="14">
        <v>9825</v>
      </c>
      <c r="B224" s="5" t="s">
        <v>32</v>
      </c>
      <c r="C224" s="5" t="s">
        <v>10</v>
      </c>
      <c r="D224" s="12" t="s">
        <v>33</v>
      </c>
      <c r="E224" s="6">
        <v>6</v>
      </c>
      <c r="F224" s="12" t="s">
        <v>12</v>
      </c>
      <c r="G224" s="12" t="s">
        <v>215</v>
      </c>
      <c r="H224" s="12">
        <v>1</v>
      </c>
      <c r="I224" s="5" t="s">
        <v>10</v>
      </c>
    </row>
    <row r="225" spans="1:9" x14ac:dyDescent="0.3">
      <c r="A225" s="15">
        <v>9825</v>
      </c>
      <c r="B225" s="7" t="s">
        <v>32</v>
      </c>
      <c r="C225" s="7" t="s">
        <v>10</v>
      </c>
      <c r="D225" s="13" t="s">
        <v>33</v>
      </c>
      <c r="E225" s="8">
        <v>6</v>
      </c>
      <c r="F225" s="13" t="s">
        <v>28</v>
      </c>
      <c r="G225" s="13" t="s">
        <v>216</v>
      </c>
      <c r="H225" s="13"/>
      <c r="I225" s="7" t="s">
        <v>10</v>
      </c>
    </row>
    <row r="226" spans="1:9" ht="15" customHeight="1" x14ac:dyDescent="0.3">
      <c r="A226" s="15">
        <v>9825</v>
      </c>
      <c r="B226" s="7" t="s">
        <v>32</v>
      </c>
      <c r="C226" s="7" t="s">
        <v>10</v>
      </c>
      <c r="D226" s="13" t="s">
        <v>33</v>
      </c>
      <c r="E226" s="8">
        <v>6</v>
      </c>
      <c r="F226" s="13" t="s">
        <v>14</v>
      </c>
      <c r="G226" s="13" t="s">
        <v>217</v>
      </c>
      <c r="H226" s="13"/>
      <c r="I226" s="7" t="s">
        <v>10</v>
      </c>
    </row>
    <row r="227" spans="1:9" x14ac:dyDescent="0.3">
      <c r="A227" s="14">
        <v>9826</v>
      </c>
      <c r="B227" s="5" t="s">
        <v>10</v>
      </c>
      <c r="C227" s="5" t="s">
        <v>10</v>
      </c>
      <c r="D227" s="12" t="s">
        <v>108</v>
      </c>
      <c r="E227" s="6">
        <v>6</v>
      </c>
      <c r="F227" s="12" t="s">
        <v>28</v>
      </c>
      <c r="G227" s="12" t="s">
        <v>227</v>
      </c>
      <c r="H227" s="12"/>
      <c r="I227" s="5" t="s">
        <v>10</v>
      </c>
    </row>
    <row r="228" spans="1:9" x14ac:dyDescent="0.3">
      <c r="A228" s="15">
        <v>9826</v>
      </c>
      <c r="B228" s="7" t="s">
        <v>10</v>
      </c>
      <c r="C228" s="7" t="s">
        <v>10</v>
      </c>
      <c r="D228" s="13" t="s">
        <v>108</v>
      </c>
      <c r="E228" s="8">
        <v>6</v>
      </c>
      <c r="F228" s="13" t="s">
        <v>12</v>
      </c>
      <c r="G228" s="13" t="s">
        <v>228</v>
      </c>
      <c r="H228" s="13"/>
      <c r="I228" s="7" t="s">
        <v>10</v>
      </c>
    </row>
    <row r="229" spans="1:9" ht="15" customHeight="1" x14ac:dyDescent="0.3">
      <c r="A229" s="9">
        <v>9826</v>
      </c>
      <c r="B229" s="10" t="s">
        <v>10</v>
      </c>
      <c r="C229" s="10" t="s">
        <v>10</v>
      </c>
      <c r="D229" s="19" t="s">
        <v>108</v>
      </c>
      <c r="E229" s="11">
        <v>6</v>
      </c>
      <c r="F229" s="19" t="s">
        <v>14</v>
      </c>
      <c r="G229" s="19" t="s">
        <v>229</v>
      </c>
      <c r="H229" s="19">
        <v>1</v>
      </c>
      <c r="I229" s="10" t="s">
        <v>10</v>
      </c>
    </row>
    <row r="230" spans="1:9" x14ac:dyDescent="0.3">
      <c r="A230" s="14">
        <v>9827</v>
      </c>
      <c r="B230" s="5" t="s">
        <v>32</v>
      </c>
      <c r="C230" s="5" t="s">
        <v>10</v>
      </c>
      <c r="D230" s="12" t="s">
        <v>33</v>
      </c>
      <c r="E230" s="6">
        <v>1</v>
      </c>
      <c r="F230" s="12" t="s">
        <v>12</v>
      </c>
      <c r="G230" s="12" t="s">
        <v>230</v>
      </c>
      <c r="H230" s="12">
        <v>1</v>
      </c>
      <c r="I230" s="5" t="s">
        <v>10</v>
      </c>
    </row>
    <row r="231" spans="1:9" x14ac:dyDescent="0.3">
      <c r="A231" s="15">
        <v>9827</v>
      </c>
      <c r="B231" s="7" t="s">
        <v>32</v>
      </c>
      <c r="C231" s="7" t="s">
        <v>10</v>
      </c>
      <c r="D231" s="13" t="s">
        <v>33</v>
      </c>
      <c r="E231" s="8">
        <v>1</v>
      </c>
      <c r="F231" s="13" t="s">
        <v>28</v>
      </c>
      <c r="G231" s="13" t="s">
        <v>231</v>
      </c>
      <c r="H231" s="13"/>
      <c r="I231" s="7" t="s">
        <v>10</v>
      </c>
    </row>
    <row r="232" spans="1:9" ht="15" customHeight="1" x14ac:dyDescent="0.3">
      <c r="A232" s="15">
        <v>9827</v>
      </c>
      <c r="B232" s="7" t="s">
        <v>32</v>
      </c>
      <c r="C232" s="7" t="s">
        <v>10</v>
      </c>
      <c r="D232" s="13" t="s">
        <v>33</v>
      </c>
      <c r="E232" s="8">
        <v>1</v>
      </c>
      <c r="F232" s="13" t="s">
        <v>14</v>
      </c>
      <c r="G232" s="13" t="s">
        <v>232</v>
      </c>
      <c r="H232" s="13"/>
      <c r="I232" s="7" t="s">
        <v>10</v>
      </c>
    </row>
    <row r="233" spans="1:9" ht="15" customHeight="1" x14ac:dyDescent="0.3">
      <c r="A233" s="16">
        <v>9828</v>
      </c>
      <c r="B233" s="17" t="s">
        <v>10</v>
      </c>
      <c r="C233" s="17" t="s">
        <v>10</v>
      </c>
      <c r="D233" s="20" t="s">
        <v>100</v>
      </c>
      <c r="E233" s="18">
        <v>16</v>
      </c>
      <c r="F233" s="20"/>
      <c r="G233" s="20"/>
      <c r="H233" s="20"/>
      <c r="I233" s="17" t="s">
        <v>10</v>
      </c>
    </row>
    <row r="234" spans="1:9" x14ac:dyDescent="0.3">
      <c r="A234" s="14">
        <v>9829</v>
      </c>
      <c r="B234" s="5" t="s">
        <v>32</v>
      </c>
      <c r="C234" s="5" t="s">
        <v>10</v>
      </c>
      <c r="D234" s="12" t="s">
        <v>33</v>
      </c>
      <c r="E234" s="6">
        <v>7</v>
      </c>
      <c r="F234" s="12" t="s">
        <v>12</v>
      </c>
      <c r="G234" s="12" t="s">
        <v>233</v>
      </c>
      <c r="H234" s="12">
        <v>1</v>
      </c>
      <c r="I234" s="5" t="s">
        <v>10</v>
      </c>
    </row>
    <row r="235" spans="1:9" x14ac:dyDescent="0.3">
      <c r="A235" s="15">
        <v>9829</v>
      </c>
      <c r="B235" s="7" t="s">
        <v>32</v>
      </c>
      <c r="C235" s="7" t="s">
        <v>10</v>
      </c>
      <c r="D235" s="13" t="s">
        <v>33</v>
      </c>
      <c r="E235" s="8">
        <v>7</v>
      </c>
      <c r="F235" s="13" t="s">
        <v>28</v>
      </c>
      <c r="G235" s="13" t="s">
        <v>234</v>
      </c>
      <c r="H235" s="13"/>
      <c r="I235" s="7" t="s">
        <v>10</v>
      </c>
    </row>
    <row r="236" spans="1:9" ht="15" customHeight="1" x14ac:dyDescent="0.3">
      <c r="A236" s="15">
        <v>9829</v>
      </c>
      <c r="B236" s="7" t="s">
        <v>32</v>
      </c>
      <c r="C236" s="7" t="s">
        <v>10</v>
      </c>
      <c r="D236" s="13" t="s">
        <v>33</v>
      </c>
      <c r="E236" s="8">
        <v>7</v>
      </c>
      <c r="F236" s="13" t="s">
        <v>14</v>
      </c>
      <c r="G236" s="13" t="s">
        <v>235</v>
      </c>
      <c r="H236" s="13"/>
      <c r="I236" s="7" t="s">
        <v>10</v>
      </c>
    </row>
    <row r="237" spans="1:9" x14ac:dyDescent="0.3">
      <c r="A237" s="14">
        <v>9830</v>
      </c>
      <c r="B237" s="5" t="s">
        <v>10</v>
      </c>
      <c r="C237" s="5" t="s">
        <v>10</v>
      </c>
      <c r="D237" s="12" t="s">
        <v>108</v>
      </c>
      <c r="E237" s="6">
        <v>8</v>
      </c>
      <c r="F237" s="12" t="s">
        <v>28</v>
      </c>
      <c r="G237" s="12" t="s">
        <v>186</v>
      </c>
      <c r="H237" s="12"/>
      <c r="I237" s="5" t="s">
        <v>10</v>
      </c>
    </row>
    <row r="238" spans="1:9" x14ac:dyDescent="0.3">
      <c r="A238" s="15">
        <v>9830</v>
      </c>
      <c r="B238" s="7" t="s">
        <v>10</v>
      </c>
      <c r="C238" s="7" t="s">
        <v>10</v>
      </c>
      <c r="D238" s="13" t="s">
        <v>108</v>
      </c>
      <c r="E238" s="8">
        <v>8</v>
      </c>
      <c r="F238" s="13" t="s">
        <v>12</v>
      </c>
      <c r="G238" s="13" t="s">
        <v>187</v>
      </c>
      <c r="H238" s="13">
        <v>1</v>
      </c>
      <c r="I238" s="7" t="s">
        <v>10</v>
      </c>
    </row>
    <row r="239" spans="1:9" ht="15" customHeight="1" x14ac:dyDescent="0.3">
      <c r="A239" s="9">
        <v>9830</v>
      </c>
      <c r="B239" s="10" t="s">
        <v>10</v>
      </c>
      <c r="C239" s="10" t="s">
        <v>10</v>
      </c>
      <c r="D239" s="19" t="s">
        <v>108</v>
      </c>
      <c r="E239" s="11">
        <v>8</v>
      </c>
      <c r="F239" s="19" t="s">
        <v>14</v>
      </c>
      <c r="G239" s="19" t="s">
        <v>188</v>
      </c>
      <c r="H239" s="19"/>
      <c r="I239" s="10" t="s">
        <v>10</v>
      </c>
    </row>
    <row r="240" spans="1:9" x14ac:dyDescent="0.3">
      <c r="A240" s="14">
        <v>9831</v>
      </c>
      <c r="B240" s="5" t="s">
        <v>9</v>
      </c>
      <c r="C240" s="5" t="s">
        <v>10</v>
      </c>
      <c r="D240" s="12" t="s">
        <v>11</v>
      </c>
      <c r="E240" s="6">
        <v>5</v>
      </c>
      <c r="F240" s="12" t="s">
        <v>12</v>
      </c>
      <c r="G240" s="12" t="s">
        <v>118</v>
      </c>
      <c r="H240" s="12"/>
      <c r="I240" s="5" t="s">
        <v>10</v>
      </c>
    </row>
    <row r="241" spans="1:9" x14ac:dyDescent="0.3">
      <c r="A241" s="15">
        <v>9831</v>
      </c>
      <c r="B241" s="7" t="s">
        <v>9</v>
      </c>
      <c r="C241" s="7" t="s">
        <v>10</v>
      </c>
      <c r="D241" s="13" t="s">
        <v>11</v>
      </c>
      <c r="E241" s="8">
        <v>5</v>
      </c>
      <c r="F241" s="13" t="s">
        <v>14</v>
      </c>
      <c r="G241" s="13" t="s">
        <v>119</v>
      </c>
      <c r="H241" s="13"/>
      <c r="I241" s="7" t="s">
        <v>10</v>
      </c>
    </row>
    <row r="242" spans="1:9" ht="15" customHeight="1" x14ac:dyDescent="0.3">
      <c r="A242" s="9">
        <v>9831</v>
      </c>
      <c r="B242" s="10" t="s">
        <v>9</v>
      </c>
      <c r="C242" s="10" t="s">
        <v>16</v>
      </c>
      <c r="D242" s="19" t="s">
        <v>17</v>
      </c>
      <c r="E242" s="11" t="s">
        <v>18</v>
      </c>
      <c r="F242" s="19"/>
      <c r="G242" s="19" t="s">
        <v>120</v>
      </c>
      <c r="H242" s="19">
        <v>1</v>
      </c>
      <c r="I242" s="10" t="s">
        <v>16</v>
      </c>
    </row>
    <row r="243" spans="1:9" x14ac:dyDescent="0.3">
      <c r="A243" s="14">
        <v>9832</v>
      </c>
      <c r="B243" s="5" t="s">
        <v>10</v>
      </c>
      <c r="C243" s="5" t="s">
        <v>10</v>
      </c>
      <c r="D243" s="12" t="s">
        <v>108</v>
      </c>
      <c r="E243" s="6">
        <v>7</v>
      </c>
      <c r="F243" s="12" t="s">
        <v>12</v>
      </c>
      <c r="G243" s="12" t="s">
        <v>236</v>
      </c>
      <c r="H243" s="12"/>
      <c r="I243" s="5" t="s">
        <v>10</v>
      </c>
    </row>
    <row r="244" spans="1:9" x14ac:dyDescent="0.3">
      <c r="A244" s="15">
        <v>9832</v>
      </c>
      <c r="B244" s="7" t="s">
        <v>10</v>
      </c>
      <c r="C244" s="7" t="s">
        <v>10</v>
      </c>
      <c r="D244" s="13" t="s">
        <v>108</v>
      </c>
      <c r="E244" s="8">
        <v>7</v>
      </c>
      <c r="F244" s="13" t="s">
        <v>28</v>
      </c>
      <c r="G244" s="13" t="s">
        <v>237</v>
      </c>
      <c r="H244" s="13">
        <v>1</v>
      </c>
      <c r="I244" s="7" t="s">
        <v>10</v>
      </c>
    </row>
    <row r="245" spans="1:9" ht="15" customHeight="1" x14ac:dyDescent="0.3">
      <c r="A245" s="9">
        <v>9832</v>
      </c>
      <c r="B245" s="10" t="s">
        <v>10</v>
      </c>
      <c r="C245" s="10" t="s">
        <v>10</v>
      </c>
      <c r="D245" s="19" t="s">
        <v>108</v>
      </c>
      <c r="E245" s="11">
        <v>7</v>
      </c>
      <c r="F245" s="19" t="s">
        <v>14</v>
      </c>
      <c r="G245" s="19" t="s">
        <v>238</v>
      </c>
      <c r="H245" s="19"/>
      <c r="I245" s="10" t="s">
        <v>10</v>
      </c>
    </row>
    <row r="246" spans="1:9" ht="15" customHeight="1" x14ac:dyDescent="0.3">
      <c r="A246" s="16">
        <v>9833</v>
      </c>
      <c r="B246" s="17" t="s">
        <v>10</v>
      </c>
      <c r="C246" s="17" t="s">
        <v>10</v>
      </c>
      <c r="D246" s="20" t="s">
        <v>100</v>
      </c>
      <c r="E246" s="18">
        <v>2</v>
      </c>
      <c r="F246" s="20"/>
      <c r="G246" s="20"/>
      <c r="H246" s="20">
        <v>1</v>
      </c>
      <c r="I246" s="17" t="s">
        <v>10</v>
      </c>
    </row>
    <row r="247" spans="1:9" x14ac:dyDescent="0.3">
      <c r="A247" s="14" t="s">
        <v>239</v>
      </c>
      <c r="B247" s="5" t="s">
        <v>10</v>
      </c>
      <c r="C247" s="5" t="s">
        <v>10</v>
      </c>
      <c r="D247" s="12" t="s">
        <v>198</v>
      </c>
      <c r="E247" s="6">
        <v>7</v>
      </c>
      <c r="F247" s="12" t="s">
        <v>12</v>
      </c>
      <c r="G247" s="12" t="s">
        <v>199</v>
      </c>
      <c r="H247" s="12">
        <v>1</v>
      </c>
      <c r="I247" s="5" t="s">
        <v>10</v>
      </c>
    </row>
    <row r="248" spans="1:9" x14ac:dyDescent="0.3">
      <c r="A248" s="15" t="s">
        <v>239</v>
      </c>
      <c r="B248" s="7" t="s">
        <v>10</v>
      </c>
      <c r="C248" s="7" t="s">
        <v>10</v>
      </c>
      <c r="D248" s="13" t="s">
        <v>198</v>
      </c>
      <c r="E248" s="8">
        <v>7</v>
      </c>
      <c r="F248" s="13" t="s">
        <v>28</v>
      </c>
      <c r="G248" s="13" t="s">
        <v>200</v>
      </c>
      <c r="H248" s="13"/>
      <c r="I248" s="7" t="s">
        <v>10</v>
      </c>
    </row>
    <row r="249" spans="1:9" x14ac:dyDescent="0.3">
      <c r="A249" s="15" t="s">
        <v>239</v>
      </c>
      <c r="B249" s="7" t="s">
        <v>10</v>
      </c>
      <c r="C249" s="7" t="s">
        <v>10</v>
      </c>
      <c r="D249" s="13" t="s">
        <v>198</v>
      </c>
      <c r="E249" s="8">
        <v>7</v>
      </c>
      <c r="F249" s="13" t="s">
        <v>14</v>
      </c>
      <c r="G249" s="13" t="s">
        <v>201</v>
      </c>
      <c r="H249" s="13"/>
      <c r="I249" s="7" t="s">
        <v>10</v>
      </c>
    </row>
    <row r="250" spans="1:9" x14ac:dyDescent="0.3">
      <c r="A250" s="15" t="s">
        <v>239</v>
      </c>
      <c r="B250" s="7" t="s">
        <v>10</v>
      </c>
      <c r="C250" s="7" t="s">
        <v>10</v>
      </c>
      <c r="D250" s="13" t="s">
        <v>108</v>
      </c>
      <c r="E250" s="8">
        <v>7</v>
      </c>
      <c r="F250" s="13" t="s">
        <v>12</v>
      </c>
      <c r="G250" s="13" t="s">
        <v>203</v>
      </c>
      <c r="H250" s="13"/>
      <c r="I250" s="7" t="s">
        <v>10</v>
      </c>
    </row>
    <row r="251" spans="1:9" x14ac:dyDescent="0.3">
      <c r="A251" s="15" t="s">
        <v>239</v>
      </c>
      <c r="B251" s="7" t="s">
        <v>10</v>
      </c>
      <c r="C251" s="7" t="s">
        <v>10</v>
      </c>
      <c r="D251" s="13" t="s">
        <v>108</v>
      </c>
      <c r="E251" s="8">
        <v>7</v>
      </c>
      <c r="F251" s="13" t="s">
        <v>28</v>
      </c>
      <c r="G251" s="13" t="s">
        <v>202</v>
      </c>
      <c r="H251" s="13"/>
      <c r="I251" s="7" t="s">
        <v>10</v>
      </c>
    </row>
    <row r="252" spans="1:9" ht="15" customHeight="1" x14ac:dyDescent="0.3">
      <c r="A252" s="9" t="s">
        <v>239</v>
      </c>
      <c r="B252" s="10" t="s">
        <v>10</v>
      </c>
      <c r="C252" s="10" t="s">
        <v>10</v>
      </c>
      <c r="D252" s="19" t="s">
        <v>108</v>
      </c>
      <c r="E252" s="11">
        <v>7</v>
      </c>
      <c r="F252" s="19" t="s">
        <v>14</v>
      </c>
      <c r="G252" s="19" t="s">
        <v>204</v>
      </c>
      <c r="H252" s="19"/>
      <c r="I252" s="10" t="s">
        <v>10</v>
      </c>
    </row>
    <row r="253" spans="1:9" x14ac:dyDescent="0.3">
      <c r="A253" s="14" t="s">
        <v>240</v>
      </c>
      <c r="B253" s="5" t="s">
        <v>10</v>
      </c>
      <c r="C253" s="5" t="s">
        <v>10</v>
      </c>
      <c r="D253" s="12" t="s">
        <v>108</v>
      </c>
      <c r="E253" s="6">
        <v>10</v>
      </c>
      <c r="F253" s="12" t="s">
        <v>28</v>
      </c>
      <c r="G253" s="12" t="s">
        <v>222</v>
      </c>
      <c r="H253" s="12">
        <v>1</v>
      </c>
      <c r="I253" s="5" t="s">
        <v>10</v>
      </c>
    </row>
    <row r="254" spans="1:9" x14ac:dyDescent="0.3">
      <c r="A254" s="15" t="s">
        <v>240</v>
      </c>
      <c r="B254" s="7" t="s">
        <v>10</v>
      </c>
      <c r="C254" s="7" t="s">
        <v>10</v>
      </c>
      <c r="D254" s="13" t="s">
        <v>108</v>
      </c>
      <c r="E254" s="8">
        <v>10</v>
      </c>
      <c r="F254" s="13" t="s">
        <v>12</v>
      </c>
      <c r="G254" s="13" t="s">
        <v>223</v>
      </c>
      <c r="H254" s="13"/>
      <c r="I254" s="7" t="s">
        <v>10</v>
      </c>
    </row>
    <row r="255" spans="1:9" ht="15" customHeight="1" x14ac:dyDescent="0.3">
      <c r="A255" s="9" t="s">
        <v>240</v>
      </c>
      <c r="B255" s="10" t="s">
        <v>10</v>
      </c>
      <c r="C255" s="10" t="s">
        <v>10</v>
      </c>
      <c r="D255" s="19" t="s">
        <v>108</v>
      </c>
      <c r="E255" s="11">
        <v>10</v>
      </c>
      <c r="F255" s="19" t="s">
        <v>14</v>
      </c>
      <c r="G255" s="19" t="s">
        <v>224</v>
      </c>
      <c r="H255" s="19"/>
      <c r="I255" s="10" t="s">
        <v>10</v>
      </c>
    </row>
    <row r="256" spans="1:9" x14ac:dyDescent="0.3">
      <c r="A256" s="14">
        <v>9836</v>
      </c>
      <c r="B256" s="5" t="s">
        <v>32</v>
      </c>
      <c r="C256" s="5" t="s">
        <v>10</v>
      </c>
      <c r="D256" s="12" t="s">
        <v>100</v>
      </c>
      <c r="E256" s="6">
        <v>4</v>
      </c>
      <c r="F256" s="12"/>
      <c r="G256" s="12" t="s">
        <v>106</v>
      </c>
      <c r="H256" s="12">
        <v>1</v>
      </c>
      <c r="I256" s="5" t="s">
        <v>10</v>
      </c>
    </row>
    <row r="257" spans="1:9" ht="15" customHeight="1" x14ac:dyDescent="0.3">
      <c r="A257" s="9">
        <v>9836</v>
      </c>
      <c r="B257" s="10" t="s">
        <v>32</v>
      </c>
      <c r="C257" s="10" t="s">
        <v>25</v>
      </c>
      <c r="D257" s="19" t="s">
        <v>17</v>
      </c>
      <c r="E257" s="11" t="s">
        <v>102</v>
      </c>
      <c r="F257" s="19"/>
      <c r="G257" s="19" t="s">
        <v>107</v>
      </c>
      <c r="H257" s="19"/>
      <c r="I257" s="10" t="s">
        <v>25</v>
      </c>
    </row>
    <row r="258" spans="1:9" x14ac:dyDescent="0.3">
      <c r="A258" s="14">
        <v>9837</v>
      </c>
      <c r="B258" s="5" t="s">
        <v>32</v>
      </c>
      <c r="C258" s="5" t="s">
        <v>10</v>
      </c>
      <c r="D258" s="12" t="s">
        <v>33</v>
      </c>
      <c r="E258" s="6">
        <v>8</v>
      </c>
      <c r="F258" s="12" t="s">
        <v>12</v>
      </c>
      <c r="G258" s="12" t="s">
        <v>241</v>
      </c>
      <c r="H258" s="12">
        <v>1</v>
      </c>
      <c r="I258" s="5" t="s">
        <v>10</v>
      </c>
    </row>
    <row r="259" spans="1:9" x14ac:dyDescent="0.3">
      <c r="A259" s="15">
        <v>9837</v>
      </c>
      <c r="B259" s="7" t="s">
        <v>32</v>
      </c>
      <c r="C259" s="7" t="s">
        <v>10</v>
      </c>
      <c r="D259" s="13" t="s">
        <v>33</v>
      </c>
      <c r="E259" s="8">
        <v>8</v>
      </c>
      <c r="F259" s="13" t="s">
        <v>28</v>
      </c>
      <c r="G259" s="13" t="s">
        <v>242</v>
      </c>
      <c r="H259" s="13"/>
      <c r="I259" s="7" t="s">
        <v>10</v>
      </c>
    </row>
    <row r="260" spans="1:9" ht="15" customHeight="1" x14ac:dyDescent="0.3">
      <c r="A260" s="15">
        <v>9837</v>
      </c>
      <c r="B260" s="7" t="s">
        <v>32</v>
      </c>
      <c r="C260" s="7" t="s">
        <v>10</v>
      </c>
      <c r="D260" s="13" t="s">
        <v>33</v>
      </c>
      <c r="E260" s="8">
        <v>8</v>
      </c>
      <c r="F260" s="13" t="s">
        <v>14</v>
      </c>
      <c r="G260" s="13" t="s">
        <v>243</v>
      </c>
      <c r="H260" s="13"/>
      <c r="I260" s="7" t="s">
        <v>10</v>
      </c>
    </row>
    <row r="261" spans="1:9" x14ac:dyDescent="0.3">
      <c r="A261" s="14">
        <v>9838</v>
      </c>
      <c r="B261" s="5" t="s">
        <v>16</v>
      </c>
      <c r="C261" s="5" t="s">
        <v>16</v>
      </c>
      <c r="D261" s="12" t="s">
        <v>52</v>
      </c>
      <c r="E261" s="6">
        <v>10</v>
      </c>
      <c r="F261" s="12" t="s">
        <v>28</v>
      </c>
      <c r="G261" s="12" t="s">
        <v>244</v>
      </c>
      <c r="H261" s="12">
        <v>1</v>
      </c>
      <c r="I261" s="5" t="s">
        <v>16</v>
      </c>
    </row>
    <row r="262" spans="1:9" x14ac:dyDescent="0.3">
      <c r="A262" s="15">
        <v>9838</v>
      </c>
      <c r="B262" s="7" t="s">
        <v>16</v>
      </c>
      <c r="C262" s="7" t="s">
        <v>16</v>
      </c>
      <c r="D262" s="13" t="s">
        <v>52</v>
      </c>
      <c r="E262" s="8">
        <v>10</v>
      </c>
      <c r="F262" s="13" t="s">
        <v>12</v>
      </c>
      <c r="G262" s="13" t="s">
        <v>245</v>
      </c>
      <c r="H262" s="13"/>
      <c r="I262" s="7" t="s">
        <v>16</v>
      </c>
    </row>
    <row r="263" spans="1:9" ht="15" customHeight="1" x14ac:dyDescent="0.3">
      <c r="A263" s="9">
        <v>9838</v>
      </c>
      <c r="B263" s="10" t="s">
        <v>16</v>
      </c>
      <c r="C263" s="10" t="s">
        <v>16</v>
      </c>
      <c r="D263" s="19" t="s">
        <v>52</v>
      </c>
      <c r="E263" s="11">
        <v>10</v>
      </c>
      <c r="F263" s="19" t="s">
        <v>14</v>
      </c>
      <c r="G263" s="19" t="s">
        <v>246</v>
      </c>
      <c r="H263" s="19"/>
      <c r="I263" s="10" t="s">
        <v>16</v>
      </c>
    </row>
    <row r="264" spans="1:9" x14ac:dyDescent="0.3">
      <c r="A264" s="24">
        <v>9839</v>
      </c>
      <c r="B264" s="30" t="s">
        <v>32</v>
      </c>
      <c r="C264" s="30" t="s">
        <v>10</v>
      </c>
      <c r="D264" s="26" t="s">
        <v>33</v>
      </c>
      <c r="E264" s="25">
        <v>8</v>
      </c>
      <c r="F264" s="26" t="s">
        <v>12</v>
      </c>
      <c r="G264" s="26" t="s">
        <v>241</v>
      </c>
      <c r="H264" s="26">
        <v>1</v>
      </c>
      <c r="I264" s="30" t="s">
        <v>10</v>
      </c>
    </row>
    <row r="265" spans="1:9" x14ac:dyDescent="0.3">
      <c r="A265" s="27">
        <v>9839</v>
      </c>
      <c r="B265" s="31" t="s">
        <v>32</v>
      </c>
      <c r="C265" s="31" t="s">
        <v>10</v>
      </c>
      <c r="D265" s="29" t="s">
        <v>33</v>
      </c>
      <c r="E265" s="28">
        <v>8</v>
      </c>
      <c r="F265" s="29" t="s">
        <v>28</v>
      </c>
      <c r="G265" s="29" t="s">
        <v>242</v>
      </c>
      <c r="H265" s="29"/>
      <c r="I265" s="31" t="s">
        <v>10</v>
      </c>
    </row>
    <row r="266" spans="1:9" ht="15" customHeight="1" x14ac:dyDescent="0.3">
      <c r="A266" s="27">
        <v>9839</v>
      </c>
      <c r="B266" s="31" t="s">
        <v>32</v>
      </c>
      <c r="C266" s="31" t="s">
        <v>10</v>
      </c>
      <c r="D266" s="29" t="s">
        <v>33</v>
      </c>
      <c r="E266" s="28">
        <v>8</v>
      </c>
      <c r="F266" s="29" t="s">
        <v>14</v>
      </c>
      <c r="G266" s="29" t="s">
        <v>243</v>
      </c>
      <c r="H266" s="29"/>
      <c r="I266" s="31" t="s">
        <v>10</v>
      </c>
    </row>
    <row r="267" spans="1:9" x14ac:dyDescent="0.3">
      <c r="A267" s="14">
        <v>9840</v>
      </c>
      <c r="B267" s="5" t="s">
        <v>16</v>
      </c>
      <c r="C267" s="5" t="s">
        <v>16</v>
      </c>
      <c r="D267" s="12" t="s">
        <v>65</v>
      </c>
      <c r="E267" s="6">
        <v>4</v>
      </c>
      <c r="F267" s="26" t="s">
        <v>12</v>
      </c>
      <c r="G267" s="26" t="s">
        <v>247</v>
      </c>
      <c r="H267" s="12">
        <v>1</v>
      </c>
      <c r="I267" s="5" t="s">
        <v>16</v>
      </c>
    </row>
    <row r="268" spans="1:9" x14ac:dyDescent="0.3">
      <c r="A268" s="15">
        <v>9840</v>
      </c>
      <c r="B268" s="7" t="s">
        <v>16</v>
      </c>
      <c r="C268" s="7" t="s">
        <v>16</v>
      </c>
      <c r="D268" s="13" t="s">
        <v>65</v>
      </c>
      <c r="E268" s="8">
        <v>4</v>
      </c>
      <c r="F268" s="29" t="s">
        <v>28</v>
      </c>
      <c r="G268" s="29" t="s">
        <v>248</v>
      </c>
      <c r="H268" s="13"/>
      <c r="I268" s="7" t="s">
        <v>16</v>
      </c>
    </row>
    <row r="269" spans="1:9" ht="15" customHeight="1" x14ac:dyDescent="0.3">
      <c r="A269" s="15">
        <v>9840</v>
      </c>
      <c r="B269" s="7" t="s">
        <v>16</v>
      </c>
      <c r="C269" s="7" t="s">
        <v>16</v>
      </c>
      <c r="D269" s="13" t="s">
        <v>65</v>
      </c>
      <c r="E269" s="8">
        <v>4</v>
      </c>
      <c r="F269" s="29" t="s">
        <v>14</v>
      </c>
      <c r="G269" s="29" t="s">
        <v>249</v>
      </c>
      <c r="H269" s="13"/>
      <c r="I269" s="7" t="s">
        <v>16</v>
      </c>
    </row>
    <row r="270" spans="1:9" x14ac:dyDescent="0.3">
      <c r="A270" s="14">
        <v>9841</v>
      </c>
      <c r="B270" s="14" t="s">
        <v>9</v>
      </c>
      <c r="C270" s="5" t="s">
        <v>10</v>
      </c>
      <c r="D270" s="12" t="s">
        <v>11</v>
      </c>
      <c r="E270" s="6">
        <v>4</v>
      </c>
      <c r="F270" s="30" t="s">
        <v>12</v>
      </c>
      <c r="G270" s="12" t="s">
        <v>112</v>
      </c>
      <c r="H270" s="6">
        <v>1</v>
      </c>
      <c r="I270" s="5" t="s">
        <v>10</v>
      </c>
    </row>
    <row r="271" spans="1:9" x14ac:dyDescent="0.3">
      <c r="A271" s="15">
        <v>9841</v>
      </c>
      <c r="B271" s="15" t="s">
        <v>9</v>
      </c>
      <c r="C271" s="7" t="s">
        <v>10</v>
      </c>
      <c r="D271" s="13" t="s">
        <v>11</v>
      </c>
      <c r="E271" s="8">
        <v>4</v>
      </c>
      <c r="F271" s="31" t="s">
        <v>14</v>
      </c>
      <c r="G271" s="13" t="s">
        <v>113</v>
      </c>
      <c r="H271" s="8"/>
      <c r="I271" s="7" t="s">
        <v>10</v>
      </c>
    </row>
    <row r="272" spans="1:9" ht="15" customHeight="1" x14ac:dyDescent="0.3">
      <c r="A272" s="9">
        <v>9841</v>
      </c>
      <c r="B272" s="9" t="s">
        <v>9</v>
      </c>
      <c r="C272" s="10" t="s">
        <v>16</v>
      </c>
      <c r="D272" s="19" t="s">
        <v>17</v>
      </c>
      <c r="E272" s="11" t="s">
        <v>18</v>
      </c>
      <c r="F272" s="19"/>
      <c r="G272" s="19" t="s">
        <v>114</v>
      </c>
      <c r="H272" s="19"/>
      <c r="I272" s="10" t="s">
        <v>16</v>
      </c>
    </row>
    <row r="273" spans="1:9" x14ac:dyDescent="0.3">
      <c r="A273" s="15" t="s">
        <v>250</v>
      </c>
      <c r="B273" s="7" t="s">
        <v>16</v>
      </c>
      <c r="C273" s="7" t="s">
        <v>16</v>
      </c>
      <c r="D273" s="13" t="s">
        <v>65</v>
      </c>
      <c r="E273" s="8">
        <v>5</v>
      </c>
      <c r="F273" s="29" t="s">
        <v>12</v>
      </c>
      <c r="G273" s="13" t="s">
        <v>190</v>
      </c>
      <c r="H273" s="13">
        <v>1</v>
      </c>
      <c r="I273" s="7" t="s">
        <v>16</v>
      </c>
    </row>
    <row r="274" spans="1:9" x14ac:dyDescent="0.3">
      <c r="A274" s="15" t="s">
        <v>250</v>
      </c>
      <c r="B274" s="7" t="s">
        <v>16</v>
      </c>
      <c r="C274" s="7" t="s">
        <v>16</v>
      </c>
      <c r="D274" s="13" t="s">
        <v>65</v>
      </c>
      <c r="E274" s="8">
        <v>5</v>
      </c>
      <c r="F274" s="29" t="s">
        <v>28</v>
      </c>
      <c r="G274" s="13" t="s">
        <v>191</v>
      </c>
      <c r="H274" s="13"/>
      <c r="I274" s="7" t="s">
        <v>16</v>
      </c>
    </row>
    <row r="275" spans="1:9" ht="15" customHeight="1" x14ac:dyDescent="0.3">
      <c r="A275" s="9" t="s">
        <v>250</v>
      </c>
      <c r="B275" s="10" t="s">
        <v>16</v>
      </c>
      <c r="C275" s="10" t="s">
        <v>16</v>
      </c>
      <c r="D275" s="19" t="s">
        <v>65</v>
      </c>
      <c r="E275" s="11">
        <v>5</v>
      </c>
      <c r="F275" s="32" t="s">
        <v>14</v>
      </c>
      <c r="G275" s="19" t="s">
        <v>192</v>
      </c>
      <c r="H275" s="19"/>
      <c r="I275" s="10" t="s">
        <v>16</v>
      </c>
    </row>
    <row r="276" spans="1:9" x14ac:dyDescent="0.3">
      <c r="A276" s="14">
        <v>9843</v>
      </c>
      <c r="B276" s="5" t="s">
        <v>16</v>
      </c>
      <c r="C276" s="5" t="s">
        <v>16</v>
      </c>
      <c r="D276" s="12" t="s">
        <v>65</v>
      </c>
      <c r="E276" s="6">
        <v>1</v>
      </c>
      <c r="F276" s="26" t="s">
        <v>12</v>
      </c>
      <c r="G276" s="12" t="s">
        <v>214</v>
      </c>
      <c r="H276" s="12"/>
      <c r="I276" s="5" t="s">
        <v>16</v>
      </c>
    </row>
    <row r="277" spans="1:9" x14ac:dyDescent="0.3">
      <c r="A277" s="15">
        <v>9843</v>
      </c>
      <c r="B277" s="7" t="s">
        <v>16</v>
      </c>
      <c r="C277" s="7" t="s">
        <v>16</v>
      </c>
      <c r="D277" s="13" t="s">
        <v>65</v>
      </c>
      <c r="E277" s="8">
        <v>1</v>
      </c>
      <c r="F277" s="13" t="s">
        <v>28</v>
      </c>
      <c r="G277" s="13" t="s">
        <v>213</v>
      </c>
      <c r="H277" s="13"/>
      <c r="I277" s="7" t="s">
        <v>16</v>
      </c>
    </row>
    <row r="278" spans="1:9" ht="15" customHeight="1" x14ac:dyDescent="0.3">
      <c r="A278" s="9">
        <v>9843</v>
      </c>
      <c r="B278" s="10" t="s">
        <v>16</v>
      </c>
      <c r="C278" s="10" t="s">
        <v>16</v>
      </c>
      <c r="D278" s="19" t="s">
        <v>65</v>
      </c>
      <c r="E278" s="11">
        <v>1</v>
      </c>
      <c r="F278" s="32" t="s">
        <v>14</v>
      </c>
      <c r="G278" s="19" t="s">
        <v>212</v>
      </c>
      <c r="H278" s="19">
        <v>1</v>
      </c>
      <c r="I278" s="10" t="s">
        <v>16</v>
      </c>
    </row>
    <row r="279" spans="1:9" x14ac:dyDescent="0.3">
      <c r="A279" s="14" t="s">
        <v>251</v>
      </c>
      <c r="B279" s="5" t="s">
        <v>10</v>
      </c>
      <c r="C279" s="5" t="s">
        <v>10</v>
      </c>
      <c r="D279" s="12" t="s">
        <v>108</v>
      </c>
      <c r="E279" s="6">
        <v>1</v>
      </c>
      <c r="F279" s="12" t="s">
        <v>28</v>
      </c>
      <c r="G279" s="12" t="s">
        <v>145</v>
      </c>
      <c r="H279" s="12"/>
      <c r="I279" s="5" t="s">
        <v>10</v>
      </c>
    </row>
    <row r="280" spans="1:9" x14ac:dyDescent="0.3">
      <c r="A280" s="15" t="s">
        <v>251</v>
      </c>
      <c r="B280" s="7" t="s">
        <v>10</v>
      </c>
      <c r="C280" s="7" t="s">
        <v>10</v>
      </c>
      <c r="D280" s="13" t="s">
        <v>108</v>
      </c>
      <c r="E280" s="8">
        <v>1</v>
      </c>
      <c r="F280" s="13" t="s">
        <v>12</v>
      </c>
      <c r="G280" s="13" t="s">
        <v>146</v>
      </c>
      <c r="H280" s="13">
        <v>1</v>
      </c>
      <c r="I280" s="7" t="s">
        <v>10</v>
      </c>
    </row>
    <row r="281" spans="1:9" ht="15" customHeight="1" x14ac:dyDescent="0.3">
      <c r="A281" s="9" t="s">
        <v>251</v>
      </c>
      <c r="B281" s="10" t="s">
        <v>10</v>
      </c>
      <c r="C281" s="10" t="s">
        <v>10</v>
      </c>
      <c r="D281" s="19" t="s">
        <v>108</v>
      </c>
      <c r="E281" s="11">
        <v>1</v>
      </c>
      <c r="F281" s="19" t="s">
        <v>14</v>
      </c>
      <c r="G281" s="19" t="s">
        <v>147</v>
      </c>
      <c r="H281" s="19"/>
      <c r="I281" s="10" t="s">
        <v>10</v>
      </c>
    </row>
    <row r="282" spans="1:9" x14ac:dyDescent="0.3">
      <c r="A282" s="14">
        <v>9845</v>
      </c>
      <c r="B282" s="5" t="s">
        <v>32</v>
      </c>
      <c r="C282" s="5" t="s">
        <v>10</v>
      </c>
      <c r="D282" s="12" t="s">
        <v>100</v>
      </c>
      <c r="E282" s="6">
        <v>5</v>
      </c>
      <c r="F282" s="12"/>
      <c r="G282" s="12" t="s">
        <v>101</v>
      </c>
      <c r="H282" s="12">
        <v>1</v>
      </c>
      <c r="I282" s="5" t="s">
        <v>10</v>
      </c>
    </row>
    <row r="283" spans="1:9" ht="15" customHeight="1" x14ac:dyDescent="0.3">
      <c r="A283" s="9">
        <v>9845</v>
      </c>
      <c r="B283" s="10" t="s">
        <v>32</v>
      </c>
      <c r="C283" s="10" t="s">
        <v>25</v>
      </c>
      <c r="D283" s="19" t="s">
        <v>17</v>
      </c>
      <c r="E283" s="11" t="s">
        <v>102</v>
      </c>
      <c r="F283" s="19"/>
      <c r="G283" s="19" t="s">
        <v>103</v>
      </c>
      <c r="H283" s="19"/>
      <c r="I283" s="10" t="s">
        <v>25</v>
      </c>
    </row>
    <row r="284" spans="1:9" ht="15" customHeight="1" x14ac:dyDescent="0.3">
      <c r="A284" s="14">
        <v>9846</v>
      </c>
      <c r="B284" s="5" t="s">
        <v>10</v>
      </c>
      <c r="C284" s="5" t="s">
        <v>10</v>
      </c>
      <c r="D284" s="12" t="s">
        <v>100</v>
      </c>
      <c r="E284" s="6">
        <v>11</v>
      </c>
      <c r="F284" s="12"/>
      <c r="G284" s="12"/>
      <c r="H284" s="12">
        <v>1</v>
      </c>
      <c r="I284" s="5" t="s">
        <v>10</v>
      </c>
    </row>
    <row r="285" spans="1:9" ht="15" customHeight="1" x14ac:dyDescent="0.3">
      <c r="A285" s="16">
        <v>9847</v>
      </c>
      <c r="B285" s="17" t="s">
        <v>10</v>
      </c>
      <c r="C285" s="17" t="s">
        <v>10</v>
      </c>
      <c r="D285" s="20" t="s">
        <v>100</v>
      </c>
      <c r="E285" s="18">
        <v>27</v>
      </c>
      <c r="F285" s="20"/>
      <c r="G285" s="20"/>
      <c r="H285" s="20">
        <v>1</v>
      </c>
      <c r="I285" s="17" t="s">
        <v>10</v>
      </c>
    </row>
    <row r="286" spans="1:9" ht="15" customHeight="1" x14ac:dyDescent="0.3">
      <c r="A286" s="16">
        <v>9848</v>
      </c>
      <c r="B286" s="17" t="s">
        <v>10</v>
      </c>
      <c r="C286" s="17" t="s">
        <v>10</v>
      </c>
      <c r="D286" s="20" t="s">
        <v>100</v>
      </c>
      <c r="E286" s="18">
        <v>25</v>
      </c>
      <c r="F286" s="20"/>
      <c r="G286" s="20"/>
      <c r="H286" s="20">
        <v>1</v>
      </c>
      <c r="I286" s="17" t="s">
        <v>10</v>
      </c>
    </row>
    <row r="287" spans="1:9" ht="15" customHeight="1" x14ac:dyDescent="0.3">
      <c r="A287" s="16">
        <v>9849</v>
      </c>
      <c r="B287" s="17" t="s">
        <v>10</v>
      </c>
      <c r="C287" s="17" t="s">
        <v>10</v>
      </c>
      <c r="D287" s="20" t="s">
        <v>100</v>
      </c>
      <c r="E287" s="18">
        <v>26</v>
      </c>
      <c r="F287" s="20"/>
      <c r="G287" s="20"/>
      <c r="H287" s="20">
        <v>1</v>
      </c>
      <c r="I287" s="17" t="s">
        <v>10</v>
      </c>
    </row>
    <row r="288" spans="1:9" x14ac:dyDescent="0.3">
      <c r="A288" s="14">
        <v>9850</v>
      </c>
      <c r="B288" s="5" t="s">
        <v>32</v>
      </c>
      <c r="C288" s="5" t="s">
        <v>10</v>
      </c>
      <c r="D288" s="12" t="s">
        <v>33</v>
      </c>
      <c r="E288" s="6">
        <v>9</v>
      </c>
      <c r="F288" s="26" t="s">
        <v>12</v>
      </c>
      <c r="G288" s="12" t="s">
        <v>252</v>
      </c>
      <c r="H288" s="12"/>
      <c r="I288" s="5" t="s">
        <v>10</v>
      </c>
    </row>
    <row r="289" spans="1:9" x14ac:dyDescent="0.3">
      <c r="A289" s="15">
        <v>9850</v>
      </c>
      <c r="B289" s="7" t="s">
        <v>32</v>
      </c>
      <c r="C289" s="7" t="s">
        <v>10</v>
      </c>
      <c r="D289" s="13" t="s">
        <v>33</v>
      </c>
      <c r="E289" s="8">
        <v>9</v>
      </c>
      <c r="F289" s="29" t="s">
        <v>28</v>
      </c>
      <c r="G289" s="13" t="s">
        <v>253</v>
      </c>
      <c r="H289" s="13"/>
      <c r="I289" s="7" t="s">
        <v>10</v>
      </c>
    </row>
    <row r="290" spans="1:9" x14ac:dyDescent="0.3">
      <c r="A290" s="15">
        <v>9850</v>
      </c>
      <c r="B290" s="7" t="s">
        <v>32</v>
      </c>
      <c r="C290" s="7" t="s">
        <v>10</v>
      </c>
      <c r="D290" s="13" t="s">
        <v>33</v>
      </c>
      <c r="E290" s="8">
        <v>9</v>
      </c>
      <c r="F290" s="29" t="s">
        <v>14</v>
      </c>
      <c r="G290" s="13" t="s">
        <v>254</v>
      </c>
      <c r="H290" s="13"/>
      <c r="I290" s="7" t="s">
        <v>10</v>
      </c>
    </row>
    <row r="291" spans="1:9" ht="15" customHeight="1" x14ac:dyDescent="0.3">
      <c r="A291" s="9">
        <v>9850</v>
      </c>
      <c r="B291" s="10" t="s">
        <v>32</v>
      </c>
      <c r="C291" s="10" t="s">
        <v>25</v>
      </c>
      <c r="D291" s="19" t="s">
        <v>17</v>
      </c>
      <c r="E291" s="11">
        <v>29</v>
      </c>
      <c r="F291" s="19"/>
      <c r="G291" s="19" t="s">
        <v>255</v>
      </c>
      <c r="H291" s="19">
        <v>1</v>
      </c>
      <c r="I291" s="10" t="s">
        <v>25</v>
      </c>
    </row>
    <row r="292" spans="1:9" x14ac:dyDescent="0.3">
      <c r="A292" s="14">
        <v>9851</v>
      </c>
      <c r="B292" s="5" t="s">
        <v>32</v>
      </c>
      <c r="C292" s="5" t="s">
        <v>10</v>
      </c>
      <c r="D292" s="12" t="s">
        <v>33</v>
      </c>
      <c r="E292" s="6">
        <v>7</v>
      </c>
      <c r="F292" s="12" t="s">
        <v>12</v>
      </c>
      <c r="G292" s="12" t="s">
        <v>233</v>
      </c>
      <c r="H292" s="12">
        <v>1</v>
      </c>
      <c r="I292" s="5" t="s">
        <v>10</v>
      </c>
    </row>
    <row r="293" spans="1:9" x14ac:dyDescent="0.3">
      <c r="A293" s="15">
        <v>9851</v>
      </c>
      <c r="B293" s="7" t="s">
        <v>32</v>
      </c>
      <c r="C293" s="7" t="s">
        <v>10</v>
      </c>
      <c r="D293" s="13" t="s">
        <v>33</v>
      </c>
      <c r="E293" s="8">
        <v>7</v>
      </c>
      <c r="F293" s="13" t="s">
        <v>28</v>
      </c>
      <c r="G293" s="13" t="s">
        <v>234</v>
      </c>
      <c r="H293" s="13"/>
      <c r="I293" s="7" t="s">
        <v>10</v>
      </c>
    </row>
    <row r="294" spans="1:9" ht="15" customHeight="1" x14ac:dyDescent="0.3">
      <c r="A294" s="15">
        <v>9851</v>
      </c>
      <c r="B294" s="7" t="s">
        <v>32</v>
      </c>
      <c r="C294" s="7" t="s">
        <v>10</v>
      </c>
      <c r="D294" s="13" t="s">
        <v>33</v>
      </c>
      <c r="E294" s="8">
        <v>7</v>
      </c>
      <c r="F294" s="13" t="s">
        <v>14</v>
      </c>
      <c r="G294" s="13" t="s">
        <v>235</v>
      </c>
      <c r="H294" s="13"/>
      <c r="I294" s="7" t="s">
        <v>10</v>
      </c>
    </row>
    <row r="295" spans="1:9" x14ac:dyDescent="0.3">
      <c r="A295" s="14">
        <v>9852</v>
      </c>
      <c r="B295" s="5" t="s">
        <v>10</v>
      </c>
      <c r="C295" s="5" t="s">
        <v>10</v>
      </c>
      <c r="D295" s="12" t="s">
        <v>198</v>
      </c>
      <c r="E295" s="6">
        <v>1</v>
      </c>
      <c r="F295" s="12" t="s">
        <v>12</v>
      </c>
      <c r="G295" s="12" t="s">
        <v>256</v>
      </c>
      <c r="H295" s="12">
        <v>1</v>
      </c>
      <c r="I295" s="5" t="s">
        <v>10</v>
      </c>
    </row>
    <row r="296" spans="1:9" x14ac:dyDescent="0.3">
      <c r="A296" s="15">
        <v>9852</v>
      </c>
      <c r="B296" s="7" t="s">
        <v>10</v>
      </c>
      <c r="C296" s="7" t="s">
        <v>10</v>
      </c>
      <c r="D296" s="13" t="s">
        <v>198</v>
      </c>
      <c r="E296" s="8">
        <v>1</v>
      </c>
      <c r="F296" s="13" t="s">
        <v>28</v>
      </c>
      <c r="G296" s="13" t="s">
        <v>257</v>
      </c>
      <c r="H296" s="13"/>
      <c r="I296" s="7" t="s">
        <v>10</v>
      </c>
    </row>
    <row r="297" spans="1:9" ht="15" customHeight="1" x14ac:dyDescent="0.3">
      <c r="A297" s="9">
        <v>9852</v>
      </c>
      <c r="B297" s="10" t="s">
        <v>10</v>
      </c>
      <c r="C297" s="10" t="s">
        <v>10</v>
      </c>
      <c r="D297" s="19" t="s">
        <v>198</v>
      </c>
      <c r="E297" s="11">
        <v>1</v>
      </c>
      <c r="F297" s="19" t="s">
        <v>14</v>
      </c>
      <c r="G297" s="19" t="s">
        <v>258</v>
      </c>
      <c r="H297" s="19"/>
      <c r="I297" s="10" t="s">
        <v>10</v>
      </c>
    </row>
    <row r="298" spans="1:9" x14ac:dyDescent="0.3">
      <c r="A298" s="14">
        <v>9853</v>
      </c>
      <c r="B298" s="5" t="s">
        <v>10</v>
      </c>
      <c r="C298" s="5" t="s">
        <v>10</v>
      </c>
      <c r="D298" s="12" t="s">
        <v>198</v>
      </c>
      <c r="E298" s="6">
        <v>9</v>
      </c>
      <c r="F298" s="12" t="s">
        <v>12</v>
      </c>
      <c r="G298" s="12" t="s">
        <v>256</v>
      </c>
      <c r="H298" s="12">
        <v>1</v>
      </c>
      <c r="I298" s="5" t="s">
        <v>10</v>
      </c>
    </row>
    <row r="299" spans="1:9" x14ac:dyDescent="0.3">
      <c r="A299" s="15">
        <v>9853</v>
      </c>
      <c r="B299" s="7" t="s">
        <v>10</v>
      </c>
      <c r="C299" s="7" t="s">
        <v>10</v>
      </c>
      <c r="D299" s="13" t="s">
        <v>198</v>
      </c>
      <c r="E299" s="8">
        <v>9</v>
      </c>
      <c r="F299" s="13" t="s">
        <v>28</v>
      </c>
      <c r="G299" s="13" t="s">
        <v>257</v>
      </c>
      <c r="H299" s="13"/>
      <c r="I299" s="7" t="s">
        <v>10</v>
      </c>
    </row>
    <row r="300" spans="1:9" ht="15" customHeight="1" x14ac:dyDescent="0.3">
      <c r="A300" s="9">
        <v>9853</v>
      </c>
      <c r="B300" s="10" t="s">
        <v>10</v>
      </c>
      <c r="C300" s="10" t="s">
        <v>10</v>
      </c>
      <c r="D300" s="19" t="s">
        <v>198</v>
      </c>
      <c r="E300" s="11">
        <v>9</v>
      </c>
      <c r="F300" s="19" t="s">
        <v>14</v>
      </c>
      <c r="G300" s="19" t="s">
        <v>258</v>
      </c>
      <c r="H300" s="19"/>
      <c r="I300" s="10" t="s">
        <v>10</v>
      </c>
    </row>
    <row r="301" spans="1:9" x14ac:dyDescent="0.3">
      <c r="A301" s="14" t="s">
        <v>259</v>
      </c>
      <c r="B301" s="5" t="s">
        <v>32</v>
      </c>
      <c r="C301" s="5" t="s">
        <v>10</v>
      </c>
      <c r="D301" s="12" t="s">
        <v>100</v>
      </c>
      <c r="E301" s="6">
        <v>7</v>
      </c>
      <c r="F301" s="12"/>
      <c r="G301" s="12" t="s">
        <v>260</v>
      </c>
      <c r="H301" s="12"/>
      <c r="I301" s="5" t="s">
        <v>10</v>
      </c>
    </row>
    <row r="302" spans="1:9" ht="15" customHeight="1" x14ac:dyDescent="0.3">
      <c r="A302" s="9" t="s">
        <v>259</v>
      </c>
      <c r="B302" s="10" t="s">
        <v>32</v>
      </c>
      <c r="C302" s="10" t="s">
        <v>25</v>
      </c>
      <c r="D302" s="19" t="s">
        <v>17</v>
      </c>
      <c r="E302" s="11" t="s">
        <v>102</v>
      </c>
      <c r="F302" s="19"/>
      <c r="G302" s="19" t="s">
        <v>261</v>
      </c>
      <c r="H302" s="19">
        <v>1</v>
      </c>
      <c r="I302" s="10" t="s">
        <v>25</v>
      </c>
    </row>
    <row r="303" spans="1:9" ht="15" customHeight="1" x14ac:dyDescent="0.3">
      <c r="A303" s="16" t="s">
        <v>262</v>
      </c>
      <c r="B303" s="17" t="s">
        <v>10</v>
      </c>
      <c r="C303" s="17" t="s">
        <v>10</v>
      </c>
      <c r="D303" s="20" t="s">
        <v>100</v>
      </c>
      <c r="E303" s="18">
        <v>20</v>
      </c>
      <c r="F303" s="20"/>
      <c r="G303" s="20"/>
      <c r="H303" s="20">
        <v>1</v>
      </c>
      <c r="I303" s="17" t="s">
        <v>10</v>
      </c>
    </row>
  </sheetData>
  <autoFilter ref="A2:H303"/>
  <mergeCells count="2">
    <mergeCell ref="A1:A2"/>
    <mergeCell ref="C1:H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B5" sqref="B5"/>
    </sheetView>
  </sheetViews>
  <sheetFormatPr defaultColWidth="11.5546875" defaultRowHeight="14.4" x14ac:dyDescent="0.3"/>
  <cols>
    <col min="2" max="2" width="19" customWidth="1"/>
    <col min="3" max="3" width="16.6640625" customWidth="1"/>
  </cols>
  <sheetData>
    <row r="1" spans="1:20" x14ac:dyDescent="0.3">
      <c r="A1" s="34" t="s">
        <v>263</v>
      </c>
      <c r="B1" s="34" t="s">
        <v>264</v>
      </c>
      <c r="C1" s="34" t="s">
        <v>3</v>
      </c>
      <c r="D1" s="34" t="s">
        <v>265</v>
      </c>
      <c r="E1" s="34" t="s">
        <v>266</v>
      </c>
      <c r="F1" s="34" t="s">
        <v>267</v>
      </c>
      <c r="G1" s="34" t="s">
        <v>268</v>
      </c>
      <c r="H1" s="34" t="s">
        <v>269</v>
      </c>
      <c r="I1" s="34" t="s">
        <v>270</v>
      </c>
      <c r="J1" s="34" t="s">
        <v>271</v>
      </c>
      <c r="K1" s="34" t="s">
        <v>272</v>
      </c>
      <c r="L1" s="34" t="s">
        <v>273</v>
      </c>
      <c r="M1" s="34" t="s">
        <v>277</v>
      </c>
      <c r="N1" s="34" t="s">
        <v>278</v>
      </c>
      <c r="O1" s="34" t="s">
        <v>279</v>
      </c>
      <c r="P1" s="34" t="s">
        <v>280</v>
      </c>
      <c r="Q1" s="34" t="s">
        <v>281</v>
      </c>
      <c r="R1" s="34" t="s">
        <v>282</v>
      </c>
      <c r="S1" s="34" t="s">
        <v>283</v>
      </c>
      <c r="T1" s="34" t="s">
        <v>284</v>
      </c>
    </row>
    <row r="2" spans="1:20" x14ac:dyDescent="0.3">
      <c r="A2">
        <v>15</v>
      </c>
      <c r="B2" t="s">
        <v>15</v>
      </c>
      <c r="C2" t="str">
        <f>IF(B2="",VLOOKUP(A2,connections2!$A$3:$I$378,3,FALSE),VLOOKUP(B2,connections2!$G$3:$I$378,3,FALSE))</f>
        <v>KPC</v>
      </c>
      <c r="D2">
        <f t="shared" ref="D2:D66" si="0">E2+F2</f>
        <v>100</v>
      </c>
      <c r="E2">
        <v>100</v>
      </c>
      <c r="F2">
        <v>0</v>
      </c>
      <c r="G2">
        <v>500</v>
      </c>
      <c r="H2">
        <f>IF(M2*D2^3+N2*D2^2+O2*D2+P2&lt;0,0,M2*D2^3+N2*D2^2+O2*D2+P2)</f>
        <v>699.99999999999966</v>
      </c>
      <c r="I2">
        <f>H2*G2/1000</f>
        <v>349.99999999999983</v>
      </c>
      <c r="J2">
        <f>IF(Q2*D2^3+R2*D2^2+S2*D2+T2&lt;0,0,Q2*D2^3+R2*D2^2+S2*D2+T2)</f>
        <v>330</v>
      </c>
      <c r="K2">
        <v>500</v>
      </c>
      <c r="L2">
        <f>K2-J2</f>
        <v>170</v>
      </c>
      <c r="M2">
        <v>-1.3333333333333263E-4</v>
      </c>
      <c r="N2">
        <v>3.9999999999999744E-2</v>
      </c>
      <c r="O2">
        <v>-5.6666666666666403</v>
      </c>
      <c r="P2">
        <v>999.99999999999886</v>
      </c>
      <c r="Q2">
        <v>-1.0000000000000001E-5</v>
      </c>
      <c r="R2">
        <v>3.0000000000000001E-3</v>
      </c>
      <c r="S2">
        <v>0.1</v>
      </c>
      <c r="T2">
        <v>300</v>
      </c>
    </row>
    <row r="3" spans="1:20" x14ac:dyDescent="0.3">
      <c r="A3" t="s">
        <v>20</v>
      </c>
      <c r="B3" t="s">
        <v>23</v>
      </c>
      <c r="C3" t="str">
        <f>IF(B3="",VLOOKUP(A3,connections2!$A$3:$I$378,3,FALSE),VLOOKUP(B3,connections2!$G$3:$I$378,3,FALSE))</f>
        <v>U2</v>
      </c>
      <c r="D3">
        <f t="shared" si="0"/>
        <v>80</v>
      </c>
      <c r="E3">
        <v>80</v>
      </c>
      <c r="F3">
        <v>0</v>
      </c>
      <c r="G3">
        <v>501</v>
      </c>
      <c r="H3">
        <f>IF(M3*D3^3+N3*D3^2+O3*D3+P3&lt;0,0,M3*D3^3+N3*D3^2+O3*D3+P3)</f>
        <v>734.39999999999964</v>
      </c>
      <c r="I3">
        <f>H3*G3/1000</f>
        <v>367.93439999999981</v>
      </c>
      <c r="J3">
        <f t="shared" ref="J3:J66" si="1">IF(Q3*D3^3+R3*D3^2+S3*D3+T3&lt;0,0,Q3*D3^3+R3*D3^2+S3*D3+T3)</f>
        <v>322.08</v>
      </c>
      <c r="K3">
        <v>500</v>
      </c>
      <c r="L3">
        <f>K3-J3</f>
        <v>177.92000000000002</v>
      </c>
      <c r="M3">
        <v>-1.3333333333333263E-4</v>
      </c>
      <c r="N3">
        <v>3.9999999999999744E-2</v>
      </c>
      <c r="O3">
        <v>-5.6666666666666403</v>
      </c>
      <c r="P3">
        <v>999.99999999999886</v>
      </c>
      <c r="Q3">
        <v>-1.0000000000000001E-5</v>
      </c>
      <c r="R3">
        <v>3.0000000000000001E-3</v>
      </c>
      <c r="S3">
        <v>0.1</v>
      </c>
      <c r="T3">
        <v>300</v>
      </c>
    </row>
    <row r="4" spans="1:20" x14ac:dyDescent="0.3">
      <c r="A4">
        <v>116</v>
      </c>
      <c r="B4" t="s">
        <v>31</v>
      </c>
      <c r="C4" t="str">
        <f>IF(B4="",VLOOKUP(A4,connections2!$A$3:$I$378,3,FALSE),VLOOKUP(B4,connections2!$G$3:$I$378,3,FALSE))</f>
        <v>U3</v>
      </c>
      <c r="D4">
        <f t="shared" si="0"/>
        <v>80</v>
      </c>
      <c r="E4">
        <v>80</v>
      </c>
      <c r="F4">
        <v>0</v>
      </c>
      <c r="G4">
        <v>502</v>
      </c>
      <c r="H4">
        <f t="shared" ref="H4:H66" si="2">IF(M4*D4^3+N4*D4^2+O4*D4+P4&lt;0,0,M4*D4^3+N4*D4^2+O4*D4+P4)</f>
        <v>734.39999999999964</v>
      </c>
      <c r="I4">
        <f t="shared" ref="I4:I66" si="3">H4*G4/1000</f>
        <v>368.66879999999981</v>
      </c>
      <c r="J4">
        <f t="shared" si="1"/>
        <v>322.08</v>
      </c>
      <c r="K4">
        <v>500</v>
      </c>
      <c r="L4">
        <f t="shared" ref="L4:L66" si="4">K4-J4</f>
        <v>177.92000000000002</v>
      </c>
      <c r="M4">
        <v>-1.3333333333333263E-4</v>
      </c>
      <c r="N4">
        <v>3.9999999999999744E-2</v>
      </c>
      <c r="O4">
        <v>-5.6666666666666403</v>
      </c>
      <c r="P4">
        <v>999.99999999999886</v>
      </c>
      <c r="Q4">
        <v>-1.0000000000000001E-5</v>
      </c>
      <c r="R4">
        <v>3.0000000000000001E-3</v>
      </c>
      <c r="S4">
        <v>0.1</v>
      </c>
      <c r="T4">
        <v>300</v>
      </c>
    </row>
    <row r="5" spans="1:20" x14ac:dyDescent="0.3">
      <c r="A5">
        <v>117</v>
      </c>
      <c r="B5" t="s">
        <v>34</v>
      </c>
      <c r="C5" t="str">
        <f>IF(B5="",VLOOKUP(A5,connections2!$A$3:$I$378,3,FALSE),VLOOKUP(B5,connections2!$G$3:$I$378,3,FALSE))</f>
        <v>KPC</v>
      </c>
      <c r="D5">
        <f t="shared" si="0"/>
        <v>80</v>
      </c>
      <c r="E5">
        <v>80</v>
      </c>
      <c r="F5">
        <v>0</v>
      </c>
      <c r="G5">
        <v>503</v>
      </c>
      <c r="H5">
        <f t="shared" si="2"/>
        <v>734.39999999999964</v>
      </c>
      <c r="I5">
        <f t="shared" si="3"/>
        <v>369.40319999999986</v>
      </c>
      <c r="J5">
        <f t="shared" si="1"/>
        <v>322.08</v>
      </c>
      <c r="K5">
        <v>500</v>
      </c>
      <c r="L5">
        <f t="shared" si="4"/>
        <v>177.92000000000002</v>
      </c>
      <c r="M5">
        <v>-1.3333333333333263E-4</v>
      </c>
      <c r="N5">
        <v>3.9999999999999744E-2</v>
      </c>
      <c r="O5">
        <v>-5.6666666666666403</v>
      </c>
      <c r="P5">
        <v>999.99999999999886</v>
      </c>
      <c r="Q5">
        <v>-1.0000000000000001E-5</v>
      </c>
      <c r="R5">
        <v>3.0000000000000001E-3</v>
      </c>
      <c r="S5">
        <v>0.1</v>
      </c>
      <c r="T5">
        <v>300</v>
      </c>
    </row>
    <row r="6" spans="1:20" x14ac:dyDescent="0.3">
      <c r="A6">
        <v>121</v>
      </c>
      <c r="C6" t="str">
        <f>IF(B6="",VLOOKUP(A6,connections2!$A$3:$I$378,3,FALSE),VLOOKUP(B6,connections2!$G$3:$I$378,3,FALSE))</f>
        <v>U3</v>
      </c>
      <c r="D6">
        <f t="shared" si="0"/>
        <v>130</v>
      </c>
      <c r="E6">
        <v>130</v>
      </c>
      <c r="F6">
        <v>0</v>
      </c>
      <c r="G6">
        <v>504</v>
      </c>
      <c r="H6">
        <f t="shared" si="2"/>
        <v>646.39999999999952</v>
      </c>
      <c r="I6">
        <f t="shared" si="3"/>
        <v>325.78559999999976</v>
      </c>
      <c r="J6">
        <f t="shared" si="1"/>
        <v>341.73</v>
      </c>
      <c r="K6">
        <v>500</v>
      </c>
      <c r="L6">
        <f t="shared" si="4"/>
        <v>158.26999999999998</v>
      </c>
      <c r="M6">
        <v>-1.3333333333333263E-4</v>
      </c>
      <c r="N6">
        <v>3.9999999999999744E-2</v>
      </c>
      <c r="O6">
        <v>-5.6666666666666403</v>
      </c>
      <c r="P6">
        <v>999.99999999999886</v>
      </c>
      <c r="Q6">
        <v>-1.0000000000000001E-5</v>
      </c>
      <c r="R6">
        <v>3.0000000000000001E-3</v>
      </c>
      <c r="S6">
        <v>0.1</v>
      </c>
      <c r="T6">
        <v>300</v>
      </c>
    </row>
    <row r="7" spans="1:20" x14ac:dyDescent="0.3">
      <c r="A7" t="s">
        <v>37</v>
      </c>
      <c r="B7" t="s">
        <v>38</v>
      </c>
      <c r="C7" t="str">
        <f>IF(B7="",VLOOKUP(A7,connections2!$A$3:$I$378,3,FALSE),VLOOKUP(B7,connections2!$G$3:$I$378,3,FALSE))</f>
        <v>U2</v>
      </c>
      <c r="D7">
        <f t="shared" si="0"/>
        <v>80</v>
      </c>
      <c r="E7">
        <v>80</v>
      </c>
      <c r="F7">
        <v>0</v>
      </c>
      <c r="G7">
        <v>505</v>
      </c>
      <c r="H7">
        <f t="shared" si="2"/>
        <v>734.39999999999964</v>
      </c>
      <c r="I7">
        <f t="shared" si="3"/>
        <v>370.87199999999984</v>
      </c>
      <c r="J7">
        <f t="shared" si="1"/>
        <v>322.08</v>
      </c>
      <c r="K7">
        <v>500</v>
      </c>
      <c r="L7">
        <f t="shared" si="4"/>
        <v>177.92000000000002</v>
      </c>
      <c r="M7">
        <v>-1.3333333333333263E-4</v>
      </c>
      <c r="N7">
        <v>3.9999999999999744E-2</v>
      </c>
      <c r="O7">
        <v>-5.6666666666666403</v>
      </c>
      <c r="P7">
        <v>999.99999999999886</v>
      </c>
      <c r="Q7">
        <v>-1.0000000000000001E-5</v>
      </c>
      <c r="R7">
        <v>3.0000000000000001E-3</v>
      </c>
      <c r="S7">
        <v>0.1</v>
      </c>
      <c r="T7">
        <v>300</v>
      </c>
    </row>
    <row r="8" spans="1:20" x14ac:dyDescent="0.3">
      <c r="A8" t="s">
        <v>42</v>
      </c>
      <c r="C8" t="str">
        <f>IF(B8="",VLOOKUP(A8,connections2!$A$3:$I$378,3,FALSE),VLOOKUP(B8,connections2!$G$3:$I$378,3,FALSE))</f>
        <v>U3</v>
      </c>
      <c r="D8">
        <f t="shared" si="0"/>
        <v>130</v>
      </c>
      <c r="E8">
        <v>130</v>
      </c>
      <c r="F8">
        <v>0</v>
      </c>
      <c r="G8">
        <v>506</v>
      </c>
      <c r="H8">
        <f t="shared" si="2"/>
        <v>646.39999999999952</v>
      </c>
      <c r="I8">
        <f t="shared" si="3"/>
        <v>327.07839999999976</v>
      </c>
      <c r="J8">
        <f t="shared" si="1"/>
        <v>341.73</v>
      </c>
      <c r="K8">
        <v>500</v>
      </c>
      <c r="L8">
        <f t="shared" si="4"/>
        <v>158.26999999999998</v>
      </c>
      <c r="M8">
        <v>-1.3333333333333263E-4</v>
      </c>
      <c r="N8">
        <v>3.9999999999999744E-2</v>
      </c>
      <c r="O8">
        <v>-5.6666666666666403</v>
      </c>
      <c r="P8">
        <v>999.99999999999886</v>
      </c>
      <c r="Q8">
        <v>-1.0000000000000001E-5</v>
      </c>
      <c r="R8">
        <v>3.0000000000000001E-3</v>
      </c>
      <c r="S8">
        <v>0.1</v>
      </c>
      <c r="T8">
        <v>300</v>
      </c>
    </row>
    <row r="9" spans="1:20" x14ac:dyDescent="0.3">
      <c r="A9">
        <v>145</v>
      </c>
      <c r="C9" t="str">
        <f>IF(B9="",VLOOKUP(A9,connections2!$A$3:$I$378,3,FALSE),VLOOKUP(B9,connections2!$G$3:$I$378,3,FALSE))</f>
        <v>U3</v>
      </c>
      <c r="D9">
        <f t="shared" si="0"/>
        <v>130</v>
      </c>
      <c r="E9">
        <v>130</v>
      </c>
      <c r="F9">
        <v>0</v>
      </c>
      <c r="G9">
        <v>507</v>
      </c>
      <c r="H9">
        <f t="shared" si="2"/>
        <v>646.39999999999952</v>
      </c>
      <c r="I9">
        <f t="shared" si="3"/>
        <v>327.72479999999973</v>
      </c>
      <c r="J9">
        <f t="shared" si="1"/>
        <v>341.73</v>
      </c>
      <c r="K9">
        <v>500</v>
      </c>
      <c r="L9">
        <f t="shared" si="4"/>
        <v>158.26999999999998</v>
      </c>
      <c r="M9">
        <v>-1.3333333333333263E-4</v>
      </c>
      <c r="N9">
        <v>3.9999999999999744E-2</v>
      </c>
      <c r="O9">
        <v>-5.6666666666666403</v>
      </c>
      <c r="P9">
        <v>999.99999999999886</v>
      </c>
      <c r="Q9">
        <v>-1.0000000000000001E-5</v>
      </c>
      <c r="R9">
        <v>3.0000000000000001E-3</v>
      </c>
      <c r="S9">
        <v>0.1</v>
      </c>
      <c r="T9">
        <v>300</v>
      </c>
    </row>
    <row r="10" spans="1:20" x14ac:dyDescent="0.3">
      <c r="A10">
        <v>152</v>
      </c>
      <c r="C10" t="str">
        <f>IF(B10="",VLOOKUP(A10,connections2!$A$3:$I$378,3,FALSE),VLOOKUP(B10,connections2!$G$3:$I$378,3,FALSE))</f>
        <v>U3</v>
      </c>
      <c r="D10">
        <f t="shared" si="0"/>
        <v>130</v>
      </c>
      <c r="E10">
        <v>130</v>
      </c>
      <c r="F10">
        <v>0</v>
      </c>
      <c r="G10">
        <v>508</v>
      </c>
      <c r="H10">
        <f t="shared" si="2"/>
        <v>646.39999999999952</v>
      </c>
      <c r="I10">
        <f t="shared" si="3"/>
        <v>328.37119999999976</v>
      </c>
      <c r="J10">
        <f t="shared" si="1"/>
        <v>341.73</v>
      </c>
      <c r="K10">
        <v>500</v>
      </c>
      <c r="L10">
        <f t="shared" si="4"/>
        <v>158.26999999999998</v>
      </c>
      <c r="M10">
        <v>-1.3333333333333263E-4</v>
      </c>
      <c r="N10">
        <v>3.9999999999999744E-2</v>
      </c>
      <c r="O10">
        <v>-5.6666666666666403</v>
      </c>
      <c r="P10">
        <v>999.99999999999886</v>
      </c>
      <c r="Q10">
        <v>-1.0000000000000001E-5</v>
      </c>
      <c r="R10">
        <v>3.0000000000000001E-3</v>
      </c>
      <c r="S10">
        <v>0.1</v>
      </c>
      <c r="T10">
        <v>300</v>
      </c>
    </row>
    <row r="11" spans="1:20" x14ac:dyDescent="0.3">
      <c r="A11">
        <v>153</v>
      </c>
      <c r="B11" t="s">
        <v>43</v>
      </c>
      <c r="C11" t="str">
        <f>IF(B11="",VLOOKUP(A11,connections2!$A$3:$I$378,3,FALSE),VLOOKUP(B11,connections2!$G$3:$I$378,3,FALSE))</f>
        <v>U2</v>
      </c>
      <c r="D11">
        <f t="shared" si="0"/>
        <v>80</v>
      </c>
      <c r="E11">
        <v>80</v>
      </c>
      <c r="F11">
        <v>0</v>
      </c>
      <c r="G11">
        <v>509</v>
      </c>
      <c r="H11">
        <f t="shared" si="2"/>
        <v>734.39999999999964</v>
      </c>
      <c r="I11">
        <f t="shared" si="3"/>
        <v>373.80959999999982</v>
      </c>
      <c r="J11">
        <f t="shared" si="1"/>
        <v>322.08</v>
      </c>
      <c r="K11">
        <v>500</v>
      </c>
      <c r="L11">
        <f t="shared" si="4"/>
        <v>177.92000000000002</v>
      </c>
      <c r="M11">
        <v>-1.3333333333333263E-4</v>
      </c>
      <c r="N11">
        <v>3.9999999999999744E-2</v>
      </c>
      <c r="O11">
        <v>-5.6666666666666403</v>
      </c>
      <c r="P11">
        <v>999.99999999999886</v>
      </c>
      <c r="Q11">
        <v>-1.0000000000000001E-5</v>
      </c>
      <c r="R11">
        <v>3.0000000000000001E-3</v>
      </c>
      <c r="S11">
        <v>0.1</v>
      </c>
      <c r="T11">
        <v>300</v>
      </c>
    </row>
    <row r="12" spans="1:20" x14ac:dyDescent="0.3">
      <c r="A12">
        <v>162</v>
      </c>
      <c r="B12" t="s">
        <v>47</v>
      </c>
      <c r="C12" t="str">
        <f>IF(B12="",VLOOKUP(A12,connections2!$A$3:$I$378,3,FALSE),VLOOKUP(B12,connections2!$G$3:$I$378,3,FALSE))</f>
        <v>U2</v>
      </c>
      <c r="D12">
        <f t="shared" si="0"/>
        <v>80</v>
      </c>
      <c r="E12">
        <v>80</v>
      </c>
      <c r="F12">
        <v>0</v>
      </c>
      <c r="G12">
        <v>510</v>
      </c>
      <c r="H12">
        <f t="shared" si="2"/>
        <v>734.39999999999964</v>
      </c>
      <c r="I12">
        <f t="shared" si="3"/>
        <v>374.54399999999981</v>
      </c>
      <c r="J12">
        <f t="shared" si="1"/>
        <v>322.08</v>
      </c>
      <c r="K12">
        <v>500</v>
      </c>
      <c r="L12">
        <f t="shared" si="4"/>
        <v>177.92000000000002</v>
      </c>
      <c r="M12">
        <v>-1.3333333333333263E-4</v>
      </c>
      <c r="N12">
        <v>3.9999999999999744E-2</v>
      </c>
      <c r="O12">
        <v>-5.6666666666666403</v>
      </c>
      <c r="P12">
        <v>999.99999999999886</v>
      </c>
      <c r="Q12">
        <v>-1.0000000000000001E-5</v>
      </c>
      <c r="R12">
        <v>3.0000000000000001E-3</v>
      </c>
      <c r="S12">
        <v>0.1</v>
      </c>
      <c r="T12">
        <v>300</v>
      </c>
    </row>
    <row r="13" spans="1:20" x14ac:dyDescent="0.3">
      <c r="A13" t="s">
        <v>51</v>
      </c>
      <c r="B13" t="s">
        <v>53</v>
      </c>
      <c r="C13" t="str">
        <f>IF(B13="",VLOOKUP(A13,connections2!$A$3:$I$378,3,FALSE),VLOOKUP(B13,connections2!$G$3:$I$378,3,FALSE))</f>
        <v>U2</v>
      </c>
      <c r="D13">
        <f t="shared" si="0"/>
        <v>80</v>
      </c>
      <c r="E13">
        <v>80</v>
      </c>
      <c r="F13">
        <v>0</v>
      </c>
      <c r="G13">
        <v>511</v>
      </c>
      <c r="H13">
        <f t="shared" si="2"/>
        <v>734.39999999999964</v>
      </c>
      <c r="I13">
        <f t="shared" si="3"/>
        <v>375.27839999999981</v>
      </c>
      <c r="J13">
        <f t="shared" si="1"/>
        <v>322.08</v>
      </c>
      <c r="K13">
        <v>500</v>
      </c>
      <c r="L13">
        <f t="shared" si="4"/>
        <v>177.92000000000002</v>
      </c>
      <c r="M13">
        <v>-1.3333333333333263E-4</v>
      </c>
      <c r="N13">
        <v>3.9999999999999744E-2</v>
      </c>
      <c r="O13">
        <v>-5.6666666666666403</v>
      </c>
      <c r="P13">
        <v>999.99999999999886</v>
      </c>
      <c r="Q13">
        <v>-1.0000000000000001E-5</v>
      </c>
      <c r="R13">
        <v>3.0000000000000001E-3</v>
      </c>
      <c r="S13">
        <v>0.1</v>
      </c>
      <c r="T13">
        <v>300</v>
      </c>
    </row>
    <row r="14" spans="1:20" x14ac:dyDescent="0.3">
      <c r="A14">
        <v>203</v>
      </c>
      <c r="B14" t="s">
        <v>57</v>
      </c>
      <c r="C14" t="str">
        <f>IF(B14="",VLOOKUP(A14,connections2!$A$3:$I$378,3,FALSE),VLOOKUP(B14,connections2!$G$3:$I$378,3,FALSE))</f>
        <v>U2</v>
      </c>
      <c r="D14">
        <f t="shared" si="0"/>
        <v>80</v>
      </c>
      <c r="E14">
        <v>80</v>
      </c>
      <c r="F14">
        <v>0</v>
      </c>
      <c r="G14">
        <v>512</v>
      </c>
      <c r="H14">
        <f t="shared" si="2"/>
        <v>734.39999999999964</v>
      </c>
      <c r="I14">
        <f t="shared" si="3"/>
        <v>376.0127999999998</v>
      </c>
      <c r="J14">
        <f t="shared" si="1"/>
        <v>322.08</v>
      </c>
      <c r="K14">
        <v>500</v>
      </c>
      <c r="L14">
        <f t="shared" si="4"/>
        <v>177.92000000000002</v>
      </c>
      <c r="M14">
        <v>-1.3333333333333263E-4</v>
      </c>
      <c r="N14">
        <v>3.9999999999999744E-2</v>
      </c>
      <c r="O14">
        <v>-5.6666666666666403</v>
      </c>
      <c r="P14">
        <v>999.99999999999886</v>
      </c>
      <c r="Q14">
        <v>-1.0000000000000001E-5</v>
      </c>
      <c r="R14">
        <v>3.0000000000000001E-3</v>
      </c>
      <c r="S14">
        <v>0.1</v>
      </c>
      <c r="T14">
        <v>300</v>
      </c>
    </row>
    <row r="15" spans="1:20" x14ac:dyDescent="0.3">
      <c r="A15">
        <v>205</v>
      </c>
      <c r="B15" t="s">
        <v>61</v>
      </c>
      <c r="C15" t="str">
        <f>IF(B15="",VLOOKUP(A15,connections2!$A$3:$I$378,3,FALSE),VLOOKUP(B15,connections2!$G$3:$I$378,3,FALSE))</f>
        <v>U2</v>
      </c>
      <c r="D15">
        <f t="shared" si="0"/>
        <v>80</v>
      </c>
      <c r="E15">
        <v>80</v>
      </c>
      <c r="F15">
        <v>0</v>
      </c>
      <c r="G15">
        <v>513</v>
      </c>
      <c r="H15">
        <f t="shared" si="2"/>
        <v>734.39999999999964</v>
      </c>
      <c r="I15">
        <f t="shared" si="3"/>
        <v>376.74719999999985</v>
      </c>
      <c r="J15">
        <f t="shared" si="1"/>
        <v>322.08</v>
      </c>
      <c r="K15">
        <v>500</v>
      </c>
      <c r="L15">
        <f t="shared" si="4"/>
        <v>177.92000000000002</v>
      </c>
      <c r="M15">
        <v>-1.3333333333333263E-4</v>
      </c>
      <c r="N15">
        <v>3.9999999999999744E-2</v>
      </c>
      <c r="O15">
        <v>-5.6666666666666403</v>
      </c>
      <c r="P15">
        <v>999.99999999999886</v>
      </c>
      <c r="Q15">
        <v>-1.0000000000000001E-5</v>
      </c>
      <c r="R15">
        <v>3.0000000000000001E-3</v>
      </c>
      <c r="S15">
        <v>0.1</v>
      </c>
      <c r="T15">
        <v>300</v>
      </c>
    </row>
    <row r="16" spans="1:20" x14ac:dyDescent="0.3">
      <c r="A16">
        <v>209</v>
      </c>
      <c r="B16" t="s">
        <v>66</v>
      </c>
      <c r="C16" t="str">
        <f>IF(B16="",VLOOKUP(A16,connections2!$A$3:$I$378,3,FALSE),VLOOKUP(B16,connections2!$G$3:$I$378,3,FALSE))</f>
        <v>U2</v>
      </c>
      <c r="D16">
        <f t="shared" si="0"/>
        <v>80</v>
      </c>
      <c r="E16">
        <v>80</v>
      </c>
      <c r="F16">
        <v>0</v>
      </c>
      <c r="G16">
        <v>514</v>
      </c>
      <c r="H16">
        <f t="shared" si="2"/>
        <v>734.39999999999964</v>
      </c>
      <c r="I16">
        <f t="shared" si="3"/>
        <v>377.48159999999979</v>
      </c>
      <c r="J16">
        <f t="shared" si="1"/>
        <v>322.08</v>
      </c>
      <c r="K16">
        <v>500</v>
      </c>
      <c r="L16">
        <f t="shared" si="4"/>
        <v>177.92000000000002</v>
      </c>
      <c r="M16">
        <v>-1.3333333333333263E-4</v>
      </c>
      <c r="N16">
        <v>3.9999999999999744E-2</v>
      </c>
      <c r="O16">
        <v>-5.6666666666666403</v>
      </c>
      <c r="P16">
        <v>999.99999999999886</v>
      </c>
      <c r="Q16">
        <v>-1.0000000000000001E-5</v>
      </c>
      <c r="R16">
        <v>3.0000000000000001E-3</v>
      </c>
      <c r="S16">
        <v>0.1</v>
      </c>
      <c r="T16">
        <v>300</v>
      </c>
    </row>
    <row r="17" spans="1:20" x14ac:dyDescent="0.3">
      <c r="A17">
        <v>214</v>
      </c>
      <c r="C17" t="str">
        <f>IF(B17="",VLOOKUP(A17,connections2!$A$3:$I$378,3,FALSE),VLOOKUP(B17,connections2!$G$3:$I$378,3,FALSE))</f>
        <v>U2</v>
      </c>
      <c r="D17">
        <f t="shared" si="0"/>
        <v>80</v>
      </c>
      <c r="E17">
        <v>80</v>
      </c>
      <c r="F17">
        <v>0</v>
      </c>
      <c r="G17">
        <v>515</v>
      </c>
      <c r="H17">
        <f t="shared" si="2"/>
        <v>734.39999999999964</v>
      </c>
      <c r="I17">
        <f t="shared" si="3"/>
        <v>378.21599999999984</v>
      </c>
      <c r="J17">
        <f t="shared" si="1"/>
        <v>322.08</v>
      </c>
      <c r="K17">
        <v>500</v>
      </c>
      <c r="L17">
        <f t="shared" si="4"/>
        <v>177.92000000000002</v>
      </c>
      <c r="M17">
        <v>-1.3333333333333263E-4</v>
      </c>
      <c r="N17">
        <v>3.9999999999999744E-2</v>
      </c>
      <c r="O17">
        <v>-5.6666666666666403</v>
      </c>
      <c r="P17">
        <v>999.99999999999886</v>
      </c>
      <c r="Q17">
        <v>-1.0000000000000001E-5</v>
      </c>
      <c r="R17">
        <v>3.0000000000000001E-3</v>
      </c>
      <c r="S17">
        <v>0.1</v>
      </c>
      <c r="T17">
        <v>300</v>
      </c>
    </row>
    <row r="18" spans="1:20" x14ac:dyDescent="0.3">
      <c r="A18">
        <v>216</v>
      </c>
      <c r="B18" t="s">
        <v>69</v>
      </c>
      <c r="C18" t="str">
        <f>IF(B18="",VLOOKUP(A18,connections2!$A$3:$I$378,3,FALSE),VLOOKUP(B18,connections2!$G$3:$I$378,3,FALSE))</f>
        <v>U2</v>
      </c>
      <c r="D18">
        <f t="shared" si="0"/>
        <v>80</v>
      </c>
      <c r="E18">
        <v>80</v>
      </c>
      <c r="F18">
        <v>0</v>
      </c>
      <c r="G18">
        <v>516</v>
      </c>
      <c r="H18">
        <f t="shared" si="2"/>
        <v>734.39999999999964</v>
      </c>
      <c r="I18">
        <f t="shared" si="3"/>
        <v>378.95039999999977</v>
      </c>
      <c r="J18">
        <f t="shared" si="1"/>
        <v>322.08</v>
      </c>
      <c r="K18">
        <v>500</v>
      </c>
      <c r="L18">
        <f t="shared" si="4"/>
        <v>177.92000000000002</v>
      </c>
      <c r="M18">
        <v>-1.3333333333333263E-4</v>
      </c>
      <c r="N18">
        <v>3.9999999999999744E-2</v>
      </c>
      <c r="O18">
        <v>-5.6666666666666403</v>
      </c>
      <c r="P18">
        <v>999.99999999999886</v>
      </c>
      <c r="Q18">
        <v>-1.0000000000000001E-5</v>
      </c>
      <c r="R18">
        <v>3.0000000000000001E-3</v>
      </c>
      <c r="S18">
        <v>0.1</v>
      </c>
      <c r="T18">
        <v>300</v>
      </c>
    </row>
    <row r="19" spans="1:20" x14ac:dyDescent="0.3">
      <c r="A19">
        <v>220</v>
      </c>
      <c r="B19" t="s">
        <v>73</v>
      </c>
      <c r="C19" t="str">
        <f>IF(B19="",VLOOKUP(A19,connections2!$A$3:$I$378,3,FALSE),VLOOKUP(B19,connections2!$G$3:$I$378,3,FALSE))</f>
        <v>U2</v>
      </c>
      <c r="D19">
        <f t="shared" si="0"/>
        <v>80</v>
      </c>
      <c r="E19">
        <v>80</v>
      </c>
      <c r="F19">
        <v>0</v>
      </c>
      <c r="G19">
        <v>517</v>
      </c>
      <c r="H19">
        <f t="shared" si="2"/>
        <v>734.39999999999964</v>
      </c>
      <c r="I19">
        <f t="shared" si="3"/>
        <v>379.68479999999983</v>
      </c>
      <c r="J19">
        <f t="shared" si="1"/>
        <v>322.08</v>
      </c>
      <c r="K19">
        <v>500</v>
      </c>
      <c r="L19">
        <f t="shared" si="4"/>
        <v>177.92000000000002</v>
      </c>
      <c r="M19">
        <v>-1.3333333333333263E-4</v>
      </c>
      <c r="N19">
        <v>3.9999999999999744E-2</v>
      </c>
      <c r="O19">
        <v>-5.6666666666666403</v>
      </c>
      <c r="P19">
        <v>999.99999999999886</v>
      </c>
      <c r="Q19">
        <v>-1.0000000000000001E-5</v>
      </c>
      <c r="R19">
        <v>3.0000000000000001E-3</v>
      </c>
      <c r="S19">
        <v>0.1</v>
      </c>
      <c r="T19">
        <v>300</v>
      </c>
    </row>
    <row r="20" spans="1:20" x14ac:dyDescent="0.3">
      <c r="A20">
        <v>223</v>
      </c>
      <c r="C20" t="str">
        <f>IF(B20="",VLOOKUP(A20,connections2!$A$3:$I$378,3,FALSE),VLOOKUP(B20,connections2!$G$3:$I$378,3,FALSE))</f>
        <v>U3</v>
      </c>
      <c r="D20">
        <f t="shared" si="0"/>
        <v>130</v>
      </c>
      <c r="E20">
        <v>130</v>
      </c>
      <c r="F20">
        <v>0</v>
      </c>
      <c r="G20">
        <v>518</v>
      </c>
      <c r="H20">
        <f t="shared" si="2"/>
        <v>646.39999999999952</v>
      </c>
      <c r="I20">
        <f t="shared" si="3"/>
        <v>334.83519999999976</v>
      </c>
      <c r="J20">
        <f t="shared" si="1"/>
        <v>341.73</v>
      </c>
      <c r="K20">
        <v>500</v>
      </c>
      <c r="L20">
        <f t="shared" si="4"/>
        <v>158.26999999999998</v>
      </c>
      <c r="M20">
        <v>-1.3333333333333263E-4</v>
      </c>
      <c r="N20">
        <v>3.9999999999999744E-2</v>
      </c>
      <c r="O20">
        <v>-5.6666666666666403</v>
      </c>
      <c r="P20">
        <v>999.99999999999886</v>
      </c>
      <c r="Q20">
        <v>-1.0000000000000001E-5</v>
      </c>
      <c r="R20">
        <v>3.0000000000000001E-3</v>
      </c>
      <c r="S20">
        <v>0.1</v>
      </c>
      <c r="T20">
        <v>300</v>
      </c>
    </row>
    <row r="21" spans="1:20" x14ac:dyDescent="0.3">
      <c r="A21">
        <v>231</v>
      </c>
      <c r="B21" t="s">
        <v>77</v>
      </c>
      <c r="C21" t="str">
        <f>IF(B21="",VLOOKUP(A21,connections2!$A$3:$I$378,3,FALSE),VLOOKUP(B21,connections2!$G$3:$I$378,3,FALSE))</f>
        <v>U2</v>
      </c>
      <c r="D21">
        <f t="shared" si="0"/>
        <v>80</v>
      </c>
      <c r="E21">
        <v>80</v>
      </c>
      <c r="F21">
        <v>0</v>
      </c>
      <c r="G21">
        <v>519</v>
      </c>
      <c r="H21">
        <f t="shared" si="2"/>
        <v>734.39999999999964</v>
      </c>
      <c r="I21">
        <f t="shared" si="3"/>
        <v>381.15359999999981</v>
      </c>
      <c r="J21">
        <f t="shared" si="1"/>
        <v>322.08</v>
      </c>
      <c r="K21">
        <v>500</v>
      </c>
      <c r="L21">
        <f t="shared" si="4"/>
        <v>177.92000000000002</v>
      </c>
      <c r="M21">
        <v>-1.3333333333333263E-4</v>
      </c>
      <c r="N21">
        <v>3.9999999999999744E-2</v>
      </c>
      <c r="O21">
        <v>-5.6666666666666403</v>
      </c>
      <c r="P21">
        <v>999.99999999999886</v>
      </c>
      <c r="Q21">
        <v>-1.0000000000000001E-5</v>
      </c>
      <c r="R21">
        <v>3.0000000000000001E-3</v>
      </c>
      <c r="S21">
        <v>0.1</v>
      </c>
      <c r="T21">
        <v>300</v>
      </c>
    </row>
    <row r="22" spans="1:20" x14ac:dyDescent="0.3">
      <c r="A22">
        <v>233</v>
      </c>
      <c r="B22" t="s">
        <v>82</v>
      </c>
      <c r="C22" t="str">
        <f>IF(B22="",VLOOKUP(A22,connections2!$A$3:$I$378,3,FALSE),VLOOKUP(B22,connections2!$G$3:$I$378,3,FALSE))</f>
        <v>U2</v>
      </c>
      <c r="D22">
        <f t="shared" si="0"/>
        <v>80</v>
      </c>
      <c r="E22">
        <v>80</v>
      </c>
      <c r="F22">
        <v>0</v>
      </c>
      <c r="G22">
        <v>520</v>
      </c>
      <c r="H22">
        <f t="shared" si="2"/>
        <v>734.39999999999964</v>
      </c>
      <c r="I22">
        <f t="shared" si="3"/>
        <v>381.88799999999981</v>
      </c>
      <c r="J22">
        <f t="shared" si="1"/>
        <v>322.08</v>
      </c>
      <c r="K22">
        <v>500</v>
      </c>
      <c r="L22">
        <f t="shared" si="4"/>
        <v>177.92000000000002</v>
      </c>
      <c r="M22">
        <v>-1.3333333333333263E-4</v>
      </c>
      <c r="N22">
        <v>3.9999999999999744E-2</v>
      </c>
      <c r="O22">
        <v>-5.6666666666666403</v>
      </c>
      <c r="P22">
        <v>999.99999999999886</v>
      </c>
      <c r="Q22">
        <v>-1.0000000000000001E-5</v>
      </c>
      <c r="R22">
        <v>3.0000000000000001E-3</v>
      </c>
      <c r="S22">
        <v>0.1</v>
      </c>
      <c r="T22">
        <v>300</v>
      </c>
    </row>
    <row r="23" spans="1:20" x14ac:dyDescent="0.3">
      <c r="A23">
        <v>239</v>
      </c>
      <c r="B23" t="s">
        <v>84</v>
      </c>
      <c r="C23" t="str">
        <f>IF(B23="",VLOOKUP(A23,connections2!$A$3:$I$378,3,FALSE),VLOOKUP(B23,connections2!$G$3:$I$378,3,FALSE))</f>
        <v>U2</v>
      </c>
      <c r="D23">
        <f t="shared" si="0"/>
        <v>80</v>
      </c>
      <c r="E23">
        <v>80</v>
      </c>
      <c r="F23">
        <v>0</v>
      </c>
      <c r="G23">
        <v>521</v>
      </c>
      <c r="H23">
        <f t="shared" si="2"/>
        <v>734.39999999999964</v>
      </c>
      <c r="I23">
        <f t="shared" si="3"/>
        <v>382.6223999999998</v>
      </c>
      <c r="J23">
        <f t="shared" si="1"/>
        <v>322.08</v>
      </c>
      <c r="K23">
        <v>500</v>
      </c>
      <c r="L23">
        <f t="shared" si="4"/>
        <v>177.92000000000002</v>
      </c>
      <c r="M23">
        <v>-1.3333333333333263E-4</v>
      </c>
      <c r="N23">
        <v>3.9999999999999744E-2</v>
      </c>
      <c r="O23">
        <v>-5.6666666666666403</v>
      </c>
      <c r="P23">
        <v>999.99999999999886</v>
      </c>
      <c r="Q23">
        <v>-1.0000000000000001E-5</v>
      </c>
      <c r="R23">
        <v>3.0000000000000001E-3</v>
      </c>
      <c r="S23">
        <v>0.1</v>
      </c>
      <c r="T23">
        <v>300</v>
      </c>
    </row>
    <row r="24" spans="1:20" x14ac:dyDescent="0.3">
      <c r="A24">
        <v>243</v>
      </c>
      <c r="B24" t="s">
        <v>88</v>
      </c>
      <c r="C24" t="str">
        <f>IF(B24="",VLOOKUP(A24,connections2!$A$3:$I$378,3,FALSE),VLOOKUP(B24,connections2!$G$3:$I$378,3,FALSE))</f>
        <v>U2</v>
      </c>
      <c r="D24">
        <f t="shared" si="0"/>
        <v>80</v>
      </c>
      <c r="E24">
        <v>80</v>
      </c>
      <c r="F24">
        <v>0</v>
      </c>
      <c r="G24">
        <v>522</v>
      </c>
      <c r="H24">
        <f t="shared" si="2"/>
        <v>734.39999999999964</v>
      </c>
      <c r="I24">
        <f t="shared" si="3"/>
        <v>383.35679999999979</v>
      </c>
      <c r="J24">
        <f t="shared" si="1"/>
        <v>322.08</v>
      </c>
      <c r="K24">
        <v>500</v>
      </c>
      <c r="L24">
        <f t="shared" si="4"/>
        <v>177.92000000000002</v>
      </c>
      <c r="M24">
        <v>-1.3333333333333263E-4</v>
      </c>
      <c r="N24">
        <v>3.9999999999999744E-2</v>
      </c>
      <c r="O24">
        <v>-5.6666666666666403</v>
      </c>
      <c r="P24">
        <v>999.99999999999886</v>
      </c>
      <c r="Q24">
        <v>-1.0000000000000001E-5</v>
      </c>
      <c r="R24">
        <v>3.0000000000000001E-3</v>
      </c>
      <c r="S24">
        <v>0.1</v>
      </c>
      <c r="T24">
        <v>300</v>
      </c>
    </row>
    <row r="25" spans="1:20" x14ac:dyDescent="0.3">
      <c r="A25">
        <v>306</v>
      </c>
      <c r="B25" t="s">
        <v>92</v>
      </c>
      <c r="C25" t="str">
        <f>IF(B25="",VLOOKUP(A25,connections2!$A$3:$I$378,3,FALSE),VLOOKUP(B25,connections2!$G$3:$I$378,3,FALSE))</f>
        <v>KPC</v>
      </c>
      <c r="D25">
        <f t="shared" si="0"/>
        <v>80</v>
      </c>
      <c r="E25">
        <v>80</v>
      </c>
      <c r="F25">
        <v>0</v>
      </c>
      <c r="G25">
        <v>523</v>
      </c>
      <c r="H25">
        <f t="shared" si="2"/>
        <v>734.39999999999964</v>
      </c>
      <c r="I25">
        <f t="shared" si="3"/>
        <v>384.09119999999984</v>
      </c>
      <c r="J25">
        <f t="shared" si="1"/>
        <v>322.08</v>
      </c>
      <c r="K25">
        <v>500</v>
      </c>
      <c r="L25">
        <f t="shared" si="4"/>
        <v>177.92000000000002</v>
      </c>
      <c r="M25">
        <v>-1.3333333333333263E-4</v>
      </c>
      <c r="N25">
        <v>3.9999999999999744E-2</v>
      </c>
      <c r="O25">
        <v>-5.6666666666666403</v>
      </c>
      <c r="P25">
        <v>999.99999999999886</v>
      </c>
      <c r="Q25">
        <v>-1.0000000000000001E-5</v>
      </c>
      <c r="R25">
        <v>3.0000000000000001E-3</v>
      </c>
      <c r="S25">
        <v>0.1</v>
      </c>
      <c r="T25">
        <v>300</v>
      </c>
    </row>
    <row r="26" spans="1:20" x14ac:dyDescent="0.3">
      <c r="A26">
        <v>308</v>
      </c>
      <c r="B26" t="s">
        <v>96</v>
      </c>
      <c r="C26" t="str">
        <f>IF(B26="",VLOOKUP(A26,connections2!$A$3:$I$378,3,FALSE),VLOOKUP(B26,connections2!$G$3:$I$378,3,FALSE))</f>
        <v>KPC</v>
      </c>
      <c r="D26">
        <f t="shared" si="0"/>
        <v>80</v>
      </c>
      <c r="E26">
        <v>80</v>
      </c>
      <c r="F26">
        <v>0</v>
      </c>
      <c r="G26">
        <v>524</v>
      </c>
      <c r="H26">
        <f t="shared" si="2"/>
        <v>734.39999999999964</v>
      </c>
      <c r="I26">
        <f t="shared" si="3"/>
        <v>384.82559999999978</v>
      </c>
      <c r="J26">
        <f t="shared" si="1"/>
        <v>322.08</v>
      </c>
      <c r="K26">
        <v>500</v>
      </c>
      <c r="L26">
        <f t="shared" si="4"/>
        <v>177.92000000000002</v>
      </c>
      <c r="M26">
        <v>-1.3333333333333263E-4</v>
      </c>
      <c r="N26">
        <v>3.9999999999999744E-2</v>
      </c>
      <c r="O26">
        <v>-5.6666666666666403</v>
      </c>
      <c r="P26">
        <v>999.99999999999886</v>
      </c>
      <c r="Q26">
        <v>-1.0000000000000001E-5</v>
      </c>
      <c r="R26">
        <v>3.0000000000000001E-3</v>
      </c>
      <c r="S26">
        <v>0.1</v>
      </c>
      <c r="T26">
        <v>300</v>
      </c>
    </row>
    <row r="27" spans="1:20" x14ac:dyDescent="0.3">
      <c r="A27">
        <v>310</v>
      </c>
      <c r="C27" t="str">
        <f>IF(B27="",VLOOKUP(A27,connections2!$A$3:$I$378,3,FALSE),VLOOKUP(B27,connections2!$G$3:$I$378,3,FALSE))</f>
        <v>U3</v>
      </c>
      <c r="D27">
        <f t="shared" si="0"/>
        <v>130</v>
      </c>
      <c r="E27">
        <v>130</v>
      </c>
      <c r="F27">
        <v>0</v>
      </c>
      <c r="G27">
        <v>525</v>
      </c>
      <c r="H27">
        <f t="shared" si="2"/>
        <v>646.39999999999952</v>
      </c>
      <c r="I27">
        <f t="shared" si="3"/>
        <v>339.35999999999979</v>
      </c>
      <c r="J27">
        <f t="shared" si="1"/>
        <v>341.73</v>
      </c>
      <c r="K27">
        <v>500</v>
      </c>
      <c r="L27">
        <f t="shared" si="4"/>
        <v>158.26999999999998</v>
      </c>
      <c r="M27">
        <v>-1.3333333333333263E-4</v>
      </c>
      <c r="N27">
        <v>3.9999999999999744E-2</v>
      </c>
      <c r="O27">
        <v>-5.6666666666666403</v>
      </c>
      <c r="P27">
        <v>999.99999999999886</v>
      </c>
      <c r="Q27">
        <v>-1.0000000000000001E-5</v>
      </c>
      <c r="R27">
        <v>3.0000000000000001E-3</v>
      </c>
      <c r="S27">
        <v>0.1</v>
      </c>
      <c r="T27">
        <v>300</v>
      </c>
    </row>
    <row r="28" spans="1:20" x14ac:dyDescent="0.3">
      <c r="A28">
        <v>313</v>
      </c>
      <c r="C28" t="str">
        <f>IF(B28="",VLOOKUP(A28,connections2!$A$3:$I$378,3,FALSE),VLOOKUP(B28,connections2!$G$3:$I$378,3,FALSE))</f>
        <v>U3</v>
      </c>
      <c r="D28">
        <f t="shared" si="0"/>
        <v>130</v>
      </c>
      <c r="E28">
        <v>130</v>
      </c>
      <c r="F28">
        <v>0</v>
      </c>
      <c r="G28">
        <v>526</v>
      </c>
      <c r="H28">
        <f t="shared" si="2"/>
        <v>646.39999999999952</v>
      </c>
      <c r="I28">
        <f t="shared" si="3"/>
        <v>340.00639999999976</v>
      </c>
      <c r="J28">
        <f t="shared" si="1"/>
        <v>341.73</v>
      </c>
      <c r="K28">
        <v>500</v>
      </c>
      <c r="L28">
        <f t="shared" si="4"/>
        <v>158.26999999999998</v>
      </c>
      <c r="M28">
        <v>-1.3333333333333263E-4</v>
      </c>
      <c r="N28">
        <v>3.9999999999999744E-2</v>
      </c>
      <c r="O28">
        <v>-5.6666666666666403</v>
      </c>
      <c r="P28">
        <v>999.99999999999886</v>
      </c>
      <c r="Q28">
        <v>-1.0000000000000001E-5</v>
      </c>
      <c r="R28">
        <v>3.0000000000000001E-3</v>
      </c>
      <c r="S28">
        <v>0.1</v>
      </c>
      <c r="T28">
        <v>300</v>
      </c>
    </row>
    <row r="29" spans="1:20" x14ac:dyDescent="0.3">
      <c r="A29">
        <v>314</v>
      </c>
      <c r="C29" t="str">
        <f>IF(B29="",VLOOKUP(A29,connections2!$A$3:$I$378,3,FALSE),VLOOKUP(B29,connections2!$G$3:$I$378,3,FALSE))</f>
        <v>U3</v>
      </c>
      <c r="D29">
        <f t="shared" si="0"/>
        <v>130</v>
      </c>
      <c r="E29">
        <v>130</v>
      </c>
      <c r="F29">
        <v>0</v>
      </c>
      <c r="G29">
        <v>527</v>
      </c>
      <c r="H29">
        <f t="shared" si="2"/>
        <v>646.39999999999952</v>
      </c>
      <c r="I29">
        <f t="shared" si="3"/>
        <v>340.65279999999973</v>
      </c>
      <c r="J29">
        <f t="shared" si="1"/>
        <v>341.73</v>
      </c>
      <c r="K29">
        <v>500</v>
      </c>
      <c r="L29">
        <f t="shared" si="4"/>
        <v>158.26999999999998</v>
      </c>
      <c r="M29">
        <v>-1.3333333333333263E-4</v>
      </c>
      <c r="N29">
        <v>3.9999999999999744E-2</v>
      </c>
      <c r="O29">
        <v>-5.6666666666666403</v>
      </c>
      <c r="P29">
        <v>999.99999999999886</v>
      </c>
      <c r="Q29">
        <v>-1.0000000000000001E-5</v>
      </c>
      <c r="R29">
        <v>3.0000000000000001E-3</v>
      </c>
      <c r="S29">
        <v>0.1</v>
      </c>
      <c r="T29">
        <v>300</v>
      </c>
    </row>
    <row r="30" spans="1:20" x14ac:dyDescent="0.3">
      <c r="A30">
        <v>319</v>
      </c>
      <c r="C30" t="str">
        <f>IF(B30="",VLOOKUP(A30,connections2!$A$3:$I$378,3,FALSE),VLOOKUP(B30,connections2!$G$3:$I$378,3,FALSE))</f>
        <v>U3</v>
      </c>
      <c r="D30">
        <f t="shared" si="0"/>
        <v>130</v>
      </c>
      <c r="E30">
        <v>130</v>
      </c>
      <c r="F30">
        <v>0</v>
      </c>
      <c r="G30">
        <v>528</v>
      </c>
      <c r="H30">
        <f t="shared" si="2"/>
        <v>646.39999999999952</v>
      </c>
      <c r="I30">
        <f t="shared" si="3"/>
        <v>341.2991999999997</v>
      </c>
      <c r="J30">
        <f t="shared" si="1"/>
        <v>341.73</v>
      </c>
      <c r="K30">
        <v>500</v>
      </c>
      <c r="L30">
        <f t="shared" si="4"/>
        <v>158.26999999999998</v>
      </c>
      <c r="M30">
        <v>-1.3333333333333263E-4</v>
      </c>
      <c r="N30">
        <v>3.9999999999999744E-2</v>
      </c>
      <c r="O30">
        <v>-5.6666666666666403</v>
      </c>
      <c r="P30">
        <v>999.99999999999886</v>
      </c>
      <c r="Q30">
        <v>-1.0000000000000001E-5</v>
      </c>
      <c r="R30">
        <v>3.0000000000000001E-3</v>
      </c>
      <c r="S30">
        <v>0.1</v>
      </c>
      <c r="T30">
        <v>300</v>
      </c>
    </row>
    <row r="31" spans="1:20" x14ac:dyDescent="0.3">
      <c r="A31">
        <v>320</v>
      </c>
      <c r="C31" t="str">
        <f>IF(B31="",VLOOKUP(A31,connections2!$A$3:$I$378,3,FALSE),VLOOKUP(B31,connections2!$G$3:$I$378,3,FALSE))</f>
        <v>U3</v>
      </c>
      <c r="D31">
        <f t="shared" si="0"/>
        <v>130</v>
      </c>
      <c r="E31">
        <v>130</v>
      </c>
      <c r="F31">
        <v>0</v>
      </c>
      <c r="G31">
        <v>529</v>
      </c>
      <c r="H31">
        <f t="shared" si="2"/>
        <v>646.39999999999952</v>
      </c>
      <c r="I31">
        <f t="shared" si="3"/>
        <v>341.94559999999973</v>
      </c>
      <c r="J31">
        <f t="shared" si="1"/>
        <v>341.73</v>
      </c>
      <c r="K31">
        <v>500</v>
      </c>
      <c r="L31">
        <f t="shared" si="4"/>
        <v>158.26999999999998</v>
      </c>
      <c r="M31">
        <v>-1.3333333333333263E-4</v>
      </c>
      <c r="N31">
        <v>3.9999999999999744E-2</v>
      </c>
      <c r="O31">
        <v>-5.6666666666666403</v>
      </c>
      <c r="P31">
        <v>999.99999999999886</v>
      </c>
      <c r="Q31">
        <v>-1.0000000000000001E-5</v>
      </c>
      <c r="R31">
        <v>3.0000000000000001E-3</v>
      </c>
      <c r="S31">
        <v>0.1</v>
      </c>
      <c r="T31">
        <v>300</v>
      </c>
    </row>
    <row r="32" spans="1:20" x14ac:dyDescent="0.3">
      <c r="A32">
        <v>322</v>
      </c>
      <c r="C32" t="str">
        <f>IF(B32="",VLOOKUP(A32,connections2!$A$3:$I$378,3,FALSE),VLOOKUP(B32,connections2!$G$3:$I$378,3,FALSE))</f>
        <v>U3</v>
      </c>
      <c r="D32">
        <f t="shared" si="0"/>
        <v>130</v>
      </c>
      <c r="E32">
        <v>130</v>
      </c>
      <c r="F32">
        <v>0</v>
      </c>
      <c r="G32">
        <v>530</v>
      </c>
      <c r="H32">
        <f t="shared" si="2"/>
        <v>646.39999999999952</v>
      </c>
      <c r="I32">
        <f t="shared" si="3"/>
        <v>342.59199999999976</v>
      </c>
      <c r="J32">
        <f t="shared" si="1"/>
        <v>341.73</v>
      </c>
      <c r="K32">
        <v>500</v>
      </c>
      <c r="L32">
        <f t="shared" si="4"/>
        <v>158.26999999999998</v>
      </c>
      <c r="M32">
        <v>-1.3333333333333263E-4</v>
      </c>
      <c r="N32">
        <v>3.9999999999999744E-2</v>
      </c>
      <c r="O32">
        <v>-5.6666666666666403</v>
      </c>
      <c r="P32">
        <v>999.99999999999886</v>
      </c>
      <c r="Q32">
        <v>-1.0000000000000001E-5</v>
      </c>
      <c r="R32">
        <v>3.0000000000000001E-3</v>
      </c>
      <c r="S32">
        <v>0.1</v>
      </c>
      <c r="T32">
        <v>300</v>
      </c>
    </row>
    <row r="33" spans="1:20" x14ac:dyDescent="0.3">
      <c r="A33">
        <v>323</v>
      </c>
      <c r="C33" t="str">
        <f>IF(B33="",VLOOKUP(A33,connections2!$A$3:$I$378,3,FALSE),VLOOKUP(B33,connections2!$G$3:$I$378,3,FALSE))</f>
        <v>U3</v>
      </c>
      <c r="D33">
        <f t="shared" si="0"/>
        <v>130</v>
      </c>
      <c r="E33">
        <v>130</v>
      </c>
      <c r="F33">
        <v>0</v>
      </c>
      <c r="G33">
        <v>531</v>
      </c>
      <c r="H33">
        <f t="shared" si="2"/>
        <v>646.39999999999952</v>
      </c>
      <c r="I33">
        <f t="shared" si="3"/>
        <v>343.23839999999973</v>
      </c>
      <c r="J33">
        <f t="shared" si="1"/>
        <v>341.73</v>
      </c>
      <c r="K33">
        <v>500</v>
      </c>
      <c r="L33">
        <f t="shared" si="4"/>
        <v>158.26999999999998</v>
      </c>
      <c r="M33">
        <v>-1.3333333333333263E-4</v>
      </c>
      <c r="N33">
        <v>3.9999999999999744E-2</v>
      </c>
      <c r="O33">
        <v>-5.6666666666666403</v>
      </c>
      <c r="P33">
        <v>999.99999999999886</v>
      </c>
      <c r="Q33">
        <v>-1.0000000000000001E-5</v>
      </c>
      <c r="R33">
        <v>3.0000000000000001E-3</v>
      </c>
      <c r="S33">
        <v>0.1</v>
      </c>
      <c r="T33">
        <v>300</v>
      </c>
    </row>
    <row r="34" spans="1:20" x14ac:dyDescent="0.3">
      <c r="A34">
        <v>324</v>
      </c>
      <c r="C34" t="str">
        <f>IF(B34="",VLOOKUP(A34,connections2!$A$3:$I$378,3,FALSE),VLOOKUP(B34,connections2!$G$3:$I$378,3,FALSE))</f>
        <v>U3</v>
      </c>
      <c r="D34">
        <f t="shared" si="0"/>
        <v>130</v>
      </c>
      <c r="E34">
        <v>130</v>
      </c>
      <c r="F34">
        <v>0</v>
      </c>
      <c r="G34">
        <v>532</v>
      </c>
      <c r="H34">
        <f t="shared" si="2"/>
        <v>646.39999999999952</v>
      </c>
      <c r="I34">
        <f t="shared" si="3"/>
        <v>343.88479999999976</v>
      </c>
      <c r="J34">
        <f t="shared" si="1"/>
        <v>341.73</v>
      </c>
      <c r="K34">
        <v>500</v>
      </c>
      <c r="L34">
        <f t="shared" si="4"/>
        <v>158.26999999999998</v>
      </c>
      <c r="M34">
        <v>-1.3333333333333263E-4</v>
      </c>
      <c r="N34">
        <v>3.9999999999999744E-2</v>
      </c>
      <c r="O34">
        <v>-5.6666666666666403</v>
      </c>
      <c r="P34">
        <v>999.99999999999886</v>
      </c>
      <c r="Q34">
        <v>-1.0000000000000001E-5</v>
      </c>
      <c r="R34">
        <v>3.0000000000000001E-3</v>
      </c>
      <c r="S34">
        <v>0.1</v>
      </c>
      <c r="T34">
        <v>300</v>
      </c>
    </row>
    <row r="35" spans="1:20" x14ac:dyDescent="0.3">
      <c r="A35">
        <v>326</v>
      </c>
      <c r="C35" t="str">
        <f>IF(B35="",VLOOKUP(A35,connections2!$A$3:$I$378,3,FALSE),VLOOKUP(B35,connections2!$G$3:$I$378,3,FALSE))</f>
        <v>U3</v>
      </c>
      <c r="D35">
        <f t="shared" si="0"/>
        <v>130</v>
      </c>
      <c r="E35">
        <v>130</v>
      </c>
      <c r="F35">
        <v>0</v>
      </c>
      <c r="G35">
        <v>533</v>
      </c>
      <c r="H35">
        <f t="shared" si="2"/>
        <v>646.39999999999952</v>
      </c>
      <c r="I35">
        <f t="shared" si="3"/>
        <v>344.53119999999973</v>
      </c>
      <c r="J35">
        <f t="shared" si="1"/>
        <v>341.73</v>
      </c>
      <c r="K35">
        <v>500</v>
      </c>
      <c r="L35">
        <f t="shared" si="4"/>
        <v>158.26999999999998</v>
      </c>
      <c r="M35">
        <v>-1.3333333333333263E-4</v>
      </c>
      <c r="N35">
        <v>3.9999999999999744E-2</v>
      </c>
      <c r="O35">
        <v>-5.6666666666666403</v>
      </c>
      <c r="P35">
        <v>999.99999999999886</v>
      </c>
      <c r="Q35">
        <v>-1.0000000000000001E-5</v>
      </c>
      <c r="R35">
        <v>3.0000000000000001E-3</v>
      </c>
      <c r="S35">
        <v>0.1</v>
      </c>
      <c r="T35">
        <v>300</v>
      </c>
    </row>
    <row r="36" spans="1:20" x14ac:dyDescent="0.3">
      <c r="A36">
        <v>328</v>
      </c>
      <c r="C36" t="str">
        <f>IF(B36="",VLOOKUP(A36,connections2!$A$3:$I$378,3,FALSE),VLOOKUP(B36,connections2!$G$3:$I$378,3,FALSE))</f>
        <v>U3</v>
      </c>
      <c r="D36">
        <f t="shared" si="0"/>
        <v>130</v>
      </c>
      <c r="E36">
        <v>130</v>
      </c>
      <c r="F36">
        <v>0</v>
      </c>
      <c r="G36">
        <v>534</v>
      </c>
      <c r="H36">
        <f t="shared" si="2"/>
        <v>646.39999999999952</v>
      </c>
      <c r="I36">
        <f t="shared" si="3"/>
        <v>345.17759999999976</v>
      </c>
      <c r="J36">
        <f t="shared" si="1"/>
        <v>341.73</v>
      </c>
      <c r="K36">
        <v>500</v>
      </c>
      <c r="L36">
        <f t="shared" si="4"/>
        <v>158.26999999999998</v>
      </c>
      <c r="M36">
        <v>-1.3333333333333263E-4</v>
      </c>
      <c r="N36">
        <v>3.9999999999999744E-2</v>
      </c>
      <c r="O36">
        <v>-5.6666666666666403</v>
      </c>
      <c r="P36">
        <v>999.99999999999886</v>
      </c>
      <c r="Q36">
        <v>-1.0000000000000001E-5</v>
      </c>
      <c r="R36">
        <v>3.0000000000000001E-3</v>
      </c>
      <c r="S36">
        <v>0.1</v>
      </c>
      <c r="T36">
        <v>300</v>
      </c>
    </row>
    <row r="37" spans="1:20" x14ac:dyDescent="0.3">
      <c r="A37">
        <v>340</v>
      </c>
      <c r="B37" t="s">
        <v>92</v>
      </c>
      <c r="C37" t="str">
        <f>IF(B37="",VLOOKUP(A37,connections2!$A$3:$I$378,3,FALSE),VLOOKUP(B37,connections2!$G$3:$I$378,3,FALSE))</f>
        <v>KPC</v>
      </c>
      <c r="D37">
        <f t="shared" si="0"/>
        <v>80</v>
      </c>
      <c r="E37">
        <v>80</v>
      </c>
      <c r="F37">
        <v>0</v>
      </c>
      <c r="G37">
        <v>535</v>
      </c>
      <c r="H37">
        <f t="shared" si="2"/>
        <v>734.39999999999964</v>
      </c>
      <c r="I37">
        <f t="shared" si="3"/>
        <v>392.90399999999983</v>
      </c>
      <c r="J37">
        <f t="shared" si="1"/>
        <v>322.08</v>
      </c>
      <c r="K37">
        <v>500</v>
      </c>
      <c r="L37">
        <f t="shared" si="4"/>
        <v>177.92000000000002</v>
      </c>
      <c r="M37">
        <v>-1.3333333333333263E-4</v>
      </c>
      <c r="N37">
        <v>3.9999999999999744E-2</v>
      </c>
      <c r="O37">
        <v>-5.6666666666666403</v>
      </c>
      <c r="P37">
        <v>999.99999999999886</v>
      </c>
      <c r="Q37">
        <v>-1.0000000000000001E-5</v>
      </c>
      <c r="R37">
        <v>3.0000000000000001E-3</v>
      </c>
      <c r="S37">
        <v>0.1</v>
      </c>
      <c r="T37">
        <v>300</v>
      </c>
    </row>
    <row r="38" spans="1:20" x14ac:dyDescent="0.3">
      <c r="A38">
        <v>346</v>
      </c>
      <c r="C38" t="str">
        <f>IF(B38="",VLOOKUP(A38,connections2!$A$3:$I$378,3,FALSE),VLOOKUP(B38,connections2!$G$3:$I$378,3,FALSE))</f>
        <v>U3</v>
      </c>
      <c r="D38">
        <f t="shared" si="0"/>
        <v>130</v>
      </c>
      <c r="E38">
        <v>130</v>
      </c>
      <c r="F38">
        <v>0</v>
      </c>
      <c r="G38">
        <v>536</v>
      </c>
      <c r="H38">
        <f t="shared" si="2"/>
        <v>646.39999999999952</v>
      </c>
      <c r="I38">
        <f t="shared" si="3"/>
        <v>346.47039999999976</v>
      </c>
      <c r="J38">
        <f t="shared" si="1"/>
        <v>341.73</v>
      </c>
      <c r="K38">
        <v>500</v>
      </c>
      <c r="L38">
        <f t="shared" si="4"/>
        <v>158.26999999999998</v>
      </c>
      <c r="M38">
        <v>-1.3333333333333263E-4</v>
      </c>
      <c r="N38">
        <v>3.9999999999999744E-2</v>
      </c>
      <c r="O38">
        <v>-5.6666666666666403</v>
      </c>
      <c r="P38">
        <v>999.99999999999886</v>
      </c>
      <c r="Q38">
        <v>-1.0000000000000001E-5</v>
      </c>
      <c r="R38">
        <v>3.0000000000000001E-3</v>
      </c>
      <c r="S38">
        <v>0.1</v>
      </c>
      <c r="T38">
        <v>300</v>
      </c>
    </row>
    <row r="39" spans="1:20" x14ac:dyDescent="0.3">
      <c r="A39">
        <v>347</v>
      </c>
      <c r="C39" t="str">
        <f>IF(B39="",VLOOKUP(A39,connections2!$A$3:$I$378,3,FALSE),VLOOKUP(B39,connections2!$G$3:$I$378,3,FALSE))</f>
        <v>U3</v>
      </c>
      <c r="D39">
        <f t="shared" si="0"/>
        <v>130</v>
      </c>
      <c r="E39">
        <v>130</v>
      </c>
      <c r="F39">
        <v>0</v>
      </c>
      <c r="G39">
        <v>537</v>
      </c>
      <c r="H39">
        <f t="shared" si="2"/>
        <v>646.39999999999952</v>
      </c>
      <c r="I39">
        <f t="shared" si="3"/>
        <v>347.11679999999973</v>
      </c>
      <c r="J39">
        <f t="shared" si="1"/>
        <v>341.73</v>
      </c>
      <c r="K39">
        <v>500</v>
      </c>
      <c r="L39">
        <f t="shared" si="4"/>
        <v>158.26999999999998</v>
      </c>
      <c r="M39">
        <v>-1.3333333333333263E-4</v>
      </c>
      <c r="N39">
        <v>3.9999999999999744E-2</v>
      </c>
      <c r="O39">
        <v>-5.6666666666666403</v>
      </c>
      <c r="P39">
        <v>999.99999999999886</v>
      </c>
      <c r="Q39">
        <v>-1.0000000000000001E-5</v>
      </c>
      <c r="R39">
        <v>3.0000000000000001E-3</v>
      </c>
      <c r="S39">
        <v>0.1</v>
      </c>
      <c r="T39">
        <v>300</v>
      </c>
    </row>
    <row r="40" spans="1:20" x14ac:dyDescent="0.3">
      <c r="A40">
        <v>348</v>
      </c>
      <c r="C40" t="str">
        <f>IF(B40="",VLOOKUP(A40,connections2!$A$3:$I$378,3,FALSE),VLOOKUP(B40,connections2!$G$3:$I$378,3,FALSE))</f>
        <v>U3</v>
      </c>
      <c r="D40">
        <f t="shared" si="0"/>
        <v>130</v>
      </c>
      <c r="E40">
        <v>130</v>
      </c>
      <c r="F40">
        <v>0</v>
      </c>
      <c r="G40">
        <v>538</v>
      </c>
      <c r="H40">
        <f t="shared" si="2"/>
        <v>646.39999999999952</v>
      </c>
      <c r="I40">
        <f t="shared" si="3"/>
        <v>347.7631999999997</v>
      </c>
      <c r="J40">
        <f t="shared" si="1"/>
        <v>341.73</v>
      </c>
      <c r="K40">
        <v>500</v>
      </c>
      <c r="L40">
        <f t="shared" si="4"/>
        <v>158.26999999999998</v>
      </c>
      <c r="M40">
        <v>-1.3333333333333263E-4</v>
      </c>
      <c r="N40">
        <v>3.9999999999999744E-2</v>
      </c>
      <c r="O40">
        <v>-5.6666666666666403</v>
      </c>
      <c r="P40">
        <v>999.99999999999886</v>
      </c>
      <c r="Q40">
        <v>-1.0000000000000001E-5</v>
      </c>
      <c r="R40">
        <v>3.0000000000000001E-3</v>
      </c>
      <c r="S40">
        <v>0.1</v>
      </c>
      <c r="T40">
        <v>300</v>
      </c>
    </row>
    <row r="41" spans="1:20" x14ac:dyDescent="0.3">
      <c r="A41">
        <v>351</v>
      </c>
      <c r="C41" t="str">
        <f>IF(B41="",VLOOKUP(A41,connections2!$A$3:$I$378,3,FALSE),VLOOKUP(B41,connections2!$G$3:$I$378,3,FALSE))</f>
        <v>U3</v>
      </c>
      <c r="D41">
        <f t="shared" si="0"/>
        <v>130</v>
      </c>
      <c r="E41">
        <v>130</v>
      </c>
      <c r="F41">
        <v>0</v>
      </c>
      <c r="G41">
        <v>539</v>
      </c>
      <c r="H41">
        <f t="shared" si="2"/>
        <v>646.39999999999952</v>
      </c>
      <c r="I41">
        <f t="shared" si="3"/>
        <v>348.40959999999973</v>
      </c>
      <c r="J41">
        <f t="shared" si="1"/>
        <v>341.73</v>
      </c>
      <c r="K41">
        <v>500</v>
      </c>
      <c r="L41">
        <f t="shared" si="4"/>
        <v>158.26999999999998</v>
      </c>
      <c r="M41">
        <v>-1.3333333333333263E-4</v>
      </c>
      <c r="N41">
        <v>3.9999999999999744E-2</v>
      </c>
      <c r="O41">
        <v>-5.6666666666666403</v>
      </c>
      <c r="P41">
        <v>999.99999999999886</v>
      </c>
      <c r="Q41">
        <v>-1.0000000000000001E-5</v>
      </c>
      <c r="R41">
        <v>3.0000000000000001E-3</v>
      </c>
      <c r="S41">
        <v>0.1</v>
      </c>
      <c r="T41">
        <v>300</v>
      </c>
    </row>
    <row r="42" spans="1:20" x14ac:dyDescent="0.3">
      <c r="A42">
        <v>408</v>
      </c>
      <c r="B42" t="s">
        <v>98</v>
      </c>
      <c r="C42" t="str">
        <f>IF(B42="",VLOOKUP(A42,connections2!$A$3:$I$378,3,FALSE),VLOOKUP(B42,connections2!$G$3:$I$378,3,FALSE))</f>
        <v>KPC</v>
      </c>
      <c r="D42">
        <f t="shared" si="0"/>
        <v>80</v>
      </c>
      <c r="E42">
        <v>80</v>
      </c>
      <c r="F42">
        <v>0</v>
      </c>
      <c r="G42">
        <v>540</v>
      </c>
      <c r="H42">
        <f t="shared" si="2"/>
        <v>734.39999999999964</v>
      </c>
      <c r="I42">
        <f t="shared" si="3"/>
        <v>396.57599999999985</v>
      </c>
      <c r="J42">
        <f t="shared" si="1"/>
        <v>322.08</v>
      </c>
      <c r="K42">
        <v>500</v>
      </c>
      <c r="L42">
        <f t="shared" si="4"/>
        <v>177.92000000000002</v>
      </c>
      <c r="M42">
        <v>-1.3333333333333263E-4</v>
      </c>
      <c r="N42">
        <v>3.9999999999999744E-2</v>
      </c>
      <c r="O42">
        <v>-5.6666666666666403</v>
      </c>
      <c r="P42">
        <v>999.99999999999886</v>
      </c>
      <c r="Q42">
        <v>-1.0000000000000001E-5</v>
      </c>
      <c r="R42">
        <v>3.0000000000000001E-3</v>
      </c>
      <c r="S42">
        <v>0.1</v>
      </c>
      <c r="T42">
        <v>300</v>
      </c>
    </row>
    <row r="43" spans="1:20" x14ac:dyDescent="0.3">
      <c r="A43">
        <v>419</v>
      </c>
      <c r="B43" t="s">
        <v>101</v>
      </c>
      <c r="C43" t="str">
        <f>IF(B43="",VLOOKUP(A43,connections2!$A$3:$I$378,3,FALSE),VLOOKUP(B43,connections2!$G$3:$I$378,3,FALSE))</f>
        <v>KPC</v>
      </c>
      <c r="D43">
        <f t="shared" si="0"/>
        <v>80</v>
      </c>
      <c r="E43">
        <v>80</v>
      </c>
      <c r="F43">
        <v>0</v>
      </c>
      <c r="G43">
        <v>541</v>
      </c>
      <c r="H43">
        <f t="shared" si="2"/>
        <v>734.39999999999964</v>
      </c>
      <c r="I43">
        <f t="shared" si="3"/>
        <v>397.31039999999979</v>
      </c>
      <c r="J43">
        <f t="shared" si="1"/>
        <v>322.08</v>
      </c>
      <c r="K43">
        <v>500</v>
      </c>
      <c r="L43">
        <f t="shared" si="4"/>
        <v>177.92000000000002</v>
      </c>
      <c r="M43">
        <v>-1.3333333333333263E-4</v>
      </c>
      <c r="N43">
        <v>3.9999999999999744E-2</v>
      </c>
      <c r="O43">
        <v>-5.6666666666666403</v>
      </c>
      <c r="P43">
        <v>999.99999999999886</v>
      </c>
      <c r="Q43">
        <v>-1.0000000000000001E-5</v>
      </c>
      <c r="R43">
        <v>3.0000000000000001E-3</v>
      </c>
      <c r="S43">
        <v>0.1</v>
      </c>
      <c r="T43">
        <v>300</v>
      </c>
    </row>
    <row r="44" spans="1:20" x14ac:dyDescent="0.3">
      <c r="A44">
        <v>420</v>
      </c>
      <c r="B44" t="s">
        <v>104</v>
      </c>
      <c r="C44" t="str">
        <f>IF(B44="",VLOOKUP(A44,connections2!$A$3:$I$378,3,FALSE),VLOOKUP(B44,connections2!$G$3:$I$378,3,FALSE))</f>
        <v>KPC</v>
      </c>
      <c r="D44">
        <f t="shared" si="0"/>
        <v>80</v>
      </c>
      <c r="E44">
        <v>80</v>
      </c>
      <c r="F44">
        <v>0</v>
      </c>
      <c r="G44">
        <v>542</v>
      </c>
      <c r="H44">
        <f t="shared" si="2"/>
        <v>734.39999999999964</v>
      </c>
      <c r="I44">
        <f t="shared" si="3"/>
        <v>398.04479999999984</v>
      </c>
      <c r="J44">
        <f t="shared" si="1"/>
        <v>322.08</v>
      </c>
      <c r="K44">
        <v>500</v>
      </c>
      <c r="L44">
        <f t="shared" si="4"/>
        <v>177.92000000000002</v>
      </c>
      <c r="M44">
        <v>-1.3333333333333263E-4</v>
      </c>
      <c r="N44">
        <v>3.9999999999999744E-2</v>
      </c>
      <c r="O44">
        <v>-5.6666666666666403</v>
      </c>
      <c r="P44">
        <v>999.99999999999886</v>
      </c>
      <c r="Q44">
        <v>-1.0000000000000001E-5</v>
      </c>
      <c r="R44">
        <v>3.0000000000000001E-3</v>
      </c>
      <c r="S44">
        <v>0.1</v>
      </c>
      <c r="T44">
        <v>300</v>
      </c>
    </row>
    <row r="45" spans="1:20" x14ac:dyDescent="0.3">
      <c r="A45">
        <v>423</v>
      </c>
      <c r="B45" t="s">
        <v>106</v>
      </c>
      <c r="C45" t="str">
        <f>IF(B45="",VLOOKUP(A45,connections2!$A$3:$I$378,3,FALSE),VLOOKUP(B45,connections2!$G$3:$I$378,3,FALSE))</f>
        <v>KPC</v>
      </c>
      <c r="D45">
        <f t="shared" si="0"/>
        <v>80</v>
      </c>
      <c r="E45">
        <v>80</v>
      </c>
      <c r="F45">
        <v>0</v>
      </c>
      <c r="G45">
        <v>543</v>
      </c>
      <c r="H45">
        <f t="shared" si="2"/>
        <v>734.39999999999964</v>
      </c>
      <c r="I45">
        <f t="shared" si="3"/>
        <v>398.77919999999978</v>
      </c>
      <c r="J45">
        <f t="shared" si="1"/>
        <v>322.08</v>
      </c>
      <c r="K45">
        <v>500</v>
      </c>
      <c r="L45">
        <f t="shared" si="4"/>
        <v>177.92000000000002</v>
      </c>
      <c r="M45">
        <v>-1.3333333333333263E-4</v>
      </c>
      <c r="N45">
        <v>3.9999999999999744E-2</v>
      </c>
      <c r="O45">
        <v>-5.6666666666666403</v>
      </c>
      <c r="P45">
        <v>999.99999999999886</v>
      </c>
      <c r="Q45">
        <v>-1.0000000000000001E-5</v>
      </c>
      <c r="R45">
        <v>3.0000000000000001E-3</v>
      </c>
      <c r="S45">
        <v>0.1</v>
      </c>
      <c r="T45">
        <v>300</v>
      </c>
    </row>
    <row r="46" spans="1:20" x14ac:dyDescent="0.3">
      <c r="A46">
        <v>430</v>
      </c>
      <c r="B46" t="s">
        <v>109</v>
      </c>
      <c r="C46" t="str">
        <f>IF(B46="",VLOOKUP(A46,connections2!$A$3:$I$378,3,FALSE),VLOOKUP(B46,connections2!$G$3:$I$378,3,FALSE))</f>
        <v>KPC</v>
      </c>
      <c r="D46">
        <f t="shared" si="0"/>
        <v>80</v>
      </c>
      <c r="E46">
        <v>80</v>
      </c>
      <c r="F46">
        <v>0</v>
      </c>
      <c r="G46">
        <v>544</v>
      </c>
      <c r="H46">
        <f t="shared" si="2"/>
        <v>734.39999999999964</v>
      </c>
      <c r="I46">
        <f t="shared" si="3"/>
        <v>399.51359999999983</v>
      </c>
      <c r="J46">
        <f t="shared" si="1"/>
        <v>322.08</v>
      </c>
      <c r="K46">
        <v>500</v>
      </c>
      <c r="L46">
        <f t="shared" si="4"/>
        <v>177.92000000000002</v>
      </c>
      <c r="M46">
        <v>-1.3333333333333263E-4</v>
      </c>
      <c r="N46">
        <v>3.9999999999999744E-2</v>
      </c>
      <c r="O46">
        <v>-5.6666666666666403</v>
      </c>
      <c r="P46">
        <v>999.99999999999886</v>
      </c>
      <c r="Q46">
        <v>-1.0000000000000001E-5</v>
      </c>
      <c r="R46">
        <v>3.0000000000000001E-3</v>
      </c>
      <c r="S46">
        <v>0.1</v>
      </c>
      <c r="T46">
        <v>300</v>
      </c>
    </row>
    <row r="47" spans="1:20" x14ac:dyDescent="0.3">
      <c r="A47">
        <v>432</v>
      </c>
      <c r="C47" t="str">
        <f>IF(B47="",VLOOKUP(A47,connections2!$A$3:$I$378,3,FALSE),VLOOKUP(B47,connections2!$G$3:$I$378,3,FALSE))</f>
        <v>U3</v>
      </c>
      <c r="D47">
        <f t="shared" si="0"/>
        <v>130</v>
      </c>
      <c r="E47">
        <v>130</v>
      </c>
      <c r="F47">
        <v>0</v>
      </c>
      <c r="G47">
        <v>545</v>
      </c>
      <c r="H47">
        <f t="shared" si="2"/>
        <v>646.39999999999952</v>
      </c>
      <c r="I47">
        <f t="shared" si="3"/>
        <v>352.28799999999978</v>
      </c>
      <c r="J47">
        <f t="shared" si="1"/>
        <v>341.73</v>
      </c>
      <c r="K47">
        <v>500</v>
      </c>
      <c r="L47">
        <f t="shared" si="4"/>
        <v>158.26999999999998</v>
      </c>
      <c r="M47">
        <v>-1.3333333333333263E-4</v>
      </c>
      <c r="N47">
        <v>3.9999999999999744E-2</v>
      </c>
      <c r="O47">
        <v>-5.6666666666666403</v>
      </c>
      <c r="P47">
        <v>999.99999999999886</v>
      </c>
      <c r="Q47">
        <v>-1.0000000000000001E-5</v>
      </c>
      <c r="R47">
        <v>3.0000000000000001E-3</v>
      </c>
      <c r="S47">
        <v>0.1</v>
      </c>
      <c r="T47">
        <v>300</v>
      </c>
    </row>
    <row r="48" spans="1:20" x14ac:dyDescent="0.3">
      <c r="A48">
        <v>437</v>
      </c>
      <c r="B48" t="s">
        <v>112</v>
      </c>
      <c r="C48" t="str">
        <f>IF(B48="",VLOOKUP(A48,connections2!$A$3:$I$378,3,FALSE),VLOOKUP(B48,connections2!$G$3:$I$378,3,FALSE))</f>
        <v>KPC</v>
      </c>
      <c r="D48">
        <f t="shared" si="0"/>
        <v>80</v>
      </c>
      <c r="E48">
        <v>80</v>
      </c>
      <c r="F48">
        <v>0</v>
      </c>
      <c r="G48">
        <v>546</v>
      </c>
      <c r="H48">
        <f t="shared" si="2"/>
        <v>734.39999999999964</v>
      </c>
      <c r="I48">
        <f t="shared" si="3"/>
        <v>400.98239999999981</v>
      </c>
      <c r="J48">
        <f t="shared" si="1"/>
        <v>322.08</v>
      </c>
      <c r="K48">
        <v>500</v>
      </c>
      <c r="L48">
        <f t="shared" si="4"/>
        <v>177.92000000000002</v>
      </c>
      <c r="M48">
        <v>-1.3333333333333263E-4</v>
      </c>
      <c r="N48">
        <v>3.9999999999999744E-2</v>
      </c>
      <c r="O48">
        <v>-5.6666666666666403</v>
      </c>
      <c r="P48">
        <v>999.99999999999886</v>
      </c>
      <c r="Q48">
        <v>-1.0000000000000001E-5</v>
      </c>
      <c r="R48">
        <v>3.0000000000000001E-3</v>
      </c>
      <c r="S48">
        <v>0.1</v>
      </c>
      <c r="T48">
        <v>300</v>
      </c>
    </row>
    <row r="49" spans="1:20" x14ac:dyDescent="0.3">
      <c r="A49">
        <v>439</v>
      </c>
      <c r="B49" t="s">
        <v>115</v>
      </c>
      <c r="C49" t="str">
        <f>IF(B49="",VLOOKUP(A49,connections2!$A$3:$I$378,3,FALSE),VLOOKUP(B49,connections2!$G$3:$I$378,3,FALSE))</f>
        <v>KPC</v>
      </c>
      <c r="D49">
        <f t="shared" si="0"/>
        <v>80</v>
      </c>
      <c r="E49">
        <v>80</v>
      </c>
      <c r="F49">
        <v>0</v>
      </c>
      <c r="G49">
        <v>547</v>
      </c>
      <c r="H49">
        <f t="shared" si="2"/>
        <v>734.39999999999964</v>
      </c>
      <c r="I49">
        <f t="shared" si="3"/>
        <v>401.71679999999981</v>
      </c>
      <c r="J49">
        <f t="shared" si="1"/>
        <v>322.08</v>
      </c>
      <c r="K49">
        <v>500</v>
      </c>
      <c r="L49">
        <f t="shared" si="4"/>
        <v>177.92000000000002</v>
      </c>
      <c r="M49">
        <v>-1.3333333333333263E-4</v>
      </c>
      <c r="N49">
        <v>3.9999999999999744E-2</v>
      </c>
      <c r="O49">
        <v>-5.6666666666666403</v>
      </c>
      <c r="P49">
        <v>999.99999999999886</v>
      </c>
      <c r="Q49">
        <v>-1.0000000000000001E-5</v>
      </c>
      <c r="R49">
        <v>3.0000000000000001E-3</v>
      </c>
      <c r="S49">
        <v>0.1</v>
      </c>
      <c r="T49">
        <v>300</v>
      </c>
    </row>
    <row r="50" spans="1:20" x14ac:dyDescent="0.3">
      <c r="A50">
        <v>442</v>
      </c>
      <c r="B50" t="s">
        <v>118</v>
      </c>
      <c r="C50" t="str">
        <f>IF(B50="",VLOOKUP(A50,connections2!$A$3:$I$378,3,FALSE),VLOOKUP(B50,connections2!$G$3:$I$378,3,FALSE))</f>
        <v>KPC</v>
      </c>
      <c r="D50">
        <f t="shared" si="0"/>
        <v>80</v>
      </c>
      <c r="E50">
        <v>80</v>
      </c>
      <c r="F50">
        <v>0</v>
      </c>
      <c r="G50">
        <v>548</v>
      </c>
      <c r="H50">
        <f t="shared" si="2"/>
        <v>734.39999999999964</v>
      </c>
      <c r="I50">
        <f t="shared" si="3"/>
        <v>402.4511999999998</v>
      </c>
      <c r="J50">
        <f t="shared" si="1"/>
        <v>322.08</v>
      </c>
      <c r="K50">
        <v>500</v>
      </c>
      <c r="L50">
        <f t="shared" si="4"/>
        <v>177.92000000000002</v>
      </c>
      <c r="M50">
        <v>-1.3333333333333263E-4</v>
      </c>
      <c r="N50">
        <v>3.9999999999999744E-2</v>
      </c>
      <c r="O50">
        <v>-5.6666666666666403</v>
      </c>
      <c r="P50">
        <v>999.99999999999886</v>
      </c>
      <c r="Q50">
        <v>-1.0000000000000001E-5</v>
      </c>
      <c r="R50">
        <v>3.0000000000000001E-3</v>
      </c>
      <c r="S50">
        <v>0.1</v>
      </c>
      <c r="T50">
        <v>300</v>
      </c>
    </row>
    <row r="51" spans="1:20" x14ac:dyDescent="0.3">
      <c r="A51">
        <v>446</v>
      </c>
      <c r="C51" t="str">
        <f>IF(B51="",VLOOKUP(A51,connections2!$A$3:$I$378,3,FALSE),VLOOKUP(B51,connections2!$G$3:$I$378,3,FALSE))</f>
        <v>KPC</v>
      </c>
      <c r="D51">
        <f t="shared" si="0"/>
        <v>80</v>
      </c>
      <c r="E51">
        <v>80</v>
      </c>
      <c r="F51">
        <v>0</v>
      </c>
      <c r="G51">
        <v>549</v>
      </c>
      <c r="H51">
        <f t="shared" si="2"/>
        <v>734.39999999999964</v>
      </c>
      <c r="I51">
        <f t="shared" si="3"/>
        <v>403.18559999999979</v>
      </c>
      <c r="J51">
        <f t="shared" si="1"/>
        <v>322.08</v>
      </c>
      <c r="K51">
        <v>500</v>
      </c>
      <c r="L51">
        <f t="shared" si="4"/>
        <v>177.92000000000002</v>
      </c>
      <c r="M51">
        <v>-1.3333333333333263E-4</v>
      </c>
      <c r="N51">
        <v>3.9999999999999744E-2</v>
      </c>
      <c r="O51">
        <v>-5.6666666666666403</v>
      </c>
      <c r="P51">
        <v>999.99999999999886</v>
      </c>
      <c r="Q51">
        <v>-1.0000000000000001E-5</v>
      </c>
      <c r="R51">
        <v>3.0000000000000001E-3</v>
      </c>
      <c r="S51">
        <v>0.1</v>
      </c>
      <c r="T51">
        <v>300</v>
      </c>
    </row>
    <row r="52" spans="1:20" x14ac:dyDescent="0.3">
      <c r="A52" t="s">
        <v>121</v>
      </c>
      <c r="B52" t="s">
        <v>122</v>
      </c>
      <c r="C52" t="str">
        <f>IF(B52="",VLOOKUP(A52,connections2!$A$3:$I$378,3,FALSE),VLOOKUP(B52,connections2!$G$3:$I$378,3,FALSE))</f>
        <v>KPC</v>
      </c>
      <c r="D52">
        <f t="shared" si="0"/>
        <v>80</v>
      </c>
      <c r="E52">
        <v>80</v>
      </c>
      <c r="F52">
        <v>0</v>
      </c>
      <c r="G52">
        <v>550</v>
      </c>
      <c r="H52">
        <f t="shared" si="2"/>
        <v>734.39999999999964</v>
      </c>
      <c r="I52">
        <f t="shared" si="3"/>
        <v>403.91999999999985</v>
      </c>
      <c r="J52">
        <f t="shared" si="1"/>
        <v>322.08</v>
      </c>
      <c r="K52">
        <v>500</v>
      </c>
      <c r="L52">
        <f t="shared" si="4"/>
        <v>177.92000000000002</v>
      </c>
      <c r="M52">
        <v>-1.3333333333333263E-4</v>
      </c>
      <c r="N52">
        <v>3.9999999999999744E-2</v>
      </c>
      <c r="O52">
        <v>-5.6666666666666403</v>
      </c>
      <c r="P52">
        <v>999.99999999999886</v>
      </c>
      <c r="Q52">
        <v>-1.0000000000000001E-5</v>
      </c>
      <c r="R52">
        <v>3.0000000000000001E-3</v>
      </c>
      <c r="S52">
        <v>0.1</v>
      </c>
      <c r="T52">
        <v>300</v>
      </c>
    </row>
    <row r="53" spans="1:20" x14ac:dyDescent="0.3">
      <c r="A53">
        <v>452</v>
      </c>
      <c r="B53" t="s">
        <v>124</v>
      </c>
      <c r="C53" t="str">
        <f>IF(B53="",VLOOKUP(A53,connections2!$A$3:$I$378,3,FALSE),VLOOKUP(B53,connections2!$G$3:$I$378,3,FALSE))</f>
        <v>KPC</v>
      </c>
      <c r="D53">
        <f t="shared" si="0"/>
        <v>80</v>
      </c>
      <c r="E53">
        <v>80</v>
      </c>
      <c r="F53">
        <v>0</v>
      </c>
      <c r="G53">
        <v>551</v>
      </c>
      <c r="H53">
        <f t="shared" si="2"/>
        <v>734.39999999999964</v>
      </c>
      <c r="I53">
        <f t="shared" si="3"/>
        <v>404.65439999999978</v>
      </c>
      <c r="J53">
        <f t="shared" si="1"/>
        <v>322.08</v>
      </c>
      <c r="K53">
        <v>500</v>
      </c>
      <c r="L53">
        <f t="shared" si="4"/>
        <v>177.92000000000002</v>
      </c>
      <c r="M53">
        <v>-1.3333333333333263E-4</v>
      </c>
      <c r="N53">
        <v>3.9999999999999744E-2</v>
      </c>
      <c r="O53">
        <v>-5.6666666666666403</v>
      </c>
      <c r="P53">
        <v>999.99999999999886</v>
      </c>
      <c r="Q53">
        <v>-1.0000000000000001E-5</v>
      </c>
      <c r="R53">
        <v>3.0000000000000001E-3</v>
      </c>
      <c r="S53">
        <v>0.1</v>
      </c>
      <c r="T53">
        <v>300</v>
      </c>
    </row>
    <row r="54" spans="1:20" x14ac:dyDescent="0.3">
      <c r="A54">
        <v>605</v>
      </c>
      <c r="C54" t="str">
        <f>IF(B54="",VLOOKUP(A54,connections2!$A$3:$I$378,3,FALSE),VLOOKUP(B54,connections2!$G$3:$I$378,3,FALSE))</f>
        <v>U3</v>
      </c>
      <c r="D54">
        <f t="shared" si="0"/>
        <v>130</v>
      </c>
      <c r="E54">
        <v>130</v>
      </c>
      <c r="F54">
        <v>0</v>
      </c>
      <c r="G54">
        <v>552</v>
      </c>
      <c r="H54">
        <f t="shared" si="2"/>
        <v>646.39999999999952</v>
      </c>
      <c r="I54">
        <f t="shared" si="3"/>
        <v>356.81279999999975</v>
      </c>
      <c r="J54">
        <f t="shared" si="1"/>
        <v>341.73</v>
      </c>
      <c r="K54">
        <v>500</v>
      </c>
      <c r="L54">
        <f t="shared" si="4"/>
        <v>158.26999999999998</v>
      </c>
      <c r="M54">
        <v>-1.3333333333333263E-4</v>
      </c>
      <c r="N54">
        <v>3.9999999999999744E-2</v>
      </c>
      <c r="O54">
        <v>-5.6666666666666403</v>
      </c>
      <c r="P54">
        <v>999.99999999999886</v>
      </c>
      <c r="Q54">
        <v>-1.0000000000000001E-5</v>
      </c>
      <c r="R54">
        <v>3.0000000000000001E-3</v>
      </c>
      <c r="S54">
        <v>0.1</v>
      </c>
      <c r="T54">
        <v>300</v>
      </c>
    </row>
    <row r="55" spans="1:20" x14ac:dyDescent="0.3">
      <c r="A55">
        <v>710</v>
      </c>
      <c r="B55" t="s">
        <v>126</v>
      </c>
      <c r="C55" t="str">
        <f>IF(B55="",VLOOKUP(A55,connections2!$A$3:$I$378,3,FALSE),VLOOKUP(B55,connections2!$G$3:$I$378,3,FALSE))</f>
        <v>U2</v>
      </c>
      <c r="D55">
        <f t="shared" si="0"/>
        <v>80</v>
      </c>
      <c r="E55">
        <v>80</v>
      </c>
      <c r="F55">
        <v>0</v>
      </c>
      <c r="G55">
        <v>553</v>
      </c>
      <c r="H55">
        <f t="shared" si="2"/>
        <v>734.39999999999964</v>
      </c>
      <c r="I55">
        <f t="shared" si="3"/>
        <v>406.12319999999977</v>
      </c>
      <c r="J55">
        <f t="shared" si="1"/>
        <v>322.08</v>
      </c>
      <c r="K55">
        <v>500</v>
      </c>
      <c r="L55">
        <f t="shared" si="4"/>
        <v>177.92000000000002</v>
      </c>
      <c r="M55">
        <v>-1.3333333333333263E-4</v>
      </c>
      <c r="N55">
        <v>3.9999999999999744E-2</v>
      </c>
      <c r="O55">
        <v>-5.6666666666666403</v>
      </c>
      <c r="P55">
        <v>999.99999999999886</v>
      </c>
      <c r="Q55">
        <v>-1.0000000000000001E-5</v>
      </c>
      <c r="R55">
        <v>3.0000000000000001E-3</v>
      </c>
      <c r="S55">
        <v>0.1</v>
      </c>
      <c r="T55">
        <v>300</v>
      </c>
    </row>
    <row r="56" spans="1:20" x14ac:dyDescent="0.3">
      <c r="A56">
        <v>711</v>
      </c>
      <c r="C56" t="str">
        <f>IF(B56="",VLOOKUP(A56,connections2!$A$3:$I$378,3,FALSE),VLOOKUP(B56,connections2!$G$3:$I$378,3,FALSE))</f>
        <v>U2</v>
      </c>
      <c r="D56">
        <f t="shared" si="0"/>
        <v>80</v>
      </c>
      <c r="E56">
        <v>80</v>
      </c>
      <c r="F56">
        <v>0</v>
      </c>
      <c r="G56">
        <v>554</v>
      </c>
      <c r="H56">
        <f t="shared" si="2"/>
        <v>734.39999999999964</v>
      </c>
      <c r="I56">
        <f t="shared" si="3"/>
        <v>406.85759999999982</v>
      </c>
      <c r="J56">
        <f t="shared" si="1"/>
        <v>322.08</v>
      </c>
      <c r="K56">
        <v>500</v>
      </c>
      <c r="L56">
        <f t="shared" si="4"/>
        <v>177.92000000000002</v>
      </c>
      <c r="M56">
        <v>-1.3333333333333263E-4</v>
      </c>
      <c r="N56">
        <v>3.9999999999999744E-2</v>
      </c>
      <c r="O56">
        <v>-5.6666666666666403</v>
      </c>
      <c r="P56">
        <v>999.99999999999886</v>
      </c>
      <c r="Q56">
        <v>-1.0000000000000001E-5</v>
      </c>
      <c r="R56">
        <v>3.0000000000000001E-3</v>
      </c>
      <c r="S56">
        <v>0.1</v>
      </c>
      <c r="T56">
        <v>300</v>
      </c>
    </row>
    <row r="57" spans="1:20" x14ac:dyDescent="0.3">
      <c r="A57">
        <v>713</v>
      </c>
      <c r="B57" t="s">
        <v>130</v>
      </c>
      <c r="C57" t="str">
        <f>IF(B57="",VLOOKUP(A57,connections2!$A$3:$I$378,3,FALSE),VLOOKUP(B57,connections2!$G$3:$I$378,3,FALSE))</f>
        <v>U2</v>
      </c>
      <c r="D57">
        <f t="shared" si="0"/>
        <v>80</v>
      </c>
      <c r="E57">
        <v>80</v>
      </c>
      <c r="F57">
        <v>0</v>
      </c>
      <c r="G57">
        <v>555</v>
      </c>
      <c r="H57">
        <f t="shared" si="2"/>
        <v>734.39999999999964</v>
      </c>
      <c r="I57">
        <f t="shared" si="3"/>
        <v>407.59199999999981</v>
      </c>
      <c r="J57">
        <f t="shared" si="1"/>
        <v>322.08</v>
      </c>
      <c r="K57">
        <v>500</v>
      </c>
      <c r="L57">
        <f t="shared" si="4"/>
        <v>177.92000000000002</v>
      </c>
      <c r="M57">
        <v>-1.3333333333333263E-4</v>
      </c>
      <c r="N57">
        <v>3.9999999999999744E-2</v>
      </c>
      <c r="O57">
        <v>-5.6666666666666403</v>
      </c>
      <c r="P57">
        <v>999.99999999999886</v>
      </c>
      <c r="Q57">
        <v>-1.0000000000000001E-5</v>
      </c>
      <c r="R57">
        <v>3.0000000000000001E-3</v>
      </c>
      <c r="S57">
        <v>0.1</v>
      </c>
      <c r="T57">
        <v>300</v>
      </c>
    </row>
    <row r="58" spans="1:20" x14ac:dyDescent="0.3">
      <c r="A58" t="s">
        <v>133</v>
      </c>
      <c r="B58" t="s">
        <v>134</v>
      </c>
      <c r="C58" t="str">
        <f>IF(B58="",VLOOKUP(A58,connections2!$A$3:$I$378,3,FALSE),VLOOKUP(B58,connections2!$G$3:$I$378,3,FALSE))</f>
        <v>U2</v>
      </c>
      <c r="D58">
        <f t="shared" si="0"/>
        <v>80</v>
      </c>
      <c r="E58">
        <v>80</v>
      </c>
      <c r="F58">
        <v>0</v>
      </c>
      <c r="G58">
        <v>556</v>
      </c>
      <c r="H58">
        <f t="shared" si="2"/>
        <v>734.39999999999964</v>
      </c>
      <c r="I58">
        <f t="shared" si="3"/>
        <v>408.32639999999981</v>
      </c>
      <c r="J58">
        <f t="shared" si="1"/>
        <v>322.08</v>
      </c>
      <c r="K58">
        <v>500</v>
      </c>
      <c r="L58">
        <f t="shared" si="4"/>
        <v>177.92000000000002</v>
      </c>
      <c r="M58">
        <v>-1.3333333333333263E-4</v>
      </c>
      <c r="N58">
        <v>3.9999999999999744E-2</v>
      </c>
      <c r="O58">
        <v>-5.6666666666666403</v>
      </c>
      <c r="P58">
        <v>999.99999999999886</v>
      </c>
      <c r="Q58">
        <v>-1.0000000000000001E-5</v>
      </c>
      <c r="R58">
        <v>3.0000000000000001E-3</v>
      </c>
      <c r="S58">
        <v>0.1</v>
      </c>
      <c r="T58">
        <v>300</v>
      </c>
    </row>
    <row r="59" spans="1:20" x14ac:dyDescent="0.3">
      <c r="A59">
        <v>803</v>
      </c>
      <c r="B59" t="s">
        <v>136</v>
      </c>
      <c r="C59" t="str">
        <f>IF(B59="",VLOOKUP(A59,connections2!$A$3:$I$378,3,FALSE),VLOOKUP(B59,connections2!$G$3:$I$378,3,FALSE))</f>
        <v>KPC</v>
      </c>
      <c r="D59">
        <f t="shared" si="0"/>
        <v>80</v>
      </c>
      <c r="E59">
        <v>80</v>
      </c>
      <c r="F59">
        <v>0</v>
      </c>
      <c r="G59">
        <v>557</v>
      </c>
      <c r="H59">
        <f t="shared" si="2"/>
        <v>734.39999999999964</v>
      </c>
      <c r="I59">
        <f t="shared" si="3"/>
        <v>409.0607999999998</v>
      </c>
      <c r="J59">
        <f t="shared" si="1"/>
        <v>322.08</v>
      </c>
      <c r="K59">
        <v>500</v>
      </c>
      <c r="L59">
        <f t="shared" si="4"/>
        <v>177.92000000000002</v>
      </c>
      <c r="M59">
        <v>-1.3333333333333263E-4</v>
      </c>
      <c r="N59">
        <v>3.9999999999999744E-2</v>
      </c>
      <c r="O59">
        <v>-5.6666666666666403</v>
      </c>
      <c r="P59">
        <v>999.99999999999886</v>
      </c>
      <c r="Q59">
        <v>-1.0000000000000001E-5</v>
      </c>
      <c r="R59">
        <v>3.0000000000000001E-3</v>
      </c>
      <c r="S59">
        <v>0.1</v>
      </c>
      <c r="T59">
        <v>300</v>
      </c>
    </row>
    <row r="60" spans="1:20" x14ac:dyDescent="0.3">
      <c r="A60">
        <v>806</v>
      </c>
      <c r="B60" t="s">
        <v>98</v>
      </c>
      <c r="C60" t="str">
        <f>IF(B60="",VLOOKUP(A60,connections2!$A$3:$I$378,3,FALSE),VLOOKUP(B60,connections2!$G$3:$I$378,3,FALSE))</f>
        <v>KPC</v>
      </c>
      <c r="D60">
        <f t="shared" si="0"/>
        <v>80</v>
      </c>
      <c r="E60">
        <v>80</v>
      </c>
      <c r="F60">
        <v>0</v>
      </c>
      <c r="G60">
        <v>558</v>
      </c>
      <c r="H60">
        <f t="shared" si="2"/>
        <v>734.39999999999964</v>
      </c>
      <c r="I60">
        <f t="shared" si="3"/>
        <v>409.7951999999998</v>
      </c>
      <c r="J60">
        <f t="shared" si="1"/>
        <v>322.08</v>
      </c>
      <c r="K60">
        <v>500</v>
      </c>
      <c r="L60">
        <f t="shared" si="4"/>
        <v>177.92000000000002</v>
      </c>
      <c r="M60">
        <v>-1.3333333333333263E-4</v>
      </c>
      <c r="N60">
        <v>3.9999999999999744E-2</v>
      </c>
      <c r="O60">
        <v>-5.6666666666666403</v>
      </c>
      <c r="P60">
        <v>999.99999999999886</v>
      </c>
      <c r="Q60">
        <v>-1.0000000000000001E-5</v>
      </c>
      <c r="R60">
        <v>3.0000000000000001E-3</v>
      </c>
      <c r="S60">
        <v>0.1</v>
      </c>
      <c r="T60">
        <v>300</v>
      </c>
    </row>
    <row r="61" spans="1:20" x14ac:dyDescent="0.3">
      <c r="A61">
        <v>817</v>
      </c>
      <c r="C61" t="str">
        <f>IF(B61="",VLOOKUP(A61,connections2!$A$3:$I$378,3,FALSE),VLOOKUP(B61,connections2!$G$3:$I$378,3,FALSE))</f>
        <v>U3</v>
      </c>
      <c r="D61">
        <f t="shared" si="0"/>
        <v>130</v>
      </c>
      <c r="E61">
        <v>130</v>
      </c>
      <c r="F61">
        <v>0</v>
      </c>
      <c r="G61">
        <v>559</v>
      </c>
      <c r="H61">
        <f t="shared" si="2"/>
        <v>646.39999999999952</v>
      </c>
      <c r="I61">
        <f t="shared" si="3"/>
        <v>361.33759999999972</v>
      </c>
      <c r="J61">
        <f t="shared" si="1"/>
        <v>341.73</v>
      </c>
      <c r="K61">
        <v>500</v>
      </c>
      <c r="L61">
        <f t="shared" si="4"/>
        <v>158.26999999999998</v>
      </c>
      <c r="M61">
        <v>-1.3333333333333263E-4</v>
      </c>
      <c r="N61">
        <v>3.9999999999999744E-2</v>
      </c>
      <c r="O61">
        <v>-5.6666666666666403</v>
      </c>
      <c r="P61">
        <v>999.99999999999886</v>
      </c>
      <c r="Q61">
        <v>-1.0000000000000001E-5</v>
      </c>
      <c r="R61">
        <v>3.0000000000000001E-3</v>
      </c>
      <c r="S61">
        <v>0.1</v>
      </c>
      <c r="T61">
        <v>300</v>
      </c>
    </row>
    <row r="62" spans="1:20" x14ac:dyDescent="0.3">
      <c r="A62">
        <v>818</v>
      </c>
      <c r="B62" t="s">
        <v>139</v>
      </c>
      <c r="C62" t="str">
        <f>IF(B62="",VLOOKUP(A62,connections2!$A$3:$I$378,3,FALSE),VLOOKUP(B62,connections2!$G$3:$I$378,3,FALSE))</f>
        <v>KPC</v>
      </c>
      <c r="D62">
        <f t="shared" si="0"/>
        <v>80</v>
      </c>
      <c r="E62">
        <v>80</v>
      </c>
      <c r="F62">
        <v>0</v>
      </c>
      <c r="G62">
        <v>560</v>
      </c>
      <c r="H62">
        <f t="shared" si="2"/>
        <v>734.39999999999964</v>
      </c>
      <c r="I62">
        <f t="shared" si="3"/>
        <v>411.26399999999978</v>
      </c>
      <c r="J62">
        <f t="shared" si="1"/>
        <v>322.08</v>
      </c>
      <c r="K62">
        <v>500</v>
      </c>
      <c r="L62">
        <f t="shared" si="4"/>
        <v>177.92000000000002</v>
      </c>
      <c r="M62">
        <v>-1.3333333333333263E-4</v>
      </c>
      <c r="N62">
        <v>3.9999999999999744E-2</v>
      </c>
      <c r="O62">
        <v>-5.6666666666666403</v>
      </c>
      <c r="P62">
        <v>999.99999999999886</v>
      </c>
      <c r="Q62">
        <v>-1.0000000000000001E-5</v>
      </c>
      <c r="R62">
        <v>3.0000000000000001E-3</v>
      </c>
      <c r="S62">
        <v>0.1</v>
      </c>
      <c r="T62">
        <v>300</v>
      </c>
    </row>
    <row r="63" spans="1:20" x14ac:dyDescent="0.3">
      <c r="A63">
        <v>822</v>
      </c>
      <c r="C63" t="str">
        <f>IF(B63="",VLOOKUP(A63,connections2!$A$3:$I$378,3,FALSE),VLOOKUP(B63,connections2!$G$3:$I$378,3,FALSE))</f>
        <v>U3</v>
      </c>
      <c r="D63">
        <f t="shared" si="0"/>
        <v>130</v>
      </c>
      <c r="E63">
        <v>130</v>
      </c>
      <c r="F63">
        <v>0</v>
      </c>
      <c r="G63">
        <v>561</v>
      </c>
      <c r="H63">
        <f t="shared" si="2"/>
        <v>646.39999999999952</v>
      </c>
      <c r="I63">
        <f t="shared" si="3"/>
        <v>362.63039999999972</v>
      </c>
      <c r="J63">
        <f t="shared" si="1"/>
        <v>341.73</v>
      </c>
      <c r="K63">
        <v>500</v>
      </c>
      <c r="L63">
        <f t="shared" si="4"/>
        <v>158.26999999999998</v>
      </c>
      <c r="M63">
        <v>-1.3333333333333263E-4</v>
      </c>
      <c r="N63">
        <v>3.9999999999999744E-2</v>
      </c>
      <c r="O63">
        <v>-5.6666666666666403</v>
      </c>
      <c r="P63">
        <v>999.99999999999886</v>
      </c>
      <c r="Q63">
        <v>-1.0000000000000001E-5</v>
      </c>
      <c r="R63">
        <v>3.0000000000000001E-3</v>
      </c>
      <c r="S63">
        <v>0.1</v>
      </c>
      <c r="T63">
        <v>300</v>
      </c>
    </row>
    <row r="64" spans="1:20" x14ac:dyDescent="0.3">
      <c r="A64">
        <v>905</v>
      </c>
      <c r="C64" t="str">
        <f>IF(B64="",VLOOKUP(A64,connections2!$A$3:$I$378,3,FALSE),VLOOKUP(B64,connections2!$G$3:$I$378,3,FALSE))</f>
        <v>KPC</v>
      </c>
      <c r="D64">
        <f t="shared" si="0"/>
        <v>80</v>
      </c>
      <c r="E64">
        <v>80</v>
      </c>
      <c r="F64">
        <v>0</v>
      </c>
      <c r="G64">
        <v>562</v>
      </c>
      <c r="H64">
        <f t="shared" si="2"/>
        <v>734.39999999999964</v>
      </c>
      <c r="I64">
        <f t="shared" si="3"/>
        <v>412.73279999999983</v>
      </c>
      <c r="J64">
        <f t="shared" si="1"/>
        <v>322.08</v>
      </c>
      <c r="K64">
        <v>500</v>
      </c>
      <c r="L64">
        <f t="shared" si="4"/>
        <v>177.92000000000002</v>
      </c>
      <c r="M64">
        <v>-1.3333333333333263E-4</v>
      </c>
      <c r="N64">
        <v>3.9999999999999744E-2</v>
      </c>
      <c r="O64">
        <v>-5.6666666666666403</v>
      </c>
      <c r="P64">
        <v>999.99999999999886</v>
      </c>
      <c r="Q64">
        <v>-1.0000000000000001E-5</v>
      </c>
      <c r="R64">
        <v>3.0000000000000001E-3</v>
      </c>
      <c r="S64">
        <v>0.1</v>
      </c>
      <c r="T64">
        <v>300</v>
      </c>
    </row>
    <row r="65" spans="1:20" x14ac:dyDescent="0.3">
      <c r="A65">
        <v>910</v>
      </c>
      <c r="B65" t="s">
        <v>142</v>
      </c>
      <c r="C65" t="str">
        <f>IF(B65="",VLOOKUP(A65,connections2!$A$3:$I$378,3,FALSE),VLOOKUP(B65,connections2!$G$3:$I$378,3,FALSE))</f>
        <v>KPC</v>
      </c>
      <c r="D65">
        <f t="shared" si="0"/>
        <v>80</v>
      </c>
      <c r="E65">
        <v>80</v>
      </c>
      <c r="F65">
        <v>0</v>
      </c>
      <c r="G65">
        <v>563</v>
      </c>
      <c r="H65">
        <f t="shared" si="2"/>
        <v>734.39999999999964</v>
      </c>
      <c r="I65">
        <f t="shared" si="3"/>
        <v>413.46719999999976</v>
      </c>
      <c r="J65">
        <f t="shared" si="1"/>
        <v>322.08</v>
      </c>
      <c r="K65">
        <v>500</v>
      </c>
      <c r="L65">
        <f t="shared" si="4"/>
        <v>177.92000000000002</v>
      </c>
      <c r="M65">
        <v>-1.3333333333333263E-4</v>
      </c>
      <c r="N65">
        <v>3.9999999999999744E-2</v>
      </c>
      <c r="O65">
        <v>-5.6666666666666403</v>
      </c>
      <c r="P65">
        <v>999.99999999999886</v>
      </c>
      <c r="Q65">
        <v>-1.0000000000000001E-5</v>
      </c>
      <c r="R65">
        <v>3.0000000000000001E-3</v>
      </c>
      <c r="S65">
        <v>0.1</v>
      </c>
      <c r="T65">
        <v>300</v>
      </c>
    </row>
    <row r="66" spans="1:20" x14ac:dyDescent="0.3">
      <c r="A66">
        <v>912</v>
      </c>
      <c r="B66" t="s">
        <v>145</v>
      </c>
      <c r="C66" t="str">
        <f>IF(B66="",VLOOKUP(A66,connections2!$A$3:$I$378,3,FALSE),VLOOKUP(B66,connections2!$G$3:$I$378,3,FALSE))</f>
        <v>KPC</v>
      </c>
      <c r="D66">
        <f t="shared" si="0"/>
        <v>80</v>
      </c>
      <c r="E66">
        <v>80</v>
      </c>
      <c r="F66">
        <v>0</v>
      </c>
      <c r="G66">
        <v>564</v>
      </c>
      <c r="H66">
        <f t="shared" si="2"/>
        <v>734.39999999999964</v>
      </c>
      <c r="I66">
        <f t="shared" si="3"/>
        <v>414.20159999999981</v>
      </c>
      <c r="J66">
        <f t="shared" si="1"/>
        <v>322.08</v>
      </c>
      <c r="K66">
        <v>500</v>
      </c>
      <c r="L66">
        <f t="shared" si="4"/>
        <v>177.92000000000002</v>
      </c>
      <c r="M66">
        <v>-1.3333333333333263E-4</v>
      </c>
      <c r="N66">
        <v>3.9999999999999744E-2</v>
      </c>
      <c r="O66">
        <v>-5.6666666666666403</v>
      </c>
      <c r="P66">
        <v>999.99999999999886</v>
      </c>
      <c r="Q66">
        <v>-1.0000000000000001E-5</v>
      </c>
      <c r="R66">
        <v>3.0000000000000001E-3</v>
      </c>
      <c r="S66">
        <v>0.1</v>
      </c>
      <c r="T66">
        <v>300</v>
      </c>
    </row>
    <row r="67" spans="1:20" x14ac:dyDescent="0.3">
      <c r="A67" t="s">
        <v>148</v>
      </c>
      <c r="B67" t="s">
        <v>149</v>
      </c>
      <c r="C67" t="str">
        <f>IF(B67="",VLOOKUP(A67,connections2!$A$3:$I$378,3,FALSE),VLOOKUP(B67,connections2!$G$3:$I$378,3,FALSE))</f>
        <v>KPC</v>
      </c>
      <c r="D67">
        <f t="shared" ref="D67:D124" si="5">E67+F67</f>
        <v>80</v>
      </c>
      <c r="E67">
        <v>80</v>
      </c>
      <c r="F67">
        <v>0</v>
      </c>
      <c r="G67">
        <v>565</v>
      </c>
      <c r="H67">
        <f t="shared" ref="H67:H124" si="6">IF(M67*D67^3+N67*D67^2+O67*D67+P67&lt;0,0,M67*D67^3+N67*D67^2+O67*D67+P67)</f>
        <v>734.39999999999964</v>
      </c>
      <c r="I67">
        <f t="shared" ref="I67:I124" si="7">H67*G67/1000</f>
        <v>414.93599999999975</v>
      </c>
      <c r="J67">
        <f t="shared" ref="J67:J124" si="8">IF(Q67*D67^3+R67*D67^2+S67*D67+T67&lt;0,0,Q67*D67^3+R67*D67^2+S67*D67+T67)</f>
        <v>322.08</v>
      </c>
      <c r="K67">
        <v>500</v>
      </c>
      <c r="L67">
        <f t="shared" ref="L67:L124" si="9">K67-J67</f>
        <v>177.92000000000002</v>
      </c>
      <c r="M67">
        <v>-1.3333333333333263E-4</v>
      </c>
      <c r="N67">
        <v>3.9999999999999744E-2</v>
      </c>
      <c r="O67">
        <v>-5.6666666666666403</v>
      </c>
      <c r="P67">
        <v>999.99999999999886</v>
      </c>
      <c r="Q67">
        <v>-1.0000000000000001E-5</v>
      </c>
      <c r="R67">
        <v>3.0000000000000001E-3</v>
      </c>
      <c r="S67">
        <v>0.1</v>
      </c>
      <c r="T67">
        <v>300</v>
      </c>
    </row>
    <row r="68" spans="1:20" x14ac:dyDescent="0.3">
      <c r="A68">
        <v>918</v>
      </c>
      <c r="B68" t="s">
        <v>152</v>
      </c>
      <c r="C68" t="str">
        <f>IF(B68="",VLOOKUP(A68,connections2!$A$3:$I$378,3,FALSE),VLOOKUP(B68,connections2!$G$3:$I$378,3,FALSE))</f>
        <v>KPC</v>
      </c>
      <c r="D68">
        <f t="shared" si="5"/>
        <v>80</v>
      </c>
      <c r="E68">
        <v>80</v>
      </c>
      <c r="F68">
        <v>0</v>
      </c>
      <c r="G68">
        <v>566</v>
      </c>
      <c r="H68">
        <f t="shared" si="6"/>
        <v>734.39999999999964</v>
      </c>
      <c r="I68">
        <f t="shared" si="7"/>
        <v>415.6703999999998</v>
      </c>
      <c r="J68">
        <f t="shared" si="8"/>
        <v>322.08</v>
      </c>
      <c r="K68">
        <v>500</v>
      </c>
      <c r="L68">
        <f t="shared" si="9"/>
        <v>177.92000000000002</v>
      </c>
      <c r="M68">
        <v>-1.3333333333333263E-4</v>
      </c>
      <c r="N68">
        <v>3.9999999999999744E-2</v>
      </c>
      <c r="O68">
        <v>-5.6666666666666403</v>
      </c>
      <c r="P68">
        <v>999.99999999999886</v>
      </c>
      <c r="Q68">
        <v>-1.0000000000000001E-5</v>
      </c>
      <c r="R68">
        <v>3.0000000000000001E-3</v>
      </c>
      <c r="S68">
        <v>0.1</v>
      </c>
      <c r="T68">
        <v>300</v>
      </c>
    </row>
    <row r="69" spans="1:20" x14ac:dyDescent="0.3">
      <c r="A69">
        <v>920</v>
      </c>
      <c r="B69" t="s">
        <v>155</v>
      </c>
      <c r="C69" t="str">
        <f>IF(B69="",VLOOKUP(A69,connections2!$A$3:$I$378,3,FALSE),VLOOKUP(B69,connections2!$G$3:$I$378,3,FALSE))</f>
        <v>KPC</v>
      </c>
      <c r="D69">
        <f t="shared" si="5"/>
        <v>80</v>
      </c>
      <c r="E69">
        <v>80</v>
      </c>
      <c r="F69">
        <v>0</v>
      </c>
      <c r="G69">
        <v>567</v>
      </c>
      <c r="H69">
        <f t="shared" si="6"/>
        <v>734.39999999999964</v>
      </c>
      <c r="I69">
        <f t="shared" si="7"/>
        <v>416.4047999999998</v>
      </c>
      <c r="J69">
        <f t="shared" si="8"/>
        <v>322.08</v>
      </c>
      <c r="K69">
        <v>500</v>
      </c>
      <c r="L69">
        <f t="shared" si="9"/>
        <v>177.92000000000002</v>
      </c>
      <c r="M69">
        <v>-1.3333333333333263E-4</v>
      </c>
      <c r="N69">
        <v>3.9999999999999744E-2</v>
      </c>
      <c r="O69">
        <v>-5.6666666666666403</v>
      </c>
      <c r="P69">
        <v>999.99999999999886</v>
      </c>
      <c r="Q69">
        <v>-1.0000000000000001E-5</v>
      </c>
      <c r="R69">
        <v>3.0000000000000001E-3</v>
      </c>
      <c r="S69">
        <v>0.1</v>
      </c>
      <c r="T69">
        <v>300</v>
      </c>
    </row>
    <row r="70" spans="1:20" x14ac:dyDescent="0.3">
      <c r="A70" t="s">
        <v>157</v>
      </c>
      <c r="B70" t="s">
        <v>158</v>
      </c>
      <c r="C70" t="str">
        <f>IF(B70="",VLOOKUP(A70,connections2!$A$3:$I$378,3,FALSE),VLOOKUP(B70,connections2!$G$3:$I$378,3,FALSE))</f>
        <v>KPC</v>
      </c>
      <c r="D70">
        <f t="shared" si="5"/>
        <v>80</v>
      </c>
      <c r="E70">
        <v>80</v>
      </c>
      <c r="F70">
        <v>0</v>
      </c>
      <c r="G70">
        <v>568</v>
      </c>
      <c r="H70">
        <f t="shared" si="6"/>
        <v>734.39999999999964</v>
      </c>
      <c r="I70">
        <f t="shared" si="7"/>
        <v>417.13919999999979</v>
      </c>
      <c r="J70">
        <f t="shared" si="8"/>
        <v>322.08</v>
      </c>
      <c r="K70">
        <v>500</v>
      </c>
      <c r="L70">
        <f t="shared" si="9"/>
        <v>177.92000000000002</v>
      </c>
      <c r="M70">
        <v>-1.3333333333333263E-4</v>
      </c>
      <c r="N70">
        <v>3.9999999999999744E-2</v>
      </c>
      <c r="O70">
        <v>-5.6666666666666403</v>
      </c>
      <c r="P70">
        <v>999.99999999999886</v>
      </c>
      <c r="Q70">
        <v>-1.0000000000000001E-5</v>
      </c>
      <c r="R70">
        <v>3.0000000000000001E-3</v>
      </c>
      <c r="S70">
        <v>0.1</v>
      </c>
      <c r="T70">
        <v>300</v>
      </c>
    </row>
    <row r="71" spans="1:20" x14ac:dyDescent="0.3">
      <c r="A71">
        <v>5488</v>
      </c>
      <c r="B71" t="s">
        <v>160</v>
      </c>
      <c r="C71" t="str">
        <f>IF(B71="",VLOOKUP(A71,connections2!$A$3:$I$378,3,FALSE),VLOOKUP(B71,connections2!$G$3:$I$378,3,FALSE))</f>
        <v>KPC</v>
      </c>
      <c r="D71">
        <f t="shared" si="5"/>
        <v>80</v>
      </c>
      <c r="E71">
        <v>80</v>
      </c>
      <c r="F71">
        <v>0</v>
      </c>
      <c r="G71">
        <v>569</v>
      </c>
      <c r="H71">
        <f t="shared" si="6"/>
        <v>734.39999999999964</v>
      </c>
      <c r="I71">
        <f t="shared" si="7"/>
        <v>417.87359999999978</v>
      </c>
      <c r="J71">
        <f t="shared" si="8"/>
        <v>322.08</v>
      </c>
      <c r="K71">
        <v>500</v>
      </c>
      <c r="L71">
        <f t="shared" si="9"/>
        <v>177.92000000000002</v>
      </c>
      <c r="M71">
        <v>-1.3333333333333263E-4</v>
      </c>
      <c r="N71">
        <v>3.9999999999999744E-2</v>
      </c>
      <c r="O71">
        <v>-5.6666666666666403</v>
      </c>
      <c r="P71">
        <v>999.99999999999886</v>
      </c>
      <c r="Q71">
        <v>-1.0000000000000001E-5</v>
      </c>
      <c r="R71">
        <v>3.0000000000000001E-3</v>
      </c>
      <c r="S71">
        <v>0.1</v>
      </c>
      <c r="T71">
        <v>300</v>
      </c>
    </row>
    <row r="72" spans="1:20" x14ac:dyDescent="0.3">
      <c r="A72">
        <v>5790</v>
      </c>
      <c r="B72" t="s">
        <v>163</v>
      </c>
      <c r="C72" t="str">
        <f>IF(B72="",VLOOKUP(A72,connections2!$A$3:$I$378,3,FALSE),VLOOKUP(B72,connections2!$G$3:$I$378,3,FALSE))</f>
        <v>KPC</v>
      </c>
      <c r="D72">
        <f t="shared" si="5"/>
        <v>80</v>
      </c>
      <c r="E72">
        <v>80</v>
      </c>
      <c r="F72">
        <v>0</v>
      </c>
      <c r="G72">
        <v>570</v>
      </c>
      <c r="H72">
        <f t="shared" si="6"/>
        <v>734.39999999999964</v>
      </c>
      <c r="I72">
        <f t="shared" si="7"/>
        <v>418.60799999999978</v>
      </c>
      <c r="J72">
        <f t="shared" si="8"/>
        <v>322.08</v>
      </c>
      <c r="K72">
        <v>500</v>
      </c>
      <c r="L72">
        <f t="shared" si="9"/>
        <v>177.92000000000002</v>
      </c>
      <c r="M72">
        <v>-1.3333333333333263E-4</v>
      </c>
      <c r="N72">
        <v>3.9999999999999744E-2</v>
      </c>
      <c r="O72">
        <v>-5.6666666666666403</v>
      </c>
      <c r="P72">
        <v>999.99999999999886</v>
      </c>
      <c r="Q72">
        <v>-1.0000000000000001E-5</v>
      </c>
      <c r="R72">
        <v>3.0000000000000001E-3</v>
      </c>
      <c r="S72">
        <v>0.1</v>
      </c>
      <c r="T72">
        <v>300</v>
      </c>
    </row>
    <row r="73" spans="1:20" x14ac:dyDescent="0.3">
      <c r="A73">
        <v>5887</v>
      </c>
      <c r="B73" t="s">
        <v>165</v>
      </c>
      <c r="C73" t="str">
        <f>IF(B73="",VLOOKUP(A73,connections2!$A$3:$I$378,3,FALSE),VLOOKUP(B73,connections2!$G$3:$I$378,3,FALSE))</f>
        <v>KPC</v>
      </c>
      <c r="D73">
        <f t="shared" si="5"/>
        <v>80</v>
      </c>
      <c r="E73">
        <v>80</v>
      </c>
      <c r="F73">
        <v>0</v>
      </c>
      <c r="G73">
        <v>571</v>
      </c>
      <c r="H73">
        <f t="shared" si="6"/>
        <v>734.39999999999964</v>
      </c>
      <c r="I73">
        <f t="shared" si="7"/>
        <v>419.34239999999977</v>
      </c>
      <c r="J73">
        <f t="shared" si="8"/>
        <v>322.08</v>
      </c>
      <c r="K73">
        <v>500</v>
      </c>
      <c r="L73">
        <f t="shared" si="9"/>
        <v>177.92000000000002</v>
      </c>
      <c r="M73">
        <v>-1.3333333333333263E-4</v>
      </c>
      <c r="N73">
        <v>3.9999999999999744E-2</v>
      </c>
      <c r="O73">
        <v>-5.6666666666666403</v>
      </c>
      <c r="P73">
        <v>999.99999999999886</v>
      </c>
      <c r="Q73">
        <v>-1.0000000000000001E-5</v>
      </c>
      <c r="R73">
        <v>3.0000000000000001E-3</v>
      </c>
      <c r="S73">
        <v>0.1</v>
      </c>
      <c r="T73">
        <v>300</v>
      </c>
    </row>
    <row r="74" spans="1:20" x14ac:dyDescent="0.3">
      <c r="A74">
        <v>9805</v>
      </c>
      <c r="B74" t="s">
        <v>168</v>
      </c>
      <c r="C74" t="str">
        <f>IF(B74="",VLOOKUP(A74,connections2!$A$3:$I$378,3,FALSE),VLOOKUP(B74,connections2!$G$3:$I$378,3,FALSE))</f>
        <v>KPC</v>
      </c>
      <c r="D74">
        <f t="shared" si="5"/>
        <v>80</v>
      </c>
      <c r="E74">
        <v>80</v>
      </c>
      <c r="F74">
        <v>0</v>
      </c>
      <c r="G74">
        <v>572</v>
      </c>
      <c r="H74">
        <f t="shared" si="6"/>
        <v>734.39999999999964</v>
      </c>
      <c r="I74">
        <f t="shared" si="7"/>
        <v>420.07679999999982</v>
      </c>
      <c r="J74">
        <f t="shared" si="8"/>
        <v>322.08</v>
      </c>
      <c r="K74">
        <v>500</v>
      </c>
      <c r="L74">
        <f t="shared" si="9"/>
        <v>177.92000000000002</v>
      </c>
      <c r="M74">
        <v>-1.3333333333333263E-4</v>
      </c>
      <c r="N74">
        <v>3.9999999999999744E-2</v>
      </c>
      <c r="O74">
        <v>-5.6666666666666403</v>
      </c>
      <c r="P74">
        <v>999.99999999999886</v>
      </c>
      <c r="Q74">
        <v>-1.0000000000000001E-5</v>
      </c>
      <c r="R74">
        <v>3.0000000000000001E-3</v>
      </c>
      <c r="S74">
        <v>0.1</v>
      </c>
      <c r="T74">
        <v>300</v>
      </c>
    </row>
    <row r="75" spans="1:20" x14ac:dyDescent="0.3">
      <c r="A75">
        <v>9806</v>
      </c>
      <c r="B75" t="s">
        <v>171</v>
      </c>
      <c r="C75" t="str">
        <f>IF(B75="",VLOOKUP(A75,connections2!$A$3:$I$378,3,FALSE),VLOOKUP(B75,connections2!$G$3:$I$378,3,FALSE))</f>
        <v>U2</v>
      </c>
      <c r="D75">
        <f t="shared" si="5"/>
        <v>80</v>
      </c>
      <c r="E75">
        <v>80</v>
      </c>
      <c r="F75">
        <v>0</v>
      </c>
      <c r="G75">
        <v>573</v>
      </c>
      <c r="H75">
        <f t="shared" si="6"/>
        <v>734.39999999999964</v>
      </c>
      <c r="I75">
        <f t="shared" si="7"/>
        <v>420.81119999999976</v>
      </c>
      <c r="J75">
        <f t="shared" si="8"/>
        <v>322.08</v>
      </c>
      <c r="K75">
        <v>500</v>
      </c>
      <c r="L75">
        <f t="shared" si="9"/>
        <v>177.92000000000002</v>
      </c>
      <c r="M75">
        <v>-1.3333333333333263E-4</v>
      </c>
      <c r="N75">
        <v>3.9999999999999744E-2</v>
      </c>
      <c r="O75">
        <v>-5.6666666666666403</v>
      </c>
      <c r="P75">
        <v>999.99999999999886</v>
      </c>
      <c r="Q75">
        <v>-1.0000000000000001E-5</v>
      </c>
      <c r="R75">
        <v>3.0000000000000001E-3</v>
      </c>
      <c r="S75">
        <v>0.1</v>
      </c>
      <c r="T75">
        <v>300</v>
      </c>
    </row>
    <row r="76" spans="1:20" x14ac:dyDescent="0.3">
      <c r="A76">
        <v>9807</v>
      </c>
      <c r="B76" t="s">
        <v>173</v>
      </c>
      <c r="C76" t="str">
        <f>IF(B76="",VLOOKUP(A76,connections2!$A$3:$I$378,3,FALSE),VLOOKUP(B76,connections2!$G$3:$I$378,3,FALSE))</f>
        <v>KPC</v>
      </c>
      <c r="D76">
        <f t="shared" si="5"/>
        <v>80</v>
      </c>
      <c r="E76">
        <v>80</v>
      </c>
      <c r="F76">
        <v>0</v>
      </c>
      <c r="G76">
        <v>574</v>
      </c>
      <c r="H76">
        <f t="shared" si="6"/>
        <v>734.39999999999964</v>
      </c>
      <c r="I76">
        <f t="shared" si="7"/>
        <v>421.54559999999981</v>
      </c>
      <c r="J76">
        <f t="shared" si="8"/>
        <v>322.08</v>
      </c>
      <c r="K76">
        <v>500</v>
      </c>
      <c r="L76">
        <f t="shared" si="9"/>
        <v>177.92000000000002</v>
      </c>
      <c r="M76">
        <v>-1.3333333333333263E-4</v>
      </c>
      <c r="N76">
        <v>3.9999999999999744E-2</v>
      </c>
      <c r="O76">
        <v>-5.6666666666666403</v>
      </c>
      <c r="P76">
        <v>999.99999999999886</v>
      </c>
      <c r="Q76">
        <v>-1.0000000000000001E-5</v>
      </c>
      <c r="R76">
        <v>3.0000000000000001E-3</v>
      </c>
      <c r="S76">
        <v>0.1</v>
      </c>
      <c r="T76">
        <v>300</v>
      </c>
    </row>
    <row r="77" spans="1:20" x14ac:dyDescent="0.3">
      <c r="A77">
        <v>9808</v>
      </c>
      <c r="B77" t="s">
        <v>177</v>
      </c>
      <c r="C77" t="str">
        <f>IF(B77="",VLOOKUP(A77,connections2!$A$3:$I$378,3,FALSE),VLOOKUP(B77,connections2!$G$3:$I$378,3,FALSE))</f>
        <v>KPC</v>
      </c>
      <c r="D77">
        <f t="shared" si="5"/>
        <v>80</v>
      </c>
      <c r="E77">
        <v>80</v>
      </c>
      <c r="F77">
        <v>0</v>
      </c>
      <c r="G77">
        <v>575</v>
      </c>
      <c r="H77">
        <f t="shared" si="6"/>
        <v>734.39999999999964</v>
      </c>
      <c r="I77">
        <f t="shared" si="7"/>
        <v>422.27999999999975</v>
      </c>
      <c r="J77">
        <f t="shared" si="8"/>
        <v>322.08</v>
      </c>
      <c r="K77">
        <v>500</v>
      </c>
      <c r="L77">
        <f t="shared" si="9"/>
        <v>177.92000000000002</v>
      </c>
      <c r="M77">
        <v>-1.3333333333333263E-4</v>
      </c>
      <c r="N77">
        <v>3.9999999999999744E-2</v>
      </c>
      <c r="O77">
        <v>-5.6666666666666403</v>
      </c>
      <c r="P77">
        <v>999.99999999999886</v>
      </c>
      <c r="Q77">
        <v>-1.0000000000000001E-5</v>
      </c>
      <c r="R77">
        <v>3.0000000000000001E-3</v>
      </c>
      <c r="S77">
        <v>0.1</v>
      </c>
      <c r="T77">
        <v>300</v>
      </c>
    </row>
    <row r="78" spans="1:20" x14ac:dyDescent="0.3">
      <c r="A78">
        <v>9809</v>
      </c>
      <c r="C78" t="str">
        <f>IF(B78="",VLOOKUP(A78,connections2!$A$3:$I$378,3,FALSE),VLOOKUP(B78,connections2!$G$3:$I$378,3,FALSE))</f>
        <v>KPC</v>
      </c>
      <c r="D78">
        <f t="shared" si="5"/>
        <v>80</v>
      </c>
      <c r="E78">
        <v>80</v>
      </c>
      <c r="F78">
        <v>0</v>
      </c>
      <c r="G78">
        <v>576</v>
      </c>
      <c r="H78">
        <f t="shared" si="6"/>
        <v>734.39999999999964</v>
      </c>
      <c r="I78">
        <f t="shared" si="7"/>
        <v>423.0143999999998</v>
      </c>
      <c r="J78">
        <f t="shared" si="8"/>
        <v>322.08</v>
      </c>
      <c r="K78">
        <v>500</v>
      </c>
      <c r="L78">
        <f t="shared" si="9"/>
        <v>177.92000000000002</v>
      </c>
      <c r="M78">
        <v>-1.3333333333333263E-4</v>
      </c>
      <c r="N78">
        <v>3.9999999999999744E-2</v>
      </c>
      <c r="O78">
        <v>-5.6666666666666403</v>
      </c>
      <c r="P78">
        <v>999.99999999999886</v>
      </c>
      <c r="Q78">
        <v>-1.0000000000000001E-5</v>
      </c>
      <c r="R78">
        <v>3.0000000000000001E-3</v>
      </c>
      <c r="S78">
        <v>0.1</v>
      </c>
      <c r="T78">
        <v>300</v>
      </c>
    </row>
    <row r="79" spans="1:20" x14ac:dyDescent="0.3">
      <c r="A79" t="s">
        <v>180</v>
      </c>
      <c r="B79" t="s">
        <v>181</v>
      </c>
      <c r="C79" t="str">
        <f>IF(B79="",VLOOKUP(A79,connections2!$A$3:$I$378,3,FALSE),VLOOKUP(B79,connections2!$G$3:$I$378,3,FALSE))</f>
        <v>KPC</v>
      </c>
      <c r="D79">
        <f t="shared" si="5"/>
        <v>80</v>
      </c>
      <c r="E79">
        <v>80</v>
      </c>
      <c r="F79">
        <v>0</v>
      </c>
      <c r="G79">
        <v>577</v>
      </c>
      <c r="H79">
        <f t="shared" si="6"/>
        <v>734.39999999999964</v>
      </c>
      <c r="I79">
        <f t="shared" si="7"/>
        <v>423.74879999999979</v>
      </c>
      <c r="J79">
        <f t="shared" si="8"/>
        <v>322.08</v>
      </c>
      <c r="K79">
        <v>500</v>
      </c>
      <c r="L79">
        <f t="shared" si="9"/>
        <v>177.92000000000002</v>
      </c>
      <c r="M79">
        <v>-1.3333333333333263E-4</v>
      </c>
      <c r="N79">
        <v>3.9999999999999744E-2</v>
      </c>
      <c r="O79">
        <v>-5.6666666666666403</v>
      </c>
      <c r="P79">
        <v>999.99999999999886</v>
      </c>
      <c r="Q79">
        <v>-1.0000000000000001E-5</v>
      </c>
      <c r="R79">
        <v>3.0000000000000001E-3</v>
      </c>
      <c r="S79">
        <v>0.1</v>
      </c>
      <c r="T79">
        <v>300</v>
      </c>
    </row>
    <row r="80" spans="1:20" x14ac:dyDescent="0.3">
      <c r="A80">
        <v>9811</v>
      </c>
      <c r="B80" t="s">
        <v>183</v>
      </c>
      <c r="C80" t="str">
        <f>IF(B80="",VLOOKUP(A80,connections2!$A$3:$I$378,3,FALSE),VLOOKUP(B80,connections2!$G$3:$I$378,3,FALSE))</f>
        <v>KPC</v>
      </c>
      <c r="D80">
        <f t="shared" si="5"/>
        <v>80</v>
      </c>
      <c r="E80">
        <v>80</v>
      </c>
      <c r="F80">
        <v>0</v>
      </c>
      <c r="G80">
        <v>578</v>
      </c>
      <c r="H80">
        <f t="shared" si="6"/>
        <v>734.39999999999964</v>
      </c>
      <c r="I80">
        <f t="shared" si="7"/>
        <v>424.48319999999978</v>
      </c>
      <c r="J80">
        <f t="shared" si="8"/>
        <v>322.08</v>
      </c>
      <c r="K80">
        <v>500</v>
      </c>
      <c r="L80">
        <f t="shared" si="9"/>
        <v>177.92000000000002</v>
      </c>
      <c r="M80">
        <v>-1.3333333333333263E-4</v>
      </c>
      <c r="N80">
        <v>3.9999999999999744E-2</v>
      </c>
      <c r="O80">
        <v>-5.6666666666666403</v>
      </c>
      <c r="P80">
        <v>999.99999999999886</v>
      </c>
      <c r="Q80">
        <v>-1.0000000000000001E-5</v>
      </c>
      <c r="R80">
        <v>3.0000000000000001E-3</v>
      </c>
      <c r="S80">
        <v>0.1</v>
      </c>
      <c r="T80">
        <v>300</v>
      </c>
    </row>
    <row r="81" spans="1:20" x14ac:dyDescent="0.3">
      <c r="A81">
        <v>9812</v>
      </c>
      <c r="B81" t="s">
        <v>186</v>
      </c>
      <c r="C81" t="str">
        <f>IF(B81="",VLOOKUP(A81,connections2!$A$3:$I$378,3,FALSE),VLOOKUP(B81,connections2!$G$3:$I$378,3,FALSE))</f>
        <v>KPC</v>
      </c>
      <c r="D81">
        <f t="shared" si="5"/>
        <v>80</v>
      </c>
      <c r="E81">
        <v>80</v>
      </c>
      <c r="F81">
        <v>0</v>
      </c>
      <c r="G81">
        <v>579</v>
      </c>
      <c r="H81">
        <f t="shared" si="6"/>
        <v>734.39999999999964</v>
      </c>
      <c r="I81">
        <f t="shared" si="7"/>
        <v>425.21759999999978</v>
      </c>
      <c r="J81">
        <f t="shared" si="8"/>
        <v>322.08</v>
      </c>
      <c r="K81">
        <v>500</v>
      </c>
      <c r="L81">
        <f t="shared" si="9"/>
        <v>177.92000000000002</v>
      </c>
      <c r="M81">
        <v>-1.3333333333333263E-4</v>
      </c>
      <c r="N81">
        <v>3.9999999999999744E-2</v>
      </c>
      <c r="O81">
        <v>-5.6666666666666403</v>
      </c>
      <c r="P81">
        <v>999.99999999999886</v>
      </c>
      <c r="Q81">
        <v>-1.0000000000000001E-5</v>
      </c>
      <c r="R81">
        <v>3.0000000000000001E-3</v>
      </c>
      <c r="S81">
        <v>0.1</v>
      </c>
      <c r="T81">
        <v>300</v>
      </c>
    </row>
    <row r="82" spans="1:20" x14ac:dyDescent="0.3">
      <c r="A82" t="s">
        <v>189</v>
      </c>
      <c r="B82" t="s">
        <v>190</v>
      </c>
      <c r="C82" t="str">
        <f>IF(B82="",VLOOKUP(A82,connections2!$A$3:$I$378,3,FALSE),VLOOKUP(B82,connections2!$G$3:$I$378,3,FALSE))</f>
        <v>U2</v>
      </c>
      <c r="D82">
        <f t="shared" si="5"/>
        <v>80</v>
      </c>
      <c r="E82">
        <v>80</v>
      </c>
      <c r="F82">
        <v>0</v>
      </c>
      <c r="G82">
        <v>580</v>
      </c>
      <c r="H82">
        <f t="shared" si="6"/>
        <v>734.39999999999964</v>
      </c>
      <c r="I82">
        <f t="shared" si="7"/>
        <v>425.95199999999977</v>
      </c>
      <c r="J82">
        <f t="shared" si="8"/>
        <v>322.08</v>
      </c>
      <c r="K82">
        <v>500</v>
      </c>
      <c r="L82">
        <f t="shared" si="9"/>
        <v>177.92000000000002</v>
      </c>
      <c r="M82">
        <v>-1.3333333333333263E-4</v>
      </c>
      <c r="N82">
        <v>3.9999999999999744E-2</v>
      </c>
      <c r="O82">
        <v>-5.6666666666666403</v>
      </c>
      <c r="P82">
        <v>999.99999999999886</v>
      </c>
      <c r="Q82">
        <v>-1.0000000000000001E-5</v>
      </c>
      <c r="R82">
        <v>3.0000000000000001E-3</v>
      </c>
      <c r="S82">
        <v>0.1</v>
      </c>
      <c r="T82">
        <v>300</v>
      </c>
    </row>
    <row r="83" spans="1:20" x14ac:dyDescent="0.3">
      <c r="A83" t="s">
        <v>193</v>
      </c>
      <c r="C83" t="str">
        <f>IF(B83="",VLOOKUP(A83,connections2!$A$3:$I$378,3,FALSE),VLOOKUP(B83,connections2!$G$3:$I$378,3,FALSE))</f>
        <v>KPC</v>
      </c>
      <c r="D83">
        <f t="shared" si="5"/>
        <v>80</v>
      </c>
      <c r="E83">
        <v>80</v>
      </c>
      <c r="F83">
        <v>0</v>
      </c>
      <c r="G83">
        <v>581</v>
      </c>
      <c r="H83">
        <f t="shared" si="6"/>
        <v>734.39999999999964</v>
      </c>
      <c r="I83">
        <f t="shared" si="7"/>
        <v>426.68639999999976</v>
      </c>
      <c r="J83">
        <f t="shared" si="8"/>
        <v>322.08</v>
      </c>
      <c r="K83">
        <v>500</v>
      </c>
      <c r="L83">
        <f t="shared" si="9"/>
        <v>177.92000000000002</v>
      </c>
      <c r="M83">
        <v>-1.3333333333333263E-4</v>
      </c>
      <c r="N83">
        <v>3.9999999999999744E-2</v>
      </c>
      <c r="O83">
        <v>-5.6666666666666403</v>
      </c>
      <c r="P83">
        <v>999.99999999999886</v>
      </c>
      <c r="Q83">
        <v>-1.0000000000000001E-5</v>
      </c>
      <c r="R83">
        <v>3.0000000000000001E-3</v>
      </c>
      <c r="S83">
        <v>0.1</v>
      </c>
      <c r="T83">
        <v>300</v>
      </c>
    </row>
    <row r="84" spans="1:20" x14ac:dyDescent="0.3">
      <c r="A84">
        <v>9815</v>
      </c>
      <c r="B84" t="s">
        <v>194</v>
      </c>
      <c r="C84" t="str">
        <f>IF(B84="",VLOOKUP(A84,connections2!$A$3:$I$378,3,FALSE),VLOOKUP(B84,connections2!$G$3:$I$378,3,FALSE))</f>
        <v>KPC</v>
      </c>
      <c r="D84">
        <f t="shared" si="5"/>
        <v>80</v>
      </c>
      <c r="E84">
        <v>80</v>
      </c>
      <c r="F84">
        <v>0</v>
      </c>
      <c r="G84">
        <v>582</v>
      </c>
      <c r="H84">
        <f t="shared" si="6"/>
        <v>734.39999999999964</v>
      </c>
      <c r="I84">
        <f t="shared" si="7"/>
        <v>427.42079999999982</v>
      </c>
      <c r="J84">
        <f t="shared" si="8"/>
        <v>322.08</v>
      </c>
      <c r="K84">
        <v>500</v>
      </c>
      <c r="L84">
        <f t="shared" si="9"/>
        <v>177.92000000000002</v>
      </c>
      <c r="M84">
        <v>-1.3333333333333263E-4</v>
      </c>
      <c r="N84">
        <v>3.9999999999999744E-2</v>
      </c>
      <c r="O84">
        <v>-5.6666666666666403</v>
      </c>
      <c r="P84">
        <v>999.99999999999886</v>
      </c>
      <c r="Q84">
        <v>-1.0000000000000001E-5</v>
      </c>
      <c r="R84">
        <v>3.0000000000000001E-3</v>
      </c>
      <c r="S84">
        <v>0.1</v>
      </c>
      <c r="T84">
        <v>300</v>
      </c>
    </row>
    <row r="85" spans="1:20" x14ac:dyDescent="0.3">
      <c r="A85" t="s">
        <v>197</v>
      </c>
      <c r="B85" t="s">
        <v>199</v>
      </c>
      <c r="C85" t="str">
        <f>IF(B85="",VLOOKUP(A85,connections2!$A$3:$I$378,3,FALSE),VLOOKUP(B85,connections2!$G$3:$I$378,3,FALSE))</f>
        <v>KPC</v>
      </c>
      <c r="D85">
        <f t="shared" si="5"/>
        <v>80</v>
      </c>
      <c r="E85">
        <v>80</v>
      </c>
      <c r="F85">
        <v>0</v>
      </c>
      <c r="G85">
        <v>583</v>
      </c>
      <c r="H85">
        <f t="shared" si="6"/>
        <v>734.39999999999964</v>
      </c>
      <c r="I85">
        <f t="shared" si="7"/>
        <v>428.15519999999975</v>
      </c>
      <c r="J85">
        <f t="shared" si="8"/>
        <v>322.08</v>
      </c>
      <c r="K85">
        <v>500</v>
      </c>
      <c r="L85">
        <f t="shared" si="9"/>
        <v>177.92000000000002</v>
      </c>
      <c r="M85">
        <v>-1.3333333333333263E-4</v>
      </c>
      <c r="N85">
        <v>3.9999999999999744E-2</v>
      </c>
      <c r="O85">
        <v>-5.6666666666666403</v>
      </c>
      <c r="P85">
        <v>999.99999999999886</v>
      </c>
      <c r="Q85">
        <v>-1.0000000000000001E-5</v>
      </c>
      <c r="R85">
        <v>3.0000000000000001E-3</v>
      </c>
      <c r="S85">
        <v>0.1</v>
      </c>
      <c r="T85">
        <v>300</v>
      </c>
    </row>
    <row r="86" spans="1:20" x14ac:dyDescent="0.3">
      <c r="A86">
        <v>9817</v>
      </c>
      <c r="B86" t="s">
        <v>205</v>
      </c>
      <c r="C86" t="str">
        <f>IF(B86="",VLOOKUP(A86,connections2!$A$3:$I$378,3,FALSE),VLOOKUP(B86,connections2!$G$3:$I$378,3,FALSE))</f>
        <v>U2</v>
      </c>
      <c r="D86">
        <f t="shared" si="5"/>
        <v>80</v>
      </c>
      <c r="E86">
        <v>80</v>
      </c>
      <c r="F86">
        <v>0</v>
      </c>
      <c r="G86">
        <v>584</v>
      </c>
      <c r="H86">
        <f t="shared" si="6"/>
        <v>734.39999999999964</v>
      </c>
      <c r="I86">
        <f t="shared" si="7"/>
        <v>428.8895999999998</v>
      </c>
      <c r="J86">
        <f t="shared" si="8"/>
        <v>322.08</v>
      </c>
      <c r="K86">
        <v>500</v>
      </c>
      <c r="L86">
        <f t="shared" si="9"/>
        <v>177.92000000000002</v>
      </c>
      <c r="M86">
        <v>-1.3333333333333263E-4</v>
      </c>
      <c r="N86">
        <v>3.9999999999999744E-2</v>
      </c>
      <c r="O86">
        <v>-5.6666666666666403</v>
      </c>
      <c r="P86">
        <v>999.99999999999886</v>
      </c>
      <c r="Q86">
        <v>-1.0000000000000001E-5</v>
      </c>
      <c r="R86">
        <v>3.0000000000000001E-3</v>
      </c>
      <c r="S86">
        <v>0.1</v>
      </c>
      <c r="T86">
        <v>300</v>
      </c>
    </row>
    <row r="87" spans="1:20" x14ac:dyDescent="0.3">
      <c r="A87">
        <v>9818</v>
      </c>
      <c r="B87" t="s">
        <v>209</v>
      </c>
      <c r="C87" t="str">
        <f>IF(B87="",VLOOKUP(A87,connections2!$A$3:$I$378,3,FALSE),VLOOKUP(B87,connections2!$G$3:$I$378,3,FALSE))</f>
        <v>KPC</v>
      </c>
      <c r="D87">
        <f t="shared" si="5"/>
        <v>80</v>
      </c>
      <c r="E87">
        <v>80</v>
      </c>
      <c r="F87">
        <v>0</v>
      </c>
      <c r="G87">
        <v>585</v>
      </c>
      <c r="H87">
        <f t="shared" si="6"/>
        <v>734.39999999999964</v>
      </c>
      <c r="I87">
        <f t="shared" si="7"/>
        <v>429.62399999999974</v>
      </c>
      <c r="J87">
        <f t="shared" si="8"/>
        <v>322.08</v>
      </c>
      <c r="K87">
        <v>500</v>
      </c>
      <c r="L87">
        <f t="shared" si="9"/>
        <v>177.92000000000002</v>
      </c>
      <c r="M87">
        <v>-1.3333333333333263E-4</v>
      </c>
      <c r="N87">
        <v>3.9999999999999744E-2</v>
      </c>
      <c r="O87">
        <v>-5.6666666666666403</v>
      </c>
      <c r="P87">
        <v>999.99999999999886</v>
      </c>
      <c r="Q87">
        <v>-1.0000000000000001E-5</v>
      </c>
      <c r="R87">
        <v>3.0000000000000001E-3</v>
      </c>
      <c r="S87">
        <v>0.1</v>
      </c>
      <c r="T87">
        <v>300</v>
      </c>
    </row>
    <row r="88" spans="1:20" x14ac:dyDescent="0.3">
      <c r="A88">
        <v>9819</v>
      </c>
      <c r="B88" t="s">
        <v>212</v>
      </c>
      <c r="C88" t="str">
        <f>IF(B88="",VLOOKUP(A88,connections2!$A$3:$I$378,3,FALSE),VLOOKUP(B88,connections2!$G$3:$I$378,3,FALSE))</f>
        <v>U2</v>
      </c>
      <c r="D88">
        <f t="shared" si="5"/>
        <v>80</v>
      </c>
      <c r="E88">
        <v>80</v>
      </c>
      <c r="F88">
        <v>0</v>
      </c>
      <c r="G88">
        <v>586</v>
      </c>
      <c r="H88">
        <f t="shared" si="6"/>
        <v>734.39999999999964</v>
      </c>
      <c r="I88">
        <f t="shared" si="7"/>
        <v>430.35839999999979</v>
      </c>
      <c r="J88">
        <f t="shared" si="8"/>
        <v>322.08</v>
      </c>
      <c r="K88">
        <v>500</v>
      </c>
      <c r="L88">
        <f t="shared" si="9"/>
        <v>177.92000000000002</v>
      </c>
      <c r="M88">
        <v>-1.3333333333333263E-4</v>
      </c>
      <c r="N88">
        <v>3.9999999999999744E-2</v>
      </c>
      <c r="O88">
        <v>-5.6666666666666403</v>
      </c>
      <c r="P88">
        <v>999.99999999999886</v>
      </c>
      <c r="Q88">
        <v>-1.0000000000000001E-5</v>
      </c>
      <c r="R88">
        <v>3.0000000000000001E-3</v>
      </c>
      <c r="S88">
        <v>0.1</v>
      </c>
      <c r="T88">
        <v>300</v>
      </c>
    </row>
    <row r="89" spans="1:20" x14ac:dyDescent="0.3">
      <c r="A89">
        <v>9820</v>
      </c>
      <c r="B89" t="s">
        <v>215</v>
      </c>
      <c r="C89" t="str">
        <f>IF(B89="",VLOOKUP(A89,connections2!$A$3:$I$378,3,FALSE),VLOOKUP(B89,connections2!$G$3:$I$378,3,FALSE))</f>
        <v>KPC</v>
      </c>
      <c r="D89">
        <f t="shared" si="5"/>
        <v>80</v>
      </c>
      <c r="E89">
        <v>80</v>
      </c>
      <c r="F89">
        <v>0</v>
      </c>
      <c r="G89">
        <v>587</v>
      </c>
      <c r="H89">
        <f t="shared" si="6"/>
        <v>734.39999999999964</v>
      </c>
      <c r="I89">
        <f t="shared" si="7"/>
        <v>431.09279999999984</v>
      </c>
      <c r="J89">
        <f t="shared" si="8"/>
        <v>322.08</v>
      </c>
      <c r="K89">
        <v>500</v>
      </c>
      <c r="L89">
        <f t="shared" si="9"/>
        <v>177.92000000000002</v>
      </c>
      <c r="M89">
        <v>-1.3333333333333263E-4</v>
      </c>
      <c r="N89">
        <v>3.9999999999999744E-2</v>
      </c>
      <c r="O89">
        <v>-5.6666666666666403</v>
      </c>
      <c r="P89">
        <v>999.99999999999886</v>
      </c>
      <c r="Q89">
        <v>-1.0000000000000001E-5</v>
      </c>
      <c r="R89">
        <v>3.0000000000000001E-3</v>
      </c>
      <c r="S89">
        <v>0.1</v>
      </c>
      <c r="T89">
        <v>300</v>
      </c>
    </row>
    <row r="90" spans="1:20" x14ac:dyDescent="0.3">
      <c r="A90">
        <v>9821</v>
      </c>
      <c r="B90" t="s">
        <v>218</v>
      </c>
      <c r="C90" t="str">
        <f>IF(B90="",VLOOKUP(A90,connections2!$A$3:$I$378,3,FALSE),VLOOKUP(B90,connections2!$G$3:$I$378,3,FALSE))</f>
        <v>U2</v>
      </c>
      <c r="D90">
        <f t="shared" si="5"/>
        <v>80</v>
      </c>
      <c r="E90">
        <v>80</v>
      </c>
      <c r="F90">
        <v>0</v>
      </c>
      <c r="G90">
        <v>588</v>
      </c>
      <c r="H90">
        <f t="shared" si="6"/>
        <v>734.39999999999964</v>
      </c>
      <c r="I90">
        <f t="shared" si="7"/>
        <v>431.82719999999978</v>
      </c>
      <c r="J90">
        <f t="shared" si="8"/>
        <v>322.08</v>
      </c>
      <c r="K90">
        <v>500</v>
      </c>
      <c r="L90">
        <f t="shared" si="9"/>
        <v>177.92000000000002</v>
      </c>
      <c r="M90">
        <v>-1.3333333333333263E-4</v>
      </c>
      <c r="N90">
        <v>3.9999999999999744E-2</v>
      </c>
      <c r="O90">
        <v>-5.6666666666666403</v>
      </c>
      <c r="P90">
        <v>999.99999999999886</v>
      </c>
      <c r="Q90">
        <v>-1.0000000000000001E-5</v>
      </c>
      <c r="R90">
        <v>3.0000000000000001E-3</v>
      </c>
      <c r="S90">
        <v>0.1</v>
      </c>
      <c r="T90">
        <v>300</v>
      </c>
    </row>
    <row r="91" spans="1:20" x14ac:dyDescent="0.3">
      <c r="A91">
        <v>9822</v>
      </c>
      <c r="B91" t="s">
        <v>222</v>
      </c>
      <c r="C91" t="str">
        <f>IF(B91="",VLOOKUP(A91,connections2!$A$3:$I$378,3,FALSE),VLOOKUP(B91,connections2!$G$3:$I$378,3,FALSE))</f>
        <v>KPC</v>
      </c>
      <c r="D91">
        <f t="shared" si="5"/>
        <v>80</v>
      </c>
      <c r="E91">
        <v>80</v>
      </c>
      <c r="F91">
        <v>0</v>
      </c>
      <c r="G91">
        <v>589</v>
      </c>
      <c r="H91">
        <f t="shared" si="6"/>
        <v>734.39999999999964</v>
      </c>
      <c r="I91">
        <f t="shared" si="7"/>
        <v>432.56159999999983</v>
      </c>
      <c r="J91">
        <f t="shared" si="8"/>
        <v>322.08</v>
      </c>
      <c r="K91">
        <v>500</v>
      </c>
      <c r="L91">
        <f t="shared" si="9"/>
        <v>177.92000000000002</v>
      </c>
      <c r="M91">
        <v>-1.3333333333333263E-4</v>
      </c>
      <c r="N91">
        <v>3.9999999999999744E-2</v>
      </c>
      <c r="O91">
        <v>-5.6666666666666403</v>
      </c>
      <c r="P91">
        <v>999.99999999999886</v>
      </c>
      <c r="Q91">
        <v>-1.0000000000000001E-5</v>
      </c>
      <c r="R91">
        <v>3.0000000000000001E-3</v>
      </c>
      <c r="S91">
        <v>0.1</v>
      </c>
      <c r="T91">
        <v>300</v>
      </c>
    </row>
    <row r="92" spans="1:20" x14ac:dyDescent="0.3">
      <c r="A92">
        <v>9823</v>
      </c>
      <c r="B92" t="s">
        <v>136</v>
      </c>
      <c r="C92" t="str">
        <f>IF(B92="",VLOOKUP(A92,connections2!$A$3:$I$378,3,FALSE),VLOOKUP(B92,connections2!$G$3:$I$378,3,FALSE))</f>
        <v>KPC</v>
      </c>
      <c r="D92">
        <f t="shared" si="5"/>
        <v>80</v>
      </c>
      <c r="E92">
        <v>80</v>
      </c>
      <c r="F92">
        <v>0</v>
      </c>
      <c r="G92">
        <v>590</v>
      </c>
      <c r="H92">
        <f t="shared" si="6"/>
        <v>734.39999999999964</v>
      </c>
      <c r="I92">
        <f t="shared" si="7"/>
        <v>433.29599999999976</v>
      </c>
      <c r="J92">
        <f t="shared" si="8"/>
        <v>322.08</v>
      </c>
      <c r="K92">
        <v>500</v>
      </c>
      <c r="L92">
        <f t="shared" si="9"/>
        <v>177.92000000000002</v>
      </c>
      <c r="M92">
        <v>-1.3333333333333263E-4</v>
      </c>
      <c r="N92">
        <v>3.9999999999999744E-2</v>
      </c>
      <c r="O92">
        <v>-5.6666666666666403</v>
      </c>
      <c r="P92">
        <v>999.99999999999886</v>
      </c>
      <c r="Q92">
        <v>-1.0000000000000001E-5</v>
      </c>
      <c r="R92">
        <v>3.0000000000000001E-3</v>
      </c>
      <c r="S92">
        <v>0.1</v>
      </c>
      <c r="T92">
        <v>300</v>
      </c>
    </row>
    <row r="93" spans="1:20" x14ac:dyDescent="0.3">
      <c r="A93">
        <v>9824</v>
      </c>
      <c r="B93" t="s">
        <v>225</v>
      </c>
      <c r="C93" t="str">
        <f>IF(B93="",VLOOKUP(A93,connections2!$A$3:$I$378,3,FALSE),VLOOKUP(B93,connections2!$G$3:$I$378,3,FALSE))</f>
        <v>KPC</v>
      </c>
      <c r="D93">
        <f t="shared" si="5"/>
        <v>80</v>
      </c>
      <c r="E93">
        <v>80</v>
      </c>
      <c r="F93">
        <v>0</v>
      </c>
      <c r="G93">
        <v>591</v>
      </c>
      <c r="H93">
        <f t="shared" si="6"/>
        <v>734.39999999999964</v>
      </c>
      <c r="I93">
        <f t="shared" si="7"/>
        <v>434.03039999999982</v>
      </c>
      <c r="J93">
        <f t="shared" si="8"/>
        <v>322.08</v>
      </c>
      <c r="K93">
        <v>500</v>
      </c>
      <c r="L93">
        <f t="shared" si="9"/>
        <v>177.92000000000002</v>
      </c>
      <c r="M93">
        <v>-1.3333333333333263E-4</v>
      </c>
      <c r="N93">
        <v>3.9999999999999744E-2</v>
      </c>
      <c r="O93">
        <v>-5.6666666666666403</v>
      </c>
      <c r="P93">
        <v>999.99999999999886</v>
      </c>
      <c r="Q93">
        <v>-1.0000000000000001E-5</v>
      </c>
      <c r="R93">
        <v>3.0000000000000001E-3</v>
      </c>
      <c r="S93">
        <v>0.1</v>
      </c>
      <c r="T93">
        <v>300</v>
      </c>
    </row>
    <row r="94" spans="1:20" x14ac:dyDescent="0.3">
      <c r="A94">
        <v>9825</v>
      </c>
      <c r="B94" t="s">
        <v>215</v>
      </c>
      <c r="C94" t="str">
        <f>IF(B94="",VLOOKUP(A94,connections2!$A$3:$I$378,3,FALSE),VLOOKUP(B94,connections2!$G$3:$I$378,3,FALSE))</f>
        <v>KPC</v>
      </c>
      <c r="D94">
        <f t="shared" si="5"/>
        <v>80</v>
      </c>
      <c r="E94">
        <v>80</v>
      </c>
      <c r="F94">
        <v>0</v>
      </c>
      <c r="G94">
        <v>592</v>
      </c>
      <c r="H94">
        <f t="shared" si="6"/>
        <v>734.39999999999964</v>
      </c>
      <c r="I94">
        <f t="shared" si="7"/>
        <v>434.76479999999981</v>
      </c>
      <c r="J94">
        <f t="shared" si="8"/>
        <v>322.08</v>
      </c>
      <c r="K94">
        <v>500</v>
      </c>
      <c r="L94">
        <f t="shared" si="9"/>
        <v>177.92000000000002</v>
      </c>
      <c r="M94">
        <v>-1.3333333333333263E-4</v>
      </c>
      <c r="N94">
        <v>3.9999999999999744E-2</v>
      </c>
      <c r="O94">
        <v>-5.6666666666666403</v>
      </c>
      <c r="P94">
        <v>999.99999999999886</v>
      </c>
      <c r="Q94">
        <v>-1.0000000000000001E-5</v>
      </c>
      <c r="R94">
        <v>3.0000000000000001E-3</v>
      </c>
      <c r="S94">
        <v>0.1</v>
      </c>
      <c r="T94">
        <v>300</v>
      </c>
    </row>
    <row r="95" spans="1:20" x14ac:dyDescent="0.3">
      <c r="A95">
        <v>9826</v>
      </c>
      <c r="B95" t="s">
        <v>227</v>
      </c>
      <c r="C95" t="str">
        <f>IF(B95="",VLOOKUP(A95,connections2!$A$3:$I$378,3,FALSE),VLOOKUP(B95,connections2!$G$3:$I$378,3,FALSE))</f>
        <v>KPC</v>
      </c>
      <c r="D95">
        <f t="shared" si="5"/>
        <v>80</v>
      </c>
      <c r="E95">
        <v>80</v>
      </c>
      <c r="F95">
        <v>0</v>
      </c>
      <c r="G95">
        <v>593</v>
      </c>
      <c r="H95">
        <f t="shared" si="6"/>
        <v>734.39999999999964</v>
      </c>
      <c r="I95">
        <f t="shared" si="7"/>
        <v>435.4991999999998</v>
      </c>
      <c r="J95">
        <f t="shared" si="8"/>
        <v>322.08</v>
      </c>
      <c r="K95">
        <v>500</v>
      </c>
      <c r="L95">
        <f t="shared" si="9"/>
        <v>177.92000000000002</v>
      </c>
      <c r="M95">
        <v>-1.3333333333333263E-4</v>
      </c>
      <c r="N95">
        <v>3.9999999999999744E-2</v>
      </c>
      <c r="O95">
        <v>-5.6666666666666403</v>
      </c>
      <c r="P95">
        <v>999.99999999999886</v>
      </c>
      <c r="Q95">
        <v>-1.0000000000000001E-5</v>
      </c>
      <c r="R95">
        <v>3.0000000000000001E-3</v>
      </c>
      <c r="S95">
        <v>0.1</v>
      </c>
      <c r="T95">
        <v>300</v>
      </c>
    </row>
    <row r="96" spans="1:20" x14ac:dyDescent="0.3">
      <c r="A96">
        <v>9827</v>
      </c>
      <c r="B96" t="s">
        <v>230</v>
      </c>
      <c r="C96" t="str">
        <f>IF(B96="",VLOOKUP(A96,connections2!$A$3:$I$378,3,FALSE),VLOOKUP(B96,connections2!$G$3:$I$378,3,FALSE))</f>
        <v>KPC</v>
      </c>
      <c r="D96">
        <f t="shared" si="5"/>
        <v>80</v>
      </c>
      <c r="E96">
        <v>80</v>
      </c>
      <c r="F96">
        <v>0</v>
      </c>
      <c r="G96">
        <v>594</v>
      </c>
      <c r="H96">
        <f t="shared" si="6"/>
        <v>734.39999999999964</v>
      </c>
      <c r="I96">
        <f t="shared" si="7"/>
        <v>436.2335999999998</v>
      </c>
      <c r="J96">
        <f t="shared" si="8"/>
        <v>322.08</v>
      </c>
      <c r="K96">
        <v>500</v>
      </c>
      <c r="L96">
        <f t="shared" si="9"/>
        <v>177.92000000000002</v>
      </c>
      <c r="M96">
        <v>-1.3333333333333263E-4</v>
      </c>
      <c r="N96">
        <v>3.9999999999999744E-2</v>
      </c>
      <c r="O96">
        <v>-5.6666666666666403</v>
      </c>
      <c r="P96">
        <v>999.99999999999886</v>
      </c>
      <c r="Q96">
        <v>-1.0000000000000001E-5</v>
      </c>
      <c r="R96">
        <v>3.0000000000000001E-3</v>
      </c>
      <c r="S96">
        <v>0.1</v>
      </c>
      <c r="T96">
        <v>300</v>
      </c>
    </row>
    <row r="97" spans="1:20" x14ac:dyDescent="0.3">
      <c r="A97">
        <v>9828</v>
      </c>
      <c r="C97" t="str">
        <f>IF(B97="",VLOOKUP(A97,connections2!$A$3:$I$378,3,FALSE),VLOOKUP(B97,connections2!$G$3:$I$378,3,FALSE))</f>
        <v>KPC</v>
      </c>
      <c r="D97">
        <f t="shared" si="5"/>
        <v>80</v>
      </c>
      <c r="E97">
        <v>80</v>
      </c>
      <c r="F97">
        <v>0</v>
      </c>
      <c r="G97">
        <v>595</v>
      </c>
      <c r="H97">
        <f t="shared" si="6"/>
        <v>734.39999999999964</v>
      </c>
      <c r="I97">
        <f t="shared" si="7"/>
        <v>436.96799999999979</v>
      </c>
      <c r="J97">
        <f t="shared" si="8"/>
        <v>322.08</v>
      </c>
      <c r="K97">
        <v>500</v>
      </c>
      <c r="L97">
        <f t="shared" si="9"/>
        <v>177.92000000000002</v>
      </c>
      <c r="M97">
        <v>-1.3333333333333263E-4</v>
      </c>
      <c r="N97">
        <v>3.9999999999999744E-2</v>
      </c>
      <c r="O97">
        <v>-5.6666666666666403</v>
      </c>
      <c r="P97">
        <v>999.99999999999886</v>
      </c>
      <c r="Q97">
        <v>-1.0000000000000001E-5</v>
      </c>
      <c r="R97">
        <v>3.0000000000000001E-3</v>
      </c>
      <c r="S97">
        <v>0.1</v>
      </c>
      <c r="T97">
        <v>300</v>
      </c>
    </row>
    <row r="98" spans="1:20" x14ac:dyDescent="0.3">
      <c r="A98">
        <v>9829</v>
      </c>
      <c r="B98" t="s">
        <v>233</v>
      </c>
      <c r="C98" t="str">
        <f>IF(B98="",VLOOKUP(A98,connections2!$A$3:$I$378,3,FALSE),VLOOKUP(B98,connections2!$G$3:$I$378,3,FALSE))</f>
        <v>KPC</v>
      </c>
      <c r="D98">
        <f t="shared" si="5"/>
        <v>80</v>
      </c>
      <c r="E98">
        <v>80</v>
      </c>
      <c r="F98">
        <v>0</v>
      </c>
      <c r="G98">
        <v>596</v>
      </c>
      <c r="H98">
        <f t="shared" si="6"/>
        <v>734.39999999999964</v>
      </c>
      <c r="I98">
        <f t="shared" si="7"/>
        <v>437.70239999999978</v>
      </c>
      <c r="J98">
        <f t="shared" si="8"/>
        <v>322.08</v>
      </c>
      <c r="K98">
        <v>500</v>
      </c>
      <c r="L98">
        <f t="shared" si="9"/>
        <v>177.92000000000002</v>
      </c>
      <c r="M98">
        <v>-1.3333333333333263E-4</v>
      </c>
      <c r="N98">
        <v>3.9999999999999744E-2</v>
      </c>
      <c r="O98">
        <v>-5.6666666666666403</v>
      </c>
      <c r="P98">
        <v>999.99999999999886</v>
      </c>
      <c r="Q98">
        <v>-1.0000000000000001E-5</v>
      </c>
      <c r="R98">
        <v>3.0000000000000001E-3</v>
      </c>
      <c r="S98">
        <v>0.1</v>
      </c>
      <c r="T98">
        <v>300</v>
      </c>
    </row>
    <row r="99" spans="1:20" x14ac:dyDescent="0.3">
      <c r="A99">
        <v>9830</v>
      </c>
      <c r="B99" t="s">
        <v>186</v>
      </c>
      <c r="C99" t="str">
        <f>IF(B99="",VLOOKUP(A99,connections2!$A$3:$I$378,3,FALSE),VLOOKUP(B99,connections2!$G$3:$I$378,3,FALSE))</f>
        <v>KPC</v>
      </c>
      <c r="D99">
        <f t="shared" si="5"/>
        <v>80</v>
      </c>
      <c r="E99">
        <v>80</v>
      </c>
      <c r="F99">
        <v>0</v>
      </c>
      <c r="G99">
        <v>597</v>
      </c>
      <c r="H99">
        <f t="shared" si="6"/>
        <v>734.39999999999964</v>
      </c>
      <c r="I99">
        <f t="shared" si="7"/>
        <v>438.43679999999978</v>
      </c>
      <c r="J99">
        <f t="shared" si="8"/>
        <v>322.08</v>
      </c>
      <c r="K99">
        <v>500</v>
      </c>
      <c r="L99">
        <f t="shared" si="9"/>
        <v>177.92000000000002</v>
      </c>
      <c r="M99">
        <v>-1.3333333333333263E-4</v>
      </c>
      <c r="N99">
        <v>3.9999999999999744E-2</v>
      </c>
      <c r="O99">
        <v>-5.6666666666666403</v>
      </c>
      <c r="P99">
        <v>999.99999999999886</v>
      </c>
      <c r="Q99">
        <v>-1.0000000000000001E-5</v>
      </c>
      <c r="R99">
        <v>3.0000000000000001E-3</v>
      </c>
      <c r="S99">
        <v>0.1</v>
      </c>
      <c r="T99">
        <v>300</v>
      </c>
    </row>
    <row r="100" spans="1:20" x14ac:dyDescent="0.3">
      <c r="A100">
        <v>9831</v>
      </c>
      <c r="B100" t="s">
        <v>118</v>
      </c>
      <c r="C100" t="str">
        <f>IF(B100="",VLOOKUP(A100,connections2!$A$3:$I$378,3,FALSE),VLOOKUP(B100,connections2!$G$3:$I$378,3,FALSE))</f>
        <v>KPC</v>
      </c>
      <c r="D100">
        <f t="shared" si="5"/>
        <v>80</v>
      </c>
      <c r="E100">
        <v>80</v>
      </c>
      <c r="F100">
        <v>0</v>
      </c>
      <c r="G100">
        <v>598</v>
      </c>
      <c r="H100">
        <f t="shared" si="6"/>
        <v>734.39999999999964</v>
      </c>
      <c r="I100">
        <f t="shared" si="7"/>
        <v>439.17119999999977</v>
      </c>
      <c r="J100">
        <f t="shared" si="8"/>
        <v>322.08</v>
      </c>
      <c r="K100">
        <v>500</v>
      </c>
      <c r="L100">
        <f t="shared" si="9"/>
        <v>177.92000000000002</v>
      </c>
      <c r="M100">
        <v>-1.3333333333333263E-4</v>
      </c>
      <c r="N100">
        <v>3.9999999999999744E-2</v>
      </c>
      <c r="O100">
        <v>-5.6666666666666403</v>
      </c>
      <c r="P100">
        <v>999.99999999999886</v>
      </c>
      <c r="Q100">
        <v>-1.0000000000000001E-5</v>
      </c>
      <c r="R100">
        <v>3.0000000000000001E-3</v>
      </c>
      <c r="S100">
        <v>0.1</v>
      </c>
      <c r="T100">
        <v>300</v>
      </c>
    </row>
    <row r="101" spans="1:20" x14ac:dyDescent="0.3">
      <c r="A101">
        <v>9832</v>
      </c>
      <c r="B101" t="s">
        <v>236</v>
      </c>
      <c r="C101" t="str">
        <f>IF(B101="",VLOOKUP(A101,connections2!$A$3:$I$378,3,FALSE),VLOOKUP(B101,connections2!$G$3:$I$378,3,FALSE))</f>
        <v>KPC</v>
      </c>
      <c r="D101">
        <f t="shared" si="5"/>
        <v>80</v>
      </c>
      <c r="E101">
        <v>80</v>
      </c>
      <c r="F101">
        <v>0</v>
      </c>
      <c r="G101">
        <v>599</v>
      </c>
      <c r="H101">
        <f t="shared" si="6"/>
        <v>734.39999999999964</v>
      </c>
      <c r="I101">
        <f t="shared" si="7"/>
        <v>439.90559999999982</v>
      </c>
      <c r="J101">
        <f t="shared" si="8"/>
        <v>322.08</v>
      </c>
      <c r="K101">
        <v>500</v>
      </c>
      <c r="L101">
        <f t="shared" si="9"/>
        <v>177.92000000000002</v>
      </c>
      <c r="M101">
        <v>-1.3333333333333263E-4</v>
      </c>
      <c r="N101">
        <v>3.9999999999999744E-2</v>
      </c>
      <c r="O101">
        <v>-5.6666666666666403</v>
      </c>
      <c r="P101">
        <v>999.99999999999886</v>
      </c>
      <c r="Q101">
        <v>-1.0000000000000001E-5</v>
      </c>
      <c r="R101">
        <v>3.0000000000000001E-3</v>
      </c>
      <c r="S101">
        <v>0.1</v>
      </c>
      <c r="T101">
        <v>300</v>
      </c>
    </row>
    <row r="102" spans="1:20" x14ac:dyDescent="0.3">
      <c r="A102">
        <v>9833</v>
      </c>
      <c r="C102" t="str">
        <f>IF(B102="",VLOOKUP(A102,connections2!$A$3:$I$378,3,FALSE),VLOOKUP(B102,connections2!$G$3:$I$378,3,FALSE))</f>
        <v>KPC</v>
      </c>
      <c r="D102">
        <f t="shared" si="5"/>
        <v>80</v>
      </c>
      <c r="E102">
        <v>80</v>
      </c>
      <c r="F102">
        <v>0</v>
      </c>
      <c r="G102">
        <v>600</v>
      </c>
      <c r="H102">
        <f t="shared" si="6"/>
        <v>734.39999999999964</v>
      </c>
      <c r="I102">
        <f t="shared" si="7"/>
        <v>440.63999999999976</v>
      </c>
      <c r="J102">
        <f t="shared" si="8"/>
        <v>322.08</v>
      </c>
      <c r="K102">
        <v>500</v>
      </c>
      <c r="L102">
        <f t="shared" si="9"/>
        <v>177.92000000000002</v>
      </c>
      <c r="M102">
        <v>-1.3333333333333263E-4</v>
      </c>
      <c r="N102">
        <v>3.9999999999999744E-2</v>
      </c>
      <c r="O102">
        <v>-5.6666666666666403</v>
      </c>
      <c r="P102">
        <v>999.99999999999886</v>
      </c>
      <c r="Q102">
        <v>-1.0000000000000001E-5</v>
      </c>
      <c r="R102">
        <v>3.0000000000000001E-3</v>
      </c>
      <c r="S102">
        <v>0.1</v>
      </c>
      <c r="T102">
        <v>300</v>
      </c>
    </row>
    <row r="103" spans="1:20" x14ac:dyDescent="0.3">
      <c r="A103" t="s">
        <v>239</v>
      </c>
      <c r="B103" t="s">
        <v>199</v>
      </c>
      <c r="C103" t="str">
        <f>IF(B103="",VLOOKUP(A103,connections2!$A$3:$I$378,3,FALSE),VLOOKUP(B103,connections2!$G$3:$I$378,3,FALSE))</f>
        <v>KPC</v>
      </c>
      <c r="D103">
        <f t="shared" si="5"/>
        <v>80</v>
      </c>
      <c r="E103">
        <v>80</v>
      </c>
      <c r="F103">
        <v>0</v>
      </c>
      <c r="G103">
        <v>601</v>
      </c>
      <c r="H103">
        <f t="shared" si="6"/>
        <v>734.39999999999964</v>
      </c>
      <c r="I103">
        <f t="shared" si="7"/>
        <v>441.37439999999981</v>
      </c>
      <c r="J103">
        <f t="shared" si="8"/>
        <v>322.08</v>
      </c>
      <c r="K103">
        <v>500</v>
      </c>
      <c r="L103">
        <f t="shared" si="9"/>
        <v>177.92000000000002</v>
      </c>
      <c r="M103">
        <v>-1.3333333333333263E-4</v>
      </c>
      <c r="N103">
        <v>3.9999999999999744E-2</v>
      </c>
      <c r="O103">
        <v>-5.6666666666666403</v>
      </c>
      <c r="P103">
        <v>999.99999999999886</v>
      </c>
      <c r="Q103">
        <v>-1.0000000000000001E-5</v>
      </c>
      <c r="R103">
        <v>3.0000000000000001E-3</v>
      </c>
      <c r="S103">
        <v>0.1</v>
      </c>
      <c r="T103">
        <v>300</v>
      </c>
    </row>
    <row r="104" spans="1:20" x14ac:dyDescent="0.3">
      <c r="A104" t="s">
        <v>240</v>
      </c>
      <c r="B104" t="s">
        <v>222</v>
      </c>
      <c r="C104" t="str">
        <f>IF(B104="",VLOOKUP(A104,connections2!$A$3:$I$378,3,FALSE),VLOOKUP(B104,connections2!$G$3:$I$378,3,FALSE))</f>
        <v>KPC</v>
      </c>
      <c r="D104">
        <f t="shared" si="5"/>
        <v>80</v>
      </c>
      <c r="E104">
        <v>80</v>
      </c>
      <c r="F104">
        <v>0</v>
      </c>
      <c r="G104">
        <v>602</v>
      </c>
      <c r="H104">
        <f t="shared" si="6"/>
        <v>734.39999999999964</v>
      </c>
      <c r="I104">
        <f t="shared" si="7"/>
        <v>442.10879999999975</v>
      </c>
      <c r="J104">
        <f t="shared" si="8"/>
        <v>322.08</v>
      </c>
      <c r="K104">
        <v>500</v>
      </c>
      <c r="L104">
        <f t="shared" si="9"/>
        <v>177.92000000000002</v>
      </c>
      <c r="M104">
        <v>-1.3333333333333263E-4</v>
      </c>
      <c r="N104">
        <v>3.9999999999999744E-2</v>
      </c>
      <c r="O104">
        <v>-5.6666666666666403</v>
      </c>
      <c r="P104">
        <v>999.99999999999886</v>
      </c>
      <c r="Q104">
        <v>-1.0000000000000001E-5</v>
      </c>
      <c r="R104">
        <v>3.0000000000000001E-3</v>
      </c>
      <c r="S104">
        <v>0.1</v>
      </c>
      <c r="T104">
        <v>300</v>
      </c>
    </row>
    <row r="105" spans="1:20" x14ac:dyDescent="0.3">
      <c r="A105">
        <v>9836</v>
      </c>
      <c r="B105" t="s">
        <v>106</v>
      </c>
      <c r="C105" t="str">
        <f>IF(B105="",VLOOKUP(A105,connections2!$A$3:$I$378,3,FALSE),VLOOKUP(B105,connections2!$G$3:$I$378,3,FALSE))</f>
        <v>KPC</v>
      </c>
      <c r="D105">
        <f t="shared" si="5"/>
        <v>80</v>
      </c>
      <c r="E105">
        <v>80</v>
      </c>
      <c r="F105">
        <v>0</v>
      </c>
      <c r="G105">
        <v>603</v>
      </c>
      <c r="H105">
        <f t="shared" si="6"/>
        <v>734.39999999999964</v>
      </c>
      <c r="I105">
        <f t="shared" si="7"/>
        <v>442.8431999999998</v>
      </c>
      <c r="J105">
        <f t="shared" si="8"/>
        <v>322.08</v>
      </c>
      <c r="K105">
        <v>500</v>
      </c>
      <c r="L105">
        <f t="shared" si="9"/>
        <v>177.92000000000002</v>
      </c>
      <c r="M105">
        <v>-1.3333333333333263E-4</v>
      </c>
      <c r="N105">
        <v>3.9999999999999744E-2</v>
      </c>
      <c r="O105">
        <v>-5.6666666666666403</v>
      </c>
      <c r="P105">
        <v>999.99999999999886</v>
      </c>
      <c r="Q105">
        <v>-1.0000000000000001E-5</v>
      </c>
      <c r="R105">
        <v>3.0000000000000001E-3</v>
      </c>
      <c r="S105">
        <v>0.1</v>
      </c>
      <c r="T105">
        <v>300</v>
      </c>
    </row>
    <row r="106" spans="1:20" x14ac:dyDescent="0.3">
      <c r="A106">
        <v>9837</v>
      </c>
      <c r="B106" t="s">
        <v>241</v>
      </c>
      <c r="C106" t="str">
        <f>IF(B106="",VLOOKUP(A106,connections2!$A$3:$I$378,3,FALSE),VLOOKUP(B106,connections2!$G$3:$I$378,3,FALSE))</f>
        <v>KPC</v>
      </c>
      <c r="D106">
        <f t="shared" si="5"/>
        <v>80</v>
      </c>
      <c r="E106">
        <v>80</v>
      </c>
      <c r="F106">
        <v>0</v>
      </c>
      <c r="G106">
        <v>604</v>
      </c>
      <c r="H106">
        <f t="shared" si="6"/>
        <v>734.39999999999964</v>
      </c>
      <c r="I106">
        <f t="shared" si="7"/>
        <v>443.57759999999979</v>
      </c>
      <c r="J106">
        <f t="shared" si="8"/>
        <v>322.08</v>
      </c>
      <c r="K106">
        <v>500</v>
      </c>
      <c r="L106">
        <f t="shared" si="9"/>
        <v>177.92000000000002</v>
      </c>
      <c r="M106">
        <v>-1.3333333333333263E-4</v>
      </c>
      <c r="N106">
        <v>3.9999999999999744E-2</v>
      </c>
      <c r="O106">
        <v>-5.6666666666666403</v>
      </c>
      <c r="P106">
        <v>999.99999999999886</v>
      </c>
      <c r="Q106">
        <v>-1.0000000000000001E-5</v>
      </c>
      <c r="R106">
        <v>3.0000000000000001E-3</v>
      </c>
      <c r="S106">
        <v>0.1</v>
      </c>
      <c r="T106">
        <v>300</v>
      </c>
    </row>
    <row r="107" spans="1:20" x14ac:dyDescent="0.3">
      <c r="A107">
        <v>9838</v>
      </c>
      <c r="B107" t="s">
        <v>244</v>
      </c>
      <c r="C107" t="str">
        <f>IF(B107="",VLOOKUP(A107,connections2!$A$3:$I$378,3,FALSE),VLOOKUP(B107,connections2!$G$3:$I$378,3,FALSE))</f>
        <v>U2</v>
      </c>
      <c r="D107">
        <f t="shared" si="5"/>
        <v>80</v>
      </c>
      <c r="E107">
        <v>80</v>
      </c>
      <c r="F107">
        <v>0</v>
      </c>
      <c r="G107">
        <v>605</v>
      </c>
      <c r="H107">
        <f t="shared" si="6"/>
        <v>734.39999999999964</v>
      </c>
      <c r="I107">
        <f t="shared" si="7"/>
        <v>444.31199999999978</v>
      </c>
      <c r="J107">
        <f t="shared" si="8"/>
        <v>322.08</v>
      </c>
      <c r="K107">
        <v>500</v>
      </c>
      <c r="L107">
        <f t="shared" si="9"/>
        <v>177.92000000000002</v>
      </c>
      <c r="M107">
        <v>-1.3333333333333263E-4</v>
      </c>
      <c r="N107">
        <v>3.9999999999999744E-2</v>
      </c>
      <c r="O107">
        <v>-5.6666666666666403</v>
      </c>
      <c r="P107">
        <v>999.99999999999886</v>
      </c>
      <c r="Q107">
        <v>-1.0000000000000001E-5</v>
      </c>
      <c r="R107">
        <v>3.0000000000000001E-3</v>
      </c>
      <c r="S107">
        <v>0.1</v>
      </c>
      <c r="T107">
        <v>300</v>
      </c>
    </row>
    <row r="108" spans="1:20" x14ac:dyDescent="0.3">
      <c r="A108">
        <v>9839</v>
      </c>
      <c r="B108" t="s">
        <v>241</v>
      </c>
      <c r="C108" t="str">
        <f>IF(B108="",VLOOKUP(A108,connections2!$A$3:$I$378,3,FALSE),VLOOKUP(B108,connections2!$G$3:$I$378,3,FALSE))</f>
        <v>KPC</v>
      </c>
      <c r="D108">
        <f t="shared" si="5"/>
        <v>80</v>
      </c>
      <c r="E108">
        <v>80</v>
      </c>
      <c r="F108">
        <v>0</v>
      </c>
      <c r="G108">
        <v>606</v>
      </c>
      <c r="H108">
        <f t="shared" si="6"/>
        <v>734.39999999999964</v>
      </c>
      <c r="I108">
        <f t="shared" si="7"/>
        <v>445.04639999999978</v>
      </c>
      <c r="J108">
        <f t="shared" si="8"/>
        <v>322.08</v>
      </c>
      <c r="K108">
        <v>500</v>
      </c>
      <c r="L108">
        <f t="shared" si="9"/>
        <v>177.92000000000002</v>
      </c>
      <c r="M108">
        <v>-1.3333333333333263E-4</v>
      </c>
      <c r="N108">
        <v>3.9999999999999744E-2</v>
      </c>
      <c r="O108">
        <v>-5.6666666666666403</v>
      </c>
      <c r="P108">
        <v>999.99999999999886</v>
      </c>
      <c r="Q108">
        <v>-1.0000000000000001E-5</v>
      </c>
      <c r="R108">
        <v>3.0000000000000001E-3</v>
      </c>
      <c r="S108">
        <v>0.1</v>
      </c>
      <c r="T108">
        <v>300</v>
      </c>
    </row>
    <row r="109" spans="1:20" x14ac:dyDescent="0.3">
      <c r="A109">
        <v>9840</v>
      </c>
      <c r="B109" t="s">
        <v>247</v>
      </c>
      <c r="C109" t="str">
        <f>IF(B109="",VLOOKUP(A109,connections2!$A$3:$I$378,3,FALSE),VLOOKUP(B109,connections2!$G$3:$I$378,3,FALSE))</f>
        <v>U2</v>
      </c>
      <c r="D109">
        <f t="shared" si="5"/>
        <v>80</v>
      </c>
      <c r="E109">
        <v>80</v>
      </c>
      <c r="F109">
        <v>0</v>
      </c>
      <c r="G109">
        <v>607</v>
      </c>
      <c r="H109">
        <f t="shared" si="6"/>
        <v>734.39999999999964</v>
      </c>
      <c r="I109">
        <f t="shared" si="7"/>
        <v>445.78079999999977</v>
      </c>
      <c r="J109">
        <f t="shared" si="8"/>
        <v>322.08</v>
      </c>
      <c r="K109">
        <v>500</v>
      </c>
      <c r="L109">
        <f t="shared" si="9"/>
        <v>177.92000000000002</v>
      </c>
      <c r="M109">
        <v>-1.3333333333333263E-4</v>
      </c>
      <c r="N109">
        <v>3.9999999999999744E-2</v>
      </c>
      <c r="O109">
        <v>-5.6666666666666403</v>
      </c>
      <c r="P109">
        <v>999.99999999999886</v>
      </c>
      <c r="Q109">
        <v>-1.0000000000000001E-5</v>
      </c>
      <c r="R109">
        <v>3.0000000000000001E-3</v>
      </c>
      <c r="S109">
        <v>0.1</v>
      </c>
      <c r="T109">
        <v>300</v>
      </c>
    </row>
    <row r="110" spans="1:20" x14ac:dyDescent="0.3">
      <c r="A110">
        <v>9841</v>
      </c>
      <c r="B110" t="s">
        <v>112</v>
      </c>
      <c r="C110" t="str">
        <f>IF(B110="",VLOOKUP(A110,connections2!$A$3:$I$378,3,FALSE),VLOOKUP(B110,connections2!$G$3:$I$378,3,FALSE))</f>
        <v>KPC</v>
      </c>
      <c r="D110">
        <f t="shared" si="5"/>
        <v>80</v>
      </c>
      <c r="E110">
        <v>80</v>
      </c>
      <c r="F110">
        <v>0</v>
      </c>
      <c r="G110">
        <v>608</v>
      </c>
      <c r="H110">
        <f t="shared" si="6"/>
        <v>734.39999999999964</v>
      </c>
      <c r="I110">
        <f t="shared" si="7"/>
        <v>446.51519999999977</v>
      </c>
      <c r="J110">
        <f t="shared" si="8"/>
        <v>322.08</v>
      </c>
      <c r="K110">
        <v>500</v>
      </c>
      <c r="L110">
        <f t="shared" si="9"/>
        <v>177.92000000000002</v>
      </c>
      <c r="M110">
        <v>-1.3333333333333263E-4</v>
      </c>
      <c r="N110">
        <v>3.9999999999999744E-2</v>
      </c>
      <c r="O110">
        <v>-5.6666666666666403</v>
      </c>
      <c r="P110">
        <v>999.99999999999886</v>
      </c>
      <c r="Q110">
        <v>-1.0000000000000001E-5</v>
      </c>
      <c r="R110">
        <v>3.0000000000000001E-3</v>
      </c>
      <c r="S110">
        <v>0.1</v>
      </c>
      <c r="T110">
        <v>300</v>
      </c>
    </row>
    <row r="111" spans="1:20" x14ac:dyDescent="0.3">
      <c r="A111" t="s">
        <v>250</v>
      </c>
      <c r="B111" t="s">
        <v>190</v>
      </c>
      <c r="C111" t="str">
        <f>IF(B111="",VLOOKUP(A111,connections2!$A$3:$I$378,3,FALSE),VLOOKUP(B111,connections2!$G$3:$I$378,3,FALSE))</f>
        <v>U2</v>
      </c>
      <c r="D111">
        <f t="shared" si="5"/>
        <v>80</v>
      </c>
      <c r="E111">
        <v>80</v>
      </c>
      <c r="F111">
        <v>0</v>
      </c>
      <c r="G111">
        <v>609</v>
      </c>
      <c r="H111">
        <f t="shared" si="6"/>
        <v>734.39999999999964</v>
      </c>
      <c r="I111">
        <f t="shared" si="7"/>
        <v>447.24959999999982</v>
      </c>
      <c r="J111">
        <f t="shared" si="8"/>
        <v>322.08</v>
      </c>
      <c r="K111">
        <v>500</v>
      </c>
      <c r="L111">
        <f t="shared" si="9"/>
        <v>177.92000000000002</v>
      </c>
      <c r="M111">
        <v>-1.3333333333333263E-4</v>
      </c>
      <c r="N111">
        <v>3.9999999999999744E-2</v>
      </c>
      <c r="O111">
        <v>-5.6666666666666403</v>
      </c>
      <c r="P111">
        <v>999.99999999999886</v>
      </c>
      <c r="Q111">
        <v>-1.0000000000000001E-5</v>
      </c>
      <c r="R111">
        <v>3.0000000000000001E-3</v>
      </c>
      <c r="S111">
        <v>0.1</v>
      </c>
      <c r="T111">
        <v>300</v>
      </c>
    </row>
    <row r="112" spans="1:20" x14ac:dyDescent="0.3">
      <c r="A112">
        <v>9843</v>
      </c>
      <c r="B112" t="s">
        <v>214</v>
      </c>
      <c r="C112" t="str">
        <f>IF(B112="",VLOOKUP(A112,connections2!$A$3:$I$378,3,FALSE),VLOOKUP(B112,connections2!$G$3:$I$378,3,FALSE))</f>
        <v>U2</v>
      </c>
      <c r="D112">
        <f t="shared" si="5"/>
        <v>80</v>
      </c>
      <c r="E112">
        <v>80</v>
      </c>
      <c r="F112">
        <v>0</v>
      </c>
      <c r="G112">
        <v>610</v>
      </c>
      <c r="H112">
        <f t="shared" si="6"/>
        <v>734.39999999999964</v>
      </c>
      <c r="I112">
        <f t="shared" si="7"/>
        <v>447.98399999999975</v>
      </c>
      <c r="J112">
        <f t="shared" si="8"/>
        <v>322.08</v>
      </c>
      <c r="K112">
        <v>500</v>
      </c>
      <c r="L112">
        <f t="shared" si="9"/>
        <v>177.92000000000002</v>
      </c>
      <c r="M112">
        <v>-1.3333333333333263E-4</v>
      </c>
      <c r="N112">
        <v>3.9999999999999744E-2</v>
      </c>
      <c r="O112">
        <v>-5.6666666666666403</v>
      </c>
      <c r="P112">
        <v>999.99999999999886</v>
      </c>
      <c r="Q112">
        <v>-1.0000000000000001E-5</v>
      </c>
      <c r="R112">
        <v>3.0000000000000001E-3</v>
      </c>
      <c r="S112">
        <v>0.1</v>
      </c>
      <c r="T112">
        <v>300</v>
      </c>
    </row>
    <row r="113" spans="1:20" x14ac:dyDescent="0.3">
      <c r="A113" t="s">
        <v>251</v>
      </c>
      <c r="B113" t="s">
        <v>145</v>
      </c>
      <c r="C113" t="str">
        <f>IF(B113="",VLOOKUP(A113,connections2!$A$3:$I$378,3,FALSE),VLOOKUP(B113,connections2!$G$3:$I$378,3,FALSE))</f>
        <v>KPC</v>
      </c>
      <c r="D113">
        <f t="shared" si="5"/>
        <v>80</v>
      </c>
      <c r="E113">
        <v>80</v>
      </c>
      <c r="F113">
        <v>0</v>
      </c>
      <c r="G113">
        <v>611</v>
      </c>
      <c r="H113">
        <f t="shared" si="6"/>
        <v>734.39999999999964</v>
      </c>
      <c r="I113">
        <f t="shared" si="7"/>
        <v>448.7183999999998</v>
      </c>
      <c r="J113">
        <f t="shared" si="8"/>
        <v>322.08</v>
      </c>
      <c r="K113">
        <v>500</v>
      </c>
      <c r="L113">
        <f t="shared" si="9"/>
        <v>177.92000000000002</v>
      </c>
      <c r="M113">
        <v>-1.3333333333333263E-4</v>
      </c>
      <c r="N113">
        <v>3.9999999999999744E-2</v>
      </c>
      <c r="O113">
        <v>-5.6666666666666403</v>
      </c>
      <c r="P113">
        <v>999.99999999999886</v>
      </c>
      <c r="Q113">
        <v>-1.0000000000000001E-5</v>
      </c>
      <c r="R113">
        <v>3.0000000000000001E-3</v>
      </c>
      <c r="S113">
        <v>0.1</v>
      </c>
      <c r="T113">
        <v>300</v>
      </c>
    </row>
    <row r="114" spans="1:20" x14ac:dyDescent="0.3">
      <c r="A114">
        <v>9845</v>
      </c>
      <c r="B114" t="s">
        <v>101</v>
      </c>
      <c r="C114" t="str">
        <f>IF(B114="",VLOOKUP(A114,connections2!$A$3:$I$378,3,FALSE),VLOOKUP(B114,connections2!$G$3:$I$378,3,FALSE))</f>
        <v>KPC</v>
      </c>
      <c r="D114">
        <f t="shared" si="5"/>
        <v>80</v>
      </c>
      <c r="E114">
        <v>80</v>
      </c>
      <c r="F114">
        <v>0</v>
      </c>
      <c r="G114">
        <v>612</v>
      </c>
      <c r="H114">
        <f t="shared" si="6"/>
        <v>734.39999999999964</v>
      </c>
      <c r="I114">
        <f t="shared" si="7"/>
        <v>449.45279999999974</v>
      </c>
      <c r="J114">
        <f t="shared" si="8"/>
        <v>322.08</v>
      </c>
      <c r="K114">
        <v>500</v>
      </c>
      <c r="L114">
        <f t="shared" si="9"/>
        <v>177.92000000000002</v>
      </c>
      <c r="M114">
        <v>-1.3333333333333263E-4</v>
      </c>
      <c r="N114">
        <v>3.9999999999999744E-2</v>
      </c>
      <c r="O114">
        <v>-5.6666666666666403</v>
      </c>
      <c r="P114">
        <v>999.99999999999886</v>
      </c>
      <c r="Q114">
        <v>-1.0000000000000001E-5</v>
      </c>
      <c r="R114">
        <v>3.0000000000000001E-3</v>
      </c>
      <c r="S114">
        <v>0.1</v>
      </c>
      <c r="T114">
        <v>300</v>
      </c>
    </row>
    <row r="115" spans="1:20" x14ac:dyDescent="0.3">
      <c r="A115">
        <v>9846</v>
      </c>
      <c r="C115" t="str">
        <f>IF(B115="",VLOOKUP(A115,connections2!$A$3:$I$378,3,FALSE),VLOOKUP(B115,connections2!$G$3:$I$378,3,FALSE))</f>
        <v>KPC</v>
      </c>
      <c r="D115">
        <f t="shared" si="5"/>
        <v>80</v>
      </c>
      <c r="E115">
        <v>80</v>
      </c>
      <c r="F115">
        <v>0</v>
      </c>
      <c r="G115">
        <v>613</v>
      </c>
      <c r="H115">
        <f t="shared" si="6"/>
        <v>734.39999999999964</v>
      </c>
      <c r="I115">
        <f t="shared" si="7"/>
        <v>450.18719999999979</v>
      </c>
      <c r="J115">
        <f t="shared" si="8"/>
        <v>322.08</v>
      </c>
      <c r="K115">
        <v>500</v>
      </c>
      <c r="L115">
        <f t="shared" si="9"/>
        <v>177.92000000000002</v>
      </c>
      <c r="M115">
        <v>-1.3333333333333263E-4</v>
      </c>
      <c r="N115">
        <v>3.9999999999999744E-2</v>
      </c>
      <c r="O115">
        <v>-5.6666666666666403</v>
      </c>
      <c r="P115">
        <v>999.99999999999886</v>
      </c>
      <c r="Q115">
        <v>-1.0000000000000001E-5</v>
      </c>
      <c r="R115">
        <v>3.0000000000000001E-3</v>
      </c>
      <c r="S115">
        <v>0.1</v>
      </c>
      <c r="T115">
        <v>300</v>
      </c>
    </row>
    <row r="116" spans="1:20" x14ac:dyDescent="0.3">
      <c r="A116">
        <v>9847</v>
      </c>
      <c r="C116" t="str">
        <f>IF(B116="",VLOOKUP(A116,connections2!$A$3:$I$378,3,FALSE),VLOOKUP(B116,connections2!$G$3:$I$378,3,FALSE))</f>
        <v>KPC</v>
      </c>
      <c r="D116">
        <f t="shared" si="5"/>
        <v>80</v>
      </c>
      <c r="E116">
        <v>80</v>
      </c>
      <c r="F116">
        <v>0</v>
      </c>
      <c r="G116">
        <v>614</v>
      </c>
      <c r="H116">
        <f t="shared" si="6"/>
        <v>734.39999999999964</v>
      </c>
      <c r="I116">
        <f t="shared" si="7"/>
        <v>450.92159999999978</v>
      </c>
      <c r="J116">
        <f t="shared" si="8"/>
        <v>322.08</v>
      </c>
      <c r="K116">
        <v>500</v>
      </c>
      <c r="L116">
        <f t="shared" si="9"/>
        <v>177.92000000000002</v>
      </c>
      <c r="M116">
        <v>-1.3333333333333263E-4</v>
      </c>
      <c r="N116">
        <v>3.9999999999999744E-2</v>
      </c>
      <c r="O116">
        <v>-5.6666666666666403</v>
      </c>
      <c r="P116">
        <v>999.99999999999886</v>
      </c>
      <c r="Q116">
        <v>-1.0000000000000001E-5</v>
      </c>
      <c r="R116">
        <v>3.0000000000000001E-3</v>
      </c>
      <c r="S116">
        <v>0.1</v>
      </c>
      <c r="T116">
        <v>300</v>
      </c>
    </row>
    <row r="117" spans="1:20" x14ac:dyDescent="0.3">
      <c r="A117">
        <v>9848</v>
      </c>
      <c r="C117" t="str">
        <f>IF(B117="",VLOOKUP(A117,connections2!$A$3:$I$378,3,FALSE),VLOOKUP(B117,connections2!$G$3:$I$378,3,FALSE))</f>
        <v>KPC</v>
      </c>
      <c r="D117">
        <f t="shared" si="5"/>
        <v>80</v>
      </c>
      <c r="E117">
        <v>80</v>
      </c>
      <c r="F117">
        <v>0</v>
      </c>
      <c r="G117">
        <v>615</v>
      </c>
      <c r="H117">
        <f t="shared" si="6"/>
        <v>734.39999999999964</v>
      </c>
      <c r="I117">
        <f t="shared" si="7"/>
        <v>451.65599999999978</v>
      </c>
      <c r="J117">
        <f t="shared" si="8"/>
        <v>322.08</v>
      </c>
      <c r="K117">
        <v>500</v>
      </c>
      <c r="L117">
        <f t="shared" si="9"/>
        <v>177.92000000000002</v>
      </c>
      <c r="M117">
        <v>-1.3333333333333263E-4</v>
      </c>
      <c r="N117">
        <v>3.9999999999999744E-2</v>
      </c>
      <c r="O117">
        <v>-5.6666666666666403</v>
      </c>
      <c r="P117">
        <v>999.99999999999886</v>
      </c>
      <c r="Q117">
        <v>-1.0000000000000001E-5</v>
      </c>
      <c r="R117">
        <v>3.0000000000000001E-3</v>
      </c>
      <c r="S117">
        <v>0.1</v>
      </c>
      <c r="T117">
        <v>300</v>
      </c>
    </row>
    <row r="118" spans="1:20" x14ac:dyDescent="0.3">
      <c r="A118">
        <v>9849</v>
      </c>
      <c r="C118" t="str">
        <f>IF(B118="",VLOOKUP(A118,connections2!$A$3:$I$378,3,FALSE),VLOOKUP(B118,connections2!$G$3:$I$378,3,FALSE))</f>
        <v>KPC</v>
      </c>
      <c r="D118">
        <f t="shared" si="5"/>
        <v>80</v>
      </c>
      <c r="E118">
        <v>80</v>
      </c>
      <c r="F118">
        <v>0</v>
      </c>
      <c r="G118">
        <v>616</v>
      </c>
      <c r="H118">
        <f t="shared" si="6"/>
        <v>734.39999999999964</v>
      </c>
      <c r="I118">
        <f t="shared" si="7"/>
        <v>452.39039999999977</v>
      </c>
      <c r="J118">
        <f t="shared" si="8"/>
        <v>322.08</v>
      </c>
      <c r="K118">
        <v>500</v>
      </c>
      <c r="L118">
        <f t="shared" si="9"/>
        <v>177.92000000000002</v>
      </c>
      <c r="M118">
        <v>-1.3333333333333263E-4</v>
      </c>
      <c r="N118">
        <v>3.9999999999999744E-2</v>
      </c>
      <c r="O118">
        <v>-5.6666666666666403</v>
      </c>
      <c r="P118">
        <v>999.99999999999886</v>
      </c>
      <c r="Q118">
        <v>-1.0000000000000001E-5</v>
      </c>
      <c r="R118">
        <v>3.0000000000000001E-3</v>
      </c>
      <c r="S118">
        <v>0.1</v>
      </c>
      <c r="T118">
        <v>300</v>
      </c>
    </row>
    <row r="119" spans="1:20" x14ac:dyDescent="0.3">
      <c r="A119">
        <v>9850</v>
      </c>
      <c r="B119" t="s">
        <v>252</v>
      </c>
      <c r="C119" t="str">
        <f>IF(B119="",VLOOKUP(A119,connections2!$A$3:$I$378,3,FALSE),VLOOKUP(B119,connections2!$G$3:$I$378,3,FALSE))</f>
        <v>KPC</v>
      </c>
      <c r="D119">
        <f t="shared" si="5"/>
        <v>80</v>
      </c>
      <c r="E119">
        <v>80</v>
      </c>
      <c r="F119">
        <v>0</v>
      </c>
      <c r="G119">
        <v>617</v>
      </c>
      <c r="H119">
        <f t="shared" si="6"/>
        <v>734.39999999999964</v>
      </c>
      <c r="I119">
        <f t="shared" si="7"/>
        <v>453.12479999999977</v>
      </c>
      <c r="J119">
        <f t="shared" si="8"/>
        <v>322.08</v>
      </c>
      <c r="K119">
        <v>500</v>
      </c>
      <c r="L119">
        <f t="shared" si="9"/>
        <v>177.92000000000002</v>
      </c>
      <c r="M119">
        <v>-1.3333333333333263E-4</v>
      </c>
      <c r="N119">
        <v>3.9999999999999744E-2</v>
      </c>
      <c r="O119">
        <v>-5.6666666666666403</v>
      </c>
      <c r="P119">
        <v>999.99999999999886</v>
      </c>
      <c r="Q119">
        <v>-1.0000000000000001E-5</v>
      </c>
      <c r="R119">
        <v>3.0000000000000001E-3</v>
      </c>
      <c r="S119">
        <v>0.1</v>
      </c>
      <c r="T119">
        <v>300</v>
      </c>
    </row>
    <row r="120" spans="1:20" x14ac:dyDescent="0.3">
      <c r="A120">
        <v>9851</v>
      </c>
      <c r="B120" t="s">
        <v>233</v>
      </c>
      <c r="C120" t="str">
        <f>IF(B120="",VLOOKUP(A120,connections2!$A$3:$I$378,3,FALSE),VLOOKUP(B120,connections2!$G$3:$I$378,3,FALSE))</f>
        <v>KPC</v>
      </c>
      <c r="D120">
        <f t="shared" si="5"/>
        <v>80</v>
      </c>
      <c r="E120">
        <v>80</v>
      </c>
      <c r="F120">
        <v>0</v>
      </c>
      <c r="G120">
        <v>618</v>
      </c>
      <c r="H120">
        <f t="shared" si="6"/>
        <v>734.39999999999964</v>
      </c>
      <c r="I120">
        <f t="shared" si="7"/>
        <v>453.85919999999976</v>
      </c>
      <c r="J120">
        <f t="shared" si="8"/>
        <v>322.08</v>
      </c>
      <c r="K120">
        <v>500</v>
      </c>
      <c r="L120">
        <f t="shared" si="9"/>
        <v>177.92000000000002</v>
      </c>
      <c r="M120">
        <v>-1.3333333333333263E-4</v>
      </c>
      <c r="N120">
        <v>3.9999999999999744E-2</v>
      </c>
      <c r="O120">
        <v>-5.6666666666666403</v>
      </c>
      <c r="P120">
        <v>999.99999999999886</v>
      </c>
      <c r="Q120">
        <v>-1.0000000000000001E-5</v>
      </c>
      <c r="R120">
        <v>3.0000000000000001E-3</v>
      </c>
      <c r="S120">
        <v>0.1</v>
      </c>
      <c r="T120">
        <v>300</v>
      </c>
    </row>
    <row r="121" spans="1:20" x14ac:dyDescent="0.3">
      <c r="A121">
        <v>9852</v>
      </c>
      <c r="B121" t="s">
        <v>256</v>
      </c>
      <c r="C121" t="str">
        <f>IF(B121="",VLOOKUP(A121,connections2!$A$3:$I$378,3,FALSE),VLOOKUP(B121,connections2!$G$3:$I$378,3,FALSE))</f>
        <v>KPC</v>
      </c>
      <c r="D121">
        <f t="shared" si="5"/>
        <v>80</v>
      </c>
      <c r="E121">
        <v>80</v>
      </c>
      <c r="F121">
        <v>0</v>
      </c>
      <c r="G121">
        <v>619</v>
      </c>
      <c r="H121">
        <f t="shared" si="6"/>
        <v>734.39999999999964</v>
      </c>
      <c r="I121">
        <f t="shared" si="7"/>
        <v>454.59359999999981</v>
      </c>
      <c r="J121">
        <f t="shared" si="8"/>
        <v>322.08</v>
      </c>
      <c r="K121">
        <v>500</v>
      </c>
      <c r="L121">
        <f t="shared" si="9"/>
        <v>177.92000000000002</v>
      </c>
      <c r="M121">
        <v>-1.3333333333333263E-4</v>
      </c>
      <c r="N121">
        <v>3.9999999999999744E-2</v>
      </c>
      <c r="O121">
        <v>-5.6666666666666403</v>
      </c>
      <c r="P121">
        <v>999.99999999999886</v>
      </c>
      <c r="Q121">
        <v>-1.0000000000000001E-5</v>
      </c>
      <c r="R121">
        <v>3.0000000000000001E-3</v>
      </c>
      <c r="S121">
        <v>0.1</v>
      </c>
      <c r="T121">
        <v>300</v>
      </c>
    </row>
    <row r="122" spans="1:20" x14ac:dyDescent="0.3">
      <c r="A122">
        <v>9853</v>
      </c>
      <c r="B122" t="s">
        <v>256</v>
      </c>
      <c r="C122" t="str">
        <f>IF(B122="",VLOOKUP(A122,connections2!$A$3:$I$378,3,FALSE),VLOOKUP(B122,connections2!$G$3:$I$378,3,FALSE))</f>
        <v>KPC</v>
      </c>
      <c r="D122">
        <f t="shared" si="5"/>
        <v>80</v>
      </c>
      <c r="E122">
        <v>80</v>
      </c>
      <c r="F122">
        <v>0</v>
      </c>
      <c r="G122">
        <v>620</v>
      </c>
      <c r="H122">
        <f t="shared" si="6"/>
        <v>734.39999999999964</v>
      </c>
      <c r="I122">
        <f t="shared" si="7"/>
        <v>455.32799999999975</v>
      </c>
      <c r="J122">
        <f t="shared" si="8"/>
        <v>322.08</v>
      </c>
      <c r="K122">
        <v>500</v>
      </c>
      <c r="L122">
        <f t="shared" si="9"/>
        <v>177.92000000000002</v>
      </c>
      <c r="M122">
        <v>-1.3333333333333263E-4</v>
      </c>
      <c r="N122">
        <v>3.9999999999999744E-2</v>
      </c>
      <c r="O122">
        <v>-5.6666666666666403</v>
      </c>
      <c r="P122">
        <v>999.99999999999886</v>
      </c>
      <c r="Q122">
        <v>-1.0000000000000001E-5</v>
      </c>
      <c r="R122">
        <v>3.0000000000000001E-3</v>
      </c>
      <c r="S122">
        <v>0.1</v>
      </c>
      <c r="T122">
        <v>300</v>
      </c>
    </row>
    <row r="123" spans="1:20" x14ac:dyDescent="0.3">
      <c r="A123" t="s">
        <v>259</v>
      </c>
      <c r="B123" t="s">
        <v>260</v>
      </c>
      <c r="C123" t="str">
        <f>IF(B123="",VLOOKUP(A123,connections2!$A$3:$I$378,3,FALSE),VLOOKUP(B123,connections2!$G$3:$I$378,3,FALSE))</f>
        <v>KPC</v>
      </c>
      <c r="D123">
        <f t="shared" si="5"/>
        <v>80</v>
      </c>
      <c r="E123">
        <v>80</v>
      </c>
      <c r="F123">
        <v>0</v>
      </c>
      <c r="G123">
        <v>621</v>
      </c>
      <c r="H123">
        <f t="shared" si="6"/>
        <v>734.39999999999964</v>
      </c>
      <c r="I123">
        <f t="shared" si="7"/>
        <v>456.0623999999998</v>
      </c>
      <c r="J123">
        <f t="shared" si="8"/>
        <v>322.08</v>
      </c>
      <c r="K123">
        <v>500</v>
      </c>
      <c r="L123">
        <f t="shared" si="9"/>
        <v>177.92000000000002</v>
      </c>
      <c r="M123">
        <v>-1.3333333333333263E-4</v>
      </c>
      <c r="N123">
        <v>3.9999999999999744E-2</v>
      </c>
      <c r="O123">
        <v>-5.6666666666666403</v>
      </c>
      <c r="P123">
        <v>999.99999999999886</v>
      </c>
      <c r="Q123">
        <v>-1.0000000000000001E-5</v>
      </c>
      <c r="R123">
        <v>3.0000000000000001E-3</v>
      </c>
      <c r="S123">
        <v>0.1</v>
      </c>
      <c r="T123">
        <v>300</v>
      </c>
    </row>
    <row r="124" spans="1:20" x14ac:dyDescent="0.3">
      <c r="A124" t="s">
        <v>262</v>
      </c>
      <c r="C124" t="str">
        <f>IF(B124="",VLOOKUP(A124,connections2!$A$3:$I$378,3,FALSE),VLOOKUP(B124,connections2!$G$3:$I$378,3,FALSE))</f>
        <v>KPC</v>
      </c>
      <c r="D124">
        <f t="shared" si="5"/>
        <v>80</v>
      </c>
      <c r="E124">
        <v>80</v>
      </c>
      <c r="F124">
        <v>0</v>
      </c>
      <c r="G124">
        <v>622</v>
      </c>
      <c r="H124">
        <f t="shared" si="6"/>
        <v>734.39999999999964</v>
      </c>
      <c r="I124">
        <f t="shared" si="7"/>
        <v>456.79679999999973</v>
      </c>
      <c r="J124">
        <f t="shared" si="8"/>
        <v>322.08</v>
      </c>
      <c r="K124">
        <v>500</v>
      </c>
      <c r="L124">
        <f t="shared" si="9"/>
        <v>177.92000000000002</v>
      </c>
      <c r="M124">
        <v>-1.3333333333333263E-4</v>
      </c>
      <c r="N124">
        <v>3.9999999999999744E-2</v>
      </c>
      <c r="O124">
        <v>-5.6666666666666403</v>
      </c>
      <c r="P124">
        <v>999.99999999999886</v>
      </c>
      <c r="Q124">
        <v>-1.0000000000000001E-5</v>
      </c>
      <c r="R124">
        <v>3.0000000000000001E-3</v>
      </c>
      <c r="S124">
        <v>0.1</v>
      </c>
      <c r="T124">
        <v>300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ColWidth="11.5546875" defaultRowHeight="14.4" x14ac:dyDescent="0.3"/>
  <cols>
    <col min="2" max="3" width="10.109375" bestFit="1" customWidth="1"/>
    <col min="4" max="4" width="9" bestFit="1" customWidth="1"/>
    <col min="5" max="5" width="9.77734375" bestFit="1" customWidth="1"/>
  </cols>
  <sheetData>
    <row r="1" spans="1:5" x14ac:dyDescent="0.3">
      <c r="A1" s="37" t="s">
        <v>3</v>
      </c>
      <c r="B1" s="37" t="s">
        <v>269</v>
      </c>
      <c r="C1" s="37" t="s">
        <v>270</v>
      </c>
      <c r="D1" s="37" t="s">
        <v>274</v>
      </c>
      <c r="E1" s="37" t="s">
        <v>275</v>
      </c>
    </row>
    <row r="2" spans="1:5" x14ac:dyDescent="0.3">
      <c r="A2" t="s">
        <v>10</v>
      </c>
      <c r="B2" s="35">
        <f>SUMIF(Wells!$C$2:$C$200,A2,Wells!$H$2:$H$200)</f>
        <v>52108.000000000058</v>
      </c>
      <c r="C2" s="35">
        <f>SUMIF(Wells!$C$2:$C$200,A2,Wells!$I$2:$I$200)</f>
        <v>30115.966399999983</v>
      </c>
      <c r="D2" s="35">
        <v>130</v>
      </c>
      <c r="E2">
        <f>COUNTIF(Wells!$C$2:$C$200,A2)</f>
        <v>71</v>
      </c>
    </row>
    <row r="3" spans="1:5" x14ac:dyDescent="0.3">
      <c r="A3" t="s">
        <v>16</v>
      </c>
      <c r="B3" s="35">
        <f>SUMIF(Wells!$C$2:$C$200,A3,Wells!$H$2:$H$200)</f>
        <v>20563.199999999997</v>
      </c>
      <c r="C3" s="35">
        <f>SUMIF(Wells!$C$2:$C$200,A3,Wells!$I$2:$I$200)</f>
        <v>11210.615999999996</v>
      </c>
      <c r="D3" s="35">
        <v>79</v>
      </c>
      <c r="E3">
        <f>COUNTIF(Wells!$C$2:$C$200,A3)</f>
        <v>28</v>
      </c>
    </row>
    <row r="4" spans="1:5" x14ac:dyDescent="0.3">
      <c r="A4" t="s">
        <v>25</v>
      </c>
      <c r="B4" s="35">
        <f>SUMIF(Wells!$C$2:$C$200,A4,Wells!$H$2:$H$200)</f>
        <v>15601.599999999991</v>
      </c>
      <c r="C4" s="35">
        <f>SUMIF(Wells!$C$2:$C$200,A4,Wells!$I$2:$I$200)</f>
        <v>8257.9807999999939</v>
      </c>
      <c r="D4" s="35">
        <v>130</v>
      </c>
      <c r="E4">
        <f>COUNTIF(Wells!$C$2:$C$200,A4)</f>
        <v>24</v>
      </c>
    </row>
    <row r="5" spans="1:5" x14ac:dyDescent="0.3">
      <c r="A5" t="s">
        <v>276</v>
      </c>
      <c r="B5" s="36">
        <f>SUM(B2:B4)</f>
        <v>88272.800000000047</v>
      </c>
      <c r="C5" s="36">
        <f>SUM(C2:C4)</f>
        <v>49584.563199999975</v>
      </c>
      <c r="D5" s="36"/>
      <c r="E5">
        <f>SUM(E2:E4)</f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7" sqref="B7:E7"/>
    </sheetView>
  </sheetViews>
  <sheetFormatPr defaultRowHeight="14.4" x14ac:dyDescent="0.3"/>
  <sheetData>
    <row r="2" spans="2:5" x14ac:dyDescent="0.3">
      <c r="B2">
        <v>250</v>
      </c>
      <c r="C2">
        <v>0</v>
      </c>
    </row>
    <row r="3" spans="2:5" x14ac:dyDescent="0.3">
      <c r="B3">
        <v>200</v>
      </c>
      <c r="C3">
        <v>400</v>
      </c>
    </row>
    <row r="4" spans="2:5" x14ac:dyDescent="0.3">
      <c r="B4">
        <v>100</v>
      </c>
      <c r="C4">
        <v>700</v>
      </c>
    </row>
    <row r="5" spans="2:5" x14ac:dyDescent="0.3">
      <c r="B5">
        <v>50</v>
      </c>
      <c r="C5">
        <v>800</v>
      </c>
    </row>
    <row r="7" spans="2:5" x14ac:dyDescent="0.3">
      <c r="B7">
        <f t="array" ref="B7:E7">LINEST(C2:C5,B2:B5^{1,2,3})</f>
        <v>-1.3333333333333263E-4</v>
      </c>
      <c r="C7">
        <v>3.9999999999999744E-2</v>
      </c>
      <c r="D7">
        <v>-5.6666666666666403</v>
      </c>
      <c r="E7">
        <v>999.99999999999886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connections2</vt:lpstr>
      <vt:lpstr>Wells</vt:lpstr>
      <vt:lpstr>Units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zhumab</dc:creator>
  <cp:keywords/>
  <dc:description/>
  <cp:lastModifiedBy>zhumab</cp:lastModifiedBy>
  <cp:revision/>
  <dcterms:created xsi:type="dcterms:W3CDTF">2017-09-26T12:36:24Z</dcterms:created>
  <dcterms:modified xsi:type="dcterms:W3CDTF">2017-12-25T19:02:59Z</dcterms:modified>
  <cp:category/>
  <dc:identifier/>
  <cp:contentStatus/>
  <dc:language/>
  <cp:version/>
</cp:coreProperties>
</file>