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J5" i="2"/>
  <c r="J6" i="2"/>
  <c r="J7" i="2"/>
  <c r="L7" i="2" s="1"/>
  <c r="J8" i="2"/>
  <c r="L8" i="2" s="1"/>
  <c r="J9" i="2"/>
  <c r="L9" i="2" s="1"/>
  <c r="J10" i="2"/>
  <c r="J11" i="2"/>
  <c r="L11" i="2" s="1"/>
  <c r="J12" i="2"/>
  <c r="L12" i="2" s="1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L92" i="2" s="1"/>
  <c r="J93" i="2"/>
  <c r="J94" i="2"/>
  <c r="J95" i="2"/>
  <c r="J96" i="2"/>
  <c r="L96" i="2" s="1"/>
  <c r="J97" i="2"/>
  <c r="J98" i="2"/>
  <c r="J99" i="2"/>
  <c r="J100" i="2"/>
  <c r="L100" i="2" s="1"/>
  <c r="J101" i="2"/>
  <c r="J102" i="2"/>
  <c r="J103" i="2"/>
  <c r="J104" i="2"/>
  <c r="L104" i="2" s="1"/>
  <c r="J105" i="2"/>
  <c r="J106" i="2"/>
  <c r="J107" i="2"/>
  <c r="J108" i="2"/>
  <c r="L108" i="2" s="1"/>
  <c r="J109" i="2"/>
  <c r="J110" i="2"/>
  <c r="J111" i="2"/>
  <c r="J112" i="2"/>
  <c r="L112" i="2" s="1"/>
  <c r="J113" i="2"/>
  <c r="J114" i="2"/>
  <c r="J115" i="2"/>
  <c r="J116" i="2"/>
  <c r="L116" i="2" s="1"/>
  <c r="J117" i="2"/>
  <c r="J118" i="2"/>
  <c r="J119" i="2"/>
  <c r="J120" i="2"/>
  <c r="L120" i="2" s="1"/>
  <c r="J121" i="2"/>
  <c r="J122" i="2"/>
  <c r="J123" i="2"/>
  <c r="J124" i="2"/>
  <c r="L124" i="2" s="1"/>
  <c r="L4" i="2"/>
  <c r="L5" i="2"/>
  <c r="L6" i="2"/>
  <c r="L10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29" i="2"/>
  <c r="H30" i="2"/>
  <c r="H31" i="2"/>
  <c r="H32" i="2"/>
  <c r="H33" i="2"/>
  <c r="H34" i="2"/>
  <c r="I34" i="2" s="1"/>
  <c r="H35" i="2"/>
  <c r="H36" i="2"/>
  <c r="H37" i="2"/>
  <c r="H38" i="2"/>
  <c r="H39" i="2"/>
  <c r="H40" i="2"/>
  <c r="H41" i="2"/>
  <c r="H42" i="2"/>
  <c r="I42" i="2" s="1"/>
  <c r="H43" i="2"/>
  <c r="H44" i="2"/>
  <c r="H45" i="2"/>
  <c r="H46" i="2"/>
  <c r="H47" i="2"/>
  <c r="H48" i="2"/>
  <c r="H49" i="2"/>
  <c r="H50" i="2"/>
  <c r="I50" i="2" s="1"/>
  <c r="H51" i="2"/>
  <c r="H52" i="2"/>
  <c r="H53" i="2"/>
  <c r="H54" i="2"/>
  <c r="H55" i="2"/>
  <c r="H56" i="2"/>
  <c r="H57" i="2"/>
  <c r="H58" i="2"/>
  <c r="I58" i="2" s="1"/>
  <c r="H59" i="2"/>
  <c r="H60" i="2"/>
  <c r="H61" i="2"/>
  <c r="H62" i="2"/>
  <c r="H63" i="2"/>
  <c r="H64" i="2"/>
  <c r="H65" i="2"/>
  <c r="H66" i="2"/>
  <c r="I66" i="2" s="1"/>
  <c r="H67" i="2"/>
  <c r="H68" i="2"/>
  <c r="H69" i="2"/>
  <c r="H70" i="2"/>
  <c r="H71" i="2"/>
  <c r="H72" i="2"/>
  <c r="H73" i="2"/>
  <c r="H74" i="2"/>
  <c r="I74" i="2" s="1"/>
  <c r="H75" i="2"/>
  <c r="H76" i="2"/>
  <c r="H77" i="2"/>
  <c r="H78" i="2"/>
  <c r="H79" i="2"/>
  <c r="H80" i="2"/>
  <c r="H81" i="2"/>
  <c r="H82" i="2"/>
  <c r="I82" i="2" s="1"/>
  <c r="H83" i="2"/>
  <c r="H84" i="2"/>
  <c r="H85" i="2"/>
  <c r="H86" i="2"/>
  <c r="H87" i="2"/>
  <c r="H88" i="2"/>
  <c r="H89" i="2"/>
  <c r="H90" i="2"/>
  <c r="I90" i="2" s="1"/>
  <c r="H91" i="2"/>
  <c r="H92" i="2"/>
  <c r="H93" i="2"/>
  <c r="H94" i="2"/>
  <c r="H95" i="2"/>
  <c r="H96" i="2"/>
  <c r="H97" i="2"/>
  <c r="H98" i="2"/>
  <c r="I98" i="2" s="1"/>
  <c r="H99" i="2"/>
  <c r="H100" i="2"/>
  <c r="H101" i="2"/>
  <c r="H102" i="2"/>
  <c r="H103" i="2"/>
  <c r="H104" i="2"/>
  <c r="H105" i="2"/>
  <c r="H106" i="2"/>
  <c r="I106" i="2" s="1"/>
  <c r="H107" i="2"/>
  <c r="I107" i="2" s="1"/>
  <c r="H108" i="2"/>
  <c r="H109" i="2"/>
  <c r="H110" i="2"/>
  <c r="H111" i="2"/>
  <c r="I111" i="2" s="1"/>
  <c r="H112" i="2"/>
  <c r="I112" i="2" s="1"/>
  <c r="H113" i="2"/>
  <c r="H114" i="2"/>
  <c r="I114" i="2" s="1"/>
  <c r="H115" i="2"/>
  <c r="I115" i="2" s="1"/>
  <c r="H116" i="2"/>
  <c r="H117" i="2"/>
  <c r="H118" i="2"/>
  <c r="H119" i="2"/>
  <c r="I119" i="2" s="1"/>
  <c r="H120" i="2"/>
  <c r="H121" i="2"/>
  <c r="H122" i="2"/>
  <c r="I122" i="2" s="1"/>
  <c r="H123" i="2"/>
  <c r="I123" i="2" s="1"/>
  <c r="H124" i="2"/>
  <c r="I4" i="2"/>
  <c r="I6" i="2"/>
  <c r="I29" i="2"/>
  <c r="I30" i="2"/>
  <c r="I31" i="2"/>
  <c r="I32" i="2"/>
  <c r="I33" i="2"/>
  <c r="I35" i="2"/>
  <c r="I36" i="2"/>
  <c r="I37" i="2"/>
  <c r="I38" i="2"/>
  <c r="I39" i="2"/>
  <c r="I40" i="2"/>
  <c r="I41" i="2"/>
  <c r="I43" i="2"/>
  <c r="I44" i="2"/>
  <c r="I45" i="2"/>
  <c r="I46" i="2"/>
  <c r="I47" i="2"/>
  <c r="I48" i="2"/>
  <c r="I49" i="2"/>
  <c r="I51" i="2"/>
  <c r="I52" i="2"/>
  <c r="I53" i="2"/>
  <c r="I54" i="2"/>
  <c r="I55" i="2"/>
  <c r="I56" i="2"/>
  <c r="I57" i="2"/>
  <c r="I59" i="2"/>
  <c r="I60" i="2"/>
  <c r="I61" i="2"/>
  <c r="I62" i="2"/>
  <c r="I63" i="2"/>
  <c r="I64" i="2"/>
  <c r="I65" i="2"/>
  <c r="I67" i="2"/>
  <c r="I68" i="2"/>
  <c r="I69" i="2"/>
  <c r="I70" i="2"/>
  <c r="I71" i="2"/>
  <c r="I72" i="2"/>
  <c r="I73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2" i="2"/>
  <c r="I93" i="2"/>
  <c r="I94" i="2"/>
  <c r="I95" i="2"/>
  <c r="I96" i="2"/>
  <c r="I97" i="2"/>
  <c r="I99" i="2"/>
  <c r="I100" i="2"/>
  <c r="I101" i="2"/>
  <c r="I102" i="2"/>
  <c r="I103" i="2"/>
  <c r="I104" i="2"/>
  <c r="I105" i="2"/>
  <c r="I108" i="2"/>
  <c r="I109" i="2"/>
  <c r="I110" i="2"/>
  <c r="I113" i="2"/>
  <c r="I116" i="2"/>
  <c r="I117" i="2"/>
  <c r="I118" i="2"/>
  <c r="I120" i="2"/>
  <c r="I121" i="2"/>
  <c r="I124" i="2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J2" i="2"/>
  <c r="L2" i="2" s="1"/>
  <c r="E3" i="3"/>
  <c r="E4" i="3"/>
  <c r="E2" i="3"/>
  <c r="B4" i="3" l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H20" i="2"/>
  <c r="I20" i="2" s="1"/>
  <c r="C4" i="3"/>
  <c r="H2" i="2"/>
  <c r="I2" i="2" s="1"/>
  <c r="C2" i="3" s="1"/>
  <c r="E5" i="3"/>
  <c r="B3" i="3" l="1"/>
  <c r="I13" i="2"/>
  <c r="C3" i="3" s="1"/>
  <c r="C5" i="3" s="1"/>
  <c r="B2" i="3"/>
  <c r="B5" i="3" l="1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<sst xmlns="http://schemas.openxmlformats.org/spreadsheetml/2006/main" count="1898" uniqueCount="285">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</sst>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23520"/>
        <c:axId val="205725056"/>
      </c:scatterChart>
      <c:valAx>
        <c:axId val="20572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25056"/>
        <c:crosses val="autoZero"/>
        <c:crossBetween val="midCat"/>
      </c:valAx>
      <c:valAx>
        <c:axId val="20572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23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G5" sqref="G5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x14ac:dyDescent="0.3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3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3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3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3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3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3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3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3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3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3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3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3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3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3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3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3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3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3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3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3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3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3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3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3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3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3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3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3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3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3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3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3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3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3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3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3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3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3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3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3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3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3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3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3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3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3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3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3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3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3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3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3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3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3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3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3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3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3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3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3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3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3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3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3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3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3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3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3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3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3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3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3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3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3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3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3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3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3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3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3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3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3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3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3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3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3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3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3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3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3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3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3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3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3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3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3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3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3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3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3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3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3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3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3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3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3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3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3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3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3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3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3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3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3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3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3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3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3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3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3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3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3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3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3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3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3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3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3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3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3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3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3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3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3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3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3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3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3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3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3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3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3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3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3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3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3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3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3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3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3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3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3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3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3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3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3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3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3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3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3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3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3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3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3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3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3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3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3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3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3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3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3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3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3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3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3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3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3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3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3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3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3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3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3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3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3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3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3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3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3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3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3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3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3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3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3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3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3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3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3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3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3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3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3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3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3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3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3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3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3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3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3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3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3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3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3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3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3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3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3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3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3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3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3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3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3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3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3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3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3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3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3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3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3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3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3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3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3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3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3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3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3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3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3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3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3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3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3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3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3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3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3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3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3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3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B4" sqref="B4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x14ac:dyDescent="0.3">
      <c r="A2">
        <v>15</v>
      </c>
      <c r="B2" t="s">
        <v>19</v>
      </c>
      <c r="C2" t="str">
        <f>IF(B2="",VLOOKUP(A2,connections2!$A$3:$I$378,3,FALSE),VLOOKUP(B2,connections2!$G$3:$I$378,3,FALSE))</f>
        <v>U2</v>
      </c>
      <c r="D2">
        <f t="shared" ref="D2:D66" si="0">E2+F2</f>
        <v>150</v>
      </c>
      <c r="E2">
        <v>100</v>
      </c>
      <c r="F2">
        <v>50</v>
      </c>
      <c r="G2">
        <v>500</v>
      </c>
      <c r="H2">
        <f>IF(M2*D2^3+N2*D2^2+O2*D2+P2&lt;0,0,M2*D2^3+N2*D2^2+O2*D2+P2)</f>
        <v>599.99999999999932</v>
      </c>
      <c r="I2">
        <f>H2*G2/1000</f>
        <v>299.99999999999966</v>
      </c>
      <c r="J2">
        <f>IF(Q2*D2^3+R2*D2^2+S2*D2+T2&lt;0,0,Q2*D2^3+R2*D2^2+S2*D2+T2)</f>
        <v>348.75</v>
      </c>
      <c r="K2">
        <v>500</v>
      </c>
      <c r="L2">
        <f>K2-J2</f>
        <v>151.25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si="0"/>
        <v>130</v>
      </c>
      <c r="E3">
        <v>80</v>
      </c>
      <c r="F3">
        <v>50</v>
      </c>
      <c r="G3">
        <v>501</v>
      </c>
      <c r="H3">
        <f>IF(M3*D3^3+N3*D3^2+O3*D3+P3&lt;0,0,M3*D3^3+N3*D3^2+O3*D3+P3)</f>
        <v>646.39999999999952</v>
      </c>
      <c r="I3">
        <f>H3*G3/1000</f>
        <v>323.84639999999973</v>
      </c>
      <c r="J3">
        <f t="shared" ref="J3:J66" si="1">IF(Q3*D3^3+R3*D3^2+S3*D3+T3&lt;0,0,Q3*D3^3+R3*D3^2+S3*D3+T3)</f>
        <v>341.73</v>
      </c>
      <c r="K3">
        <v>500</v>
      </c>
      <c r="L3">
        <f>K3-J3</f>
        <v>158.26999999999998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27</v>
      </c>
      <c r="C4" t="str">
        <f>IF(B4="",VLOOKUP(A4,connections2!$A$3:$I$378,3,FALSE),VLOOKUP(B4,connections2!$G$3:$I$378,3,FALSE))</f>
        <v>U2</v>
      </c>
      <c r="D4">
        <f t="shared" si="0"/>
        <v>130</v>
      </c>
      <c r="E4">
        <v>80</v>
      </c>
      <c r="F4">
        <v>50</v>
      </c>
      <c r="G4">
        <v>502</v>
      </c>
      <c r="H4">
        <f t="shared" ref="H4:H66" si="2">IF(M4*D4^3+N4*D4^2+O4*D4+P4&lt;0,0,M4*D4^3+N4*D4^2+O4*D4+P4)</f>
        <v>646.39999999999952</v>
      </c>
      <c r="I4">
        <f t="shared" ref="I4:I66" si="3">H4*G4/1000</f>
        <v>324.49279999999976</v>
      </c>
      <c r="J4">
        <f t="shared" si="1"/>
        <v>341.73</v>
      </c>
      <c r="K4">
        <v>500</v>
      </c>
      <c r="L4">
        <f t="shared" ref="L4:L66" si="4">K4-J4</f>
        <v>158.26999999999998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130</v>
      </c>
      <c r="E5">
        <v>80</v>
      </c>
      <c r="F5">
        <v>50</v>
      </c>
      <c r="G5">
        <v>503</v>
      </c>
      <c r="H5">
        <f t="shared" si="2"/>
        <v>646.39999999999952</v>
      </c>
      <c r="I5">
        <f t="shared" si="3"/>
        <v>325.13919999999979</v>
      </c>
      <c r="J5">
        <f t="shared" si="1"/>
        <v>341.73</v>
      </c>
      <c r="K5">
        <v>500</v>
      </c>
      <c r="L5">
        <f t="shared" si="4"/>
        <v>158.26999999999998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180</v>
      </c>
      <c r="E6">
        <v>130</v>
      </c>
      <c r="F6">
        <v>50</v>
      </c>
      <c r="G6">
        <v>504</v>
      </c>
      <c r="H6">
        <f t="shared" si="2"/>
        <v>498.39999999999952</v>
      </c>
      <c r="I6">
        <f t="shared" si="3"/>
        <v>251.19359999999978</v>
      </c>
      <c r="J6">
        <f t="shared" si="1"/>
        <v>356.88</v>
      </c>
      <c r="K6">
        <v>500</v>
      </c>
      <c r="L6">
        <f t="shared" si="4"/>
        <v>143.12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130</v>
      </c>
      <c r="E7">
        <v>80</v>
      </c>
      <c r="F7">
        <v>50</v>
      </c>
      <c r="G7">
        <v>505</v>
      </c>
      <c r="H7">
        <f t="shared" si="2"/>
        <v>646.39999999999952</v>
      </c>
      <c r="I7">
        <f t="shared" si="3"/>
        <v>326.43199999999979</v>
      </c>
      <c r="J7">
        <f t="shared" si="1"/>
        <v>341.73</v>
      </c>
      <c r="K7">
        <v>500</v>
      </c>
      <c r="L7">
        <f t="shared" si="4"/>
        <v>158.26999999999998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180</v>
      </c>
      <c r="E8">
        <v>130</v>
      </c>
      <c r="F8">
        <v>50</v>
      </c>
      <c r="G8">
        <v>506</v>
      </c>
      <c r="H8">
        <f t="shared" si="2"/>
        <v>498.39999999999952</v>
      </c>
      <c r="I8">
        <f t="shared" si="3"/>
        <v>252.19039999999976</v>
      </c>
      <c r="J8">
        <f t="shared" si="1"/>
        <v>356.88</v>
      </c>
      <c r="K8">
        <v>500</v>
      </c>
      <c r="L8">
        <f t="shared" si="4"/>
        <v>143.12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180</v>
      </c>
      <c r="E9">
        <v>130</v>
      </c>
      <c r="F9">
        <v>50</v>
      </c>
      <c r="G9">
        <v>507</v>
      </c>
      <c r="H9">
        <f t="shared" si="2"/>
        <v>498.39999999999952</v>
      </c>
      <c r="I9">
        <f t="shared" si="3"/>
        <v>252.68879999999976</v>
      </c>
      <c r="J9">
        <f t="shared" si="1"/>
        <v>356.88</v>
      </c>
      <c r="K9">
        <v>500</v>
      </c>
      <c r="L9">
        <f t="shared" si="4"/>
        <v>143.12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180</v>
      </c>
      <c r="E10">
        <v>130</v>
      </c>
      <c r="F10">
        <v>50</v>
      </c>
      <c r="G10">
        <v>508</v>
      </c>
      <c r="H10">
        <f t="shared" si="2"/>
        <v>498.39999999999952</v>
      </c>
      <c r="I10">
        <f t="shared" si="3"/>
        <v>253.18719999999976</v>
      </c>
      <c r="J10">
        <f t="shared" si="1"/>
        <v>356.88</v>
      </c>
      <c r="K10">
        <v>500</v>
      </c>
      <c r="L10">
        <f t="shared" si="4"/>
        <v>143.12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130</v>
      </c>
      <c r="E11">
        <v>80</v>
      </c>
      <c r="F11">
        <v>50</v>
      </c>
      <c r="G11">
        <v>509</v>
      </c>
      <c r="H11">
        <f t="shared" si="2"/>
        <v>646.39999999999952</v>
      </c>
      <c r="I11">
        <f t="shared" si="3"/>
        <v>329.01759999999973</v>
      </c>
      <c r="J11">
        <f t="shared" si="1"/>
        <v>341.73</v>
      </c>
      <c r="K11">
        <v>500</v>
      </c>
      <c r="L11">
        <f t="shared" si="4"/>
        <v>158.26999999999998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130</v>
      </c>
      <c r="E12">
        <v>80</v>
      </c>
      <c r="F12">
        <v>50</v>
      </c>
      <c r="G12">
        <v>510</v>
      </c>
      <c r="H12">
        <f t="shared" si="2"/>
        <v>646.39999999999952</v>
      </c>
      <c r="I12">
        <f t="shared" si="3"/>
        <v>329.66399999999976</v>
      </c>
      <c r="J12">
        <f t="shared" si="1"/>
        <v>341.73</v>
      </c>
      <c r="K12">
        <v>500</v>
      </c>
      <c r="L12">
        <f t="shared" si="4"/>
        <v>158.26999999999998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130</v>
      </c>
      <c r="E13">
        <v>80</v>
      </c>
      <c r="F13">
        <v>50</v>
      </c>
      <c r="G13">
        <v>511</v>
      </c>
      <c r="H13">
        <f t="shared" si="2"/>
        <v>646.39999999999952</v>
      </c>
      <c r="I13">
        <f t="shared" si="3"/>
        <v>330.31039999999973</v>
      </c>
      <c r="J13">
        <f t="shared" si="1"/>
        <v>341.73</v>
      </c>
      <c r="K13">
        <v>500</v>
      </c>
      <c r="L13">
        <f t="shared" si="4"/>
        <v>158.26999999999998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130</v>
      </c>
      <c r="E14">
        <v>80</v>
      </c>
      <c r="F14">
        <v>50</v>
      </c>
      <c r="G14">
        <v>512</v>
      </c>
      <c r="H14">
        <f t="shared" si="2"/>
        <v>646.39999999999952</v>
      </c>
      <c r="I14">
        <f t="shared" si="3"/>
        <v>330.95679999999976</v>
      </c>
      <c r="J14">
        <f t="shared" si="1"/>
        <v>341.73</v>
      </c>
      <c r="K14">
        <v>500</v>
      </c>
      <c r="L14">
        <f t="shared" si="4"/>
        <v>158.26999999999998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130</v>
      </c>
      <c r="E15">
        <v>80</v>
      </c>
      <c r="F15">
        <v>50</v>
      </c>
      <c r="G15">
        <v>513</v>
      </c>
      <c r="H15">
        <f t="shared" si="2"/>
        <v>646.39999999999952</v>
      </c>
      <c r="I15">
        <f t="shared" si="3"/>
        <v>331.60319999999979</v>
      </c>
      <c r="J15">
        <f t="shared" si="1"/>
        <v>341.73</v>
      </c>
      <c r="K15">
        <v>500</v>
      </c>
      <c r="L15">
        <f t="shared" si="4"/>
        <v>158.26999999999998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130</v>
      </c>
      <c r="E16">
        <v>80</v>
      </c>
      <c r="F16">
        <v>50</v>
      </c>
      <c r="G16">
        <v>514</v>
      </c>
      <c r="H16">
        <f t="shared" si="2"/>
        <v>646.39999999999952</v>
      </c>
      <c r="I16">
        <f t="shared" si="3"/>
        <v>332.24959999999976</v>
      </c>
      <c r="J16">
        <f t="shared" si="1"/>
        <v>341.73</v>
      </c>
      <c r="K16">
        <v>500</v>
      </c>
      <c r="L16">
        <f t="shared" si="4"/>
        <v>158.26999999999998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130</v>
      </c>
      <c r="E17">
        <v>80</v>
      </c>
      <c r="F17">
        <v>50</v>
      </c>
      <c r="G17">
        <v>515</v>
      </c>
      <c r="H17">
        <f t="shared" si="2"/>
        <v>646.39999999999952</v>
      </c>
      <c r="I17">
        <f t="shared" si="3"/>
        <v>332.89599999999979</v>
      </c>
      <c r="J17">
        <f t="shared" si="1"/>
        <v>341.73</v>
      </c>
      <c r="K17">
        <v>500</v>
      </c>
      <c r="L17">
        <f t="shared" si="4"/>
        <v>158.26999999999998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77734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51320.000000000058</v>
      </c>
      <c r="C2" s="35">
        <f>SUMIF(Wells!$C$2:$C$200,A2,Wells!$I$2:$I$200)</f>
        <v>29721.702399999984</v>
      </c>
      <c r="D2" s="35">
        <v>130</v>
      </c>
      <c r="E2">
        <f>COUNTIF(Wells!$C$2:$C$200,A2)</f>
        <v>70</v>
      </c>
    </row>
    <row r="3" spans="1:5" x14ac:dyDescent="0.3">
      <c r="A3" t="s">
        <v>16</v>
      </c>
      <c r="B3" s="35">
        <f>SUMIF(Wells!$C$2:$C$200,A3,Wells!$H$2:$H$200)</f>
        <v>21017.599999999999</v>
      </c>
      <c r="C3" s="35">
        <f>SUMIF(Wells!$C$2:$C$200,A3,Wells!$I$2:$I$200)</f>
        <v>11431.188799999994</v>
      </c>
      <c r="D3" s="35">
        <v>79</v>
      </c>
      <c r="E3">
        <f>COUNTIF(Wells!$C$2:$C$200,A3)</f>
        <v>30</v>
      </c>
    </row>
    <row r="4" spans="1:5" x14ac:dyDescent="0.3">
      <c r="A4" t="s">
        <v>25</v>
      </c>
      <c r="B4" s="35">
        <f>SUMIF(Wells!$C$2:$C$200,A4,Wells!$H$2:$H$200)</f>
        <v>14275.19999999999</v>
      </c>
      <c r="C4" s="35">
        <f>SUMIF(Wells!$C$2:$C$200,A4,Wells!$I$2:$I$200)</f>
        <v>7589.6119999999946</v>
      </c>
      <c r="D4" s="35">
        <v>130</v>
      </c>
      <c r="E4">
        <f>COUNTIF(Wells!$C$2:$C$200,A4)</f>
        <v>23</v>
      </c>
    </row>
    <row r="5" spans="1:5" x14ac:dyDescent="0.3">
      <c r="A5" t="s">
        <v>276</v>
      </c>
      <c r="B5" s="36">
        <f>SUM(B2:B4)</f>
        <v>86612.800000000047</v>
      </c>
      <c r="C5" s="36">
        <f>SUM(C2:C4)</f>
        <v>48742.50319999997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2017-12-20T20:23:51Z</dcterms:modified>
  <cp:category/>
  <dc:identifier/>
  <cp:contentStatus/>
  <dc:language/>
  <cp:version/>
</cp:coreProperties>
</file>