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bbr-my.sharepoint.com/personal/222025665_aluno_unb_br/Documents/Amostragem/Trabalho Amostragem/"/>
    </mc:Choice>
  </mc:AlternateContent>
  <xr:revisionPtr revIDLastSave="0" documentId="8_{44CBA7FD-483C-4FAE-ACAE-BF820DFE8AF2}" xr6:coauthVersionLast="47" xr6:coauthVersionMax="47" xr10:uidLastSave="{00000000-0000-0000-0000-000000000000}"/>
  <bookViews>
    <workbookView xWindow="28680" yWindow="-120" windowWidth="29040" windowHeight="15720" firstSheet="4" activeTab="5" xr2:uid="{2A5FDB8F-9B87-4B1D-A4DC-436F342A746E}"/>
  </bookViews>
  <sheets>
    <sheet name="in" sheetId="1" r:id="rId1"/>
    <sheet name="AAS_1" sheetId="2" r:id="rId2"/>
    <sheet name="Sistematica_1" sheetId="6" r:id="rId3"/>
    <sheet name="AAS_2" sheetId="4" r:id="rId4"/>
    <sheet name="Sistematica_2" sheetId="5" r:id="rId5"/>
    <sheet name="Todas_Amostras" sheetId="7" r:id="rId6"/>
  </sheets>
  <definedNames>
    <definedName name="_xlnm._FilterDatabase" localSheetId="1" hidden="1">AAS_1!$A$1:$F$66</definedName>
    <definedName name="_xlnm._FilterDatabase" localSheetId="3" hidden="1">AAS_2!$A$1:$M$66</definedName>
    <definedName name="_xlnm._FilterDatabase" localSheetId="4" hidden="1">Sistematica_2!$A$1:$M$70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6" i="7" l="1"/>
  <c r="E68" i="5"/>
  <c r="B70" i="2"/>
  <c r="B72" i="5"/>
  <c r="E72" i="5"/>
  <c r="C68" i="5"/>
  <c r="D73" i="6"/>
  <c r="B73" i="6"/>
  <c r="E71" i="4"/>
  <c r="C71" i="4"/>
  <c r="D72" i="2"/>
  <c r="D68" i="5"/>
  <c r="D69" i="6"/>
  <c r="C69" i="6"/>
  <c r="E69" i="6"/>
  <c r="H70" i="5"/>
  <c r="H42" i="2"/>
  <c r="H11" i="2"/>
  <c r="H2" i="4"/>
  <c r="H4" i="5"/>
  <c r="H5" i="5"/>
  <c r="H7" i="5"/>
  <c r="H10" i="5"/>
  <c r="H12" i="5"/>
  <c r="H15" i="5"/>
  <c r="H16" i="5"/>
  <c r="H17" i="5"/>
  <c r="H18" i="5"/>
  <c r="H19" i="5"/>
  <c r="H20" i="5"/>
  <c r="H21" i="5"/>
  <c r="H24" i="5"/>
  <c r="H26" i="5"/>
  <c r="H27" i="5"/>
  <c r="H28" i="5"/>
  <c r="H29" i="5"/>
  <c r="H32" i="5"/>
  <c r="H33" i="5"/>
  <c r="H34" i="5"/>
  <c r="H38" i="5"/>
  <c r="H39" i="5"/>
  <c r="H40" i="5"/>
  <c r="H42" i="5"/>
  <c r="H45" i="5"/>
  <c r="H47" i="5"/>
  <c r="H50" i="5"/>
  <c r="H51" i="5"/>
  <c r="H52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2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2" i="2"/>
  <c r="H4" i="2"/>
  <c r="H5" i="2"/>
  <c r="H6" i="2"/>
  <c r="H7" i="2"/>
  <c r="H8" i="2"/>
  <c r="H9" i="2"/>
  <c r="H12" i="2"/>
  <c r="H14" i="2"/>
  <c r="H15" i="2"/>
  <c r="H16" i="2"/>
  <c r="H17" i="2"/>
  <c r="H19" i="2"/>
  <c r="H20" i="2"/>
  <c r="H21" i="2"/>
  <c r="H23" i="2"/>
  <c r="H24" i="2"/>
  <c r="H26" i="2"/>
  <c r="H27" i="2"/>
  <c r="H28" i="2"/>
  <c r="H29" i="2"/>
  <c r="H32" i="2"/>
  <c r="H33" i="2"/>
  <c r="H34" i="2"/>
  <c r="H35" i="2"/>
  <c r="H36" i="2"/>
  <c r="H38" i="2"/>
  <c r="H39" i="2"/>
  <c r="H40" i="2"/>
  <c r="H43" i="2"/>
  <c r="H44" i="2"/>
  <c r="H46" i="2"/>
  <c r="H47" i="2"/>
  <c r="H48" i="2"/>
  <c r="H49" i="2"/>
  <c r="H50" i="2"/>
  <c r="H51" i="2"/>
  <c r="H52" i="2"/>
  <c r="H54" i="2"/>
  <c r="H55" i="2"/>
  <c r="H56" i="2"/>
  <c r="H57" i="2"/>
  <c r="H58" i="2"/>
  <c r="H60" i="2"/>
  <c r="H62" i="2"/>
  <c r="H63" i="2"/>
  <c r="H64" i="2"/>
  <c r="H65" i="2"/>
  <c r="H66" i="2"/>
  <c r="H3" i="2"/>
  <c r="D68" i="4"/>
  <c r="E68" i="4"/>
  <c r="C68" i="4"/>
  <c r="C68" i="2"/>
  <c r="E68" i="2"/>
  <c r="D68" i="2"/>
  <c r="M6" i="5"/>
  <c r="M35" i="5"/>
  <c r="M37" i="5"/>
  <c r="G35" i="5"/>
  <c r="H35" i="5" s="1"/>
  <c r="I35" i="5"/>
  <c r="G36" i="5"/>
  <c r="H36" i="5" s="1"/>
  <c r="I36" i="5"/>
  <c r="G37" i="5"/>
  <c r="H37" i="5" s="1"/>
  <c r="I37" i="5"/>
  <c r="G30" i="5"/>
  <c r="H30" i="5" s="1"/>
  <c r="G31" i="5"/>
  <c r="H31" i="5" s="1"/>
  <c r="M25" i="5"/>
  <c r="M22" i="5"/>
  <c r="M23" i="5"/>
  <c r="G22" i="5"/>
  <c r="H22" i="5" s="1"/>
  <c r="G23" i="5"/>
  <c r="H23" i="5" s="1"/>
  <c r="J13" i="5"/>
  <c r="G8" i="5"/>
  <c r="H8" i="5" s="1"/>
  <c r="G9" i="5"/>
  <c r="H9" i="5" s="1"/>
  <c r="M53" i="5"/>
  <c r="M49" i="5"/>
  <c r="M48" i="5"/>
  <c r="M46" i="5"/>
  <c r="M44" i="5"/>
  <c r="M43" i="5"/>
  <c r="M41" i="5"/>
  <c r="M31" i="5"/>
  <c r="M3" i="5"/>
  <c r="M2" i="5"/>
  <c r="M61" i="2"/>
  <c r="M59" i="2"/>
  <c r="M53" i="2"/>
  <c r="M45" i="2"/>
  <c r="M41" i="2"/>
  <c r="M37" i="2"/>
  <c r="M30" i="2"/>
  <c r="M31" i="2"/>
  <c r="M25" i="2"/>
  <c r="M22" i="2"/>
  <c r="M18" i="2"/>
  <c r="M13" i="2"/>
  <c r="M10" i="2"/>
  <c r="L61" i="2"/>
  <c r="L59" i="2"/>
  <c r="L53" i="2"/>
  <c r="L45" i="2"/>
  <c r="L41" i="2"/>
  <c r="L37" i="2"/>
  <c r="L30" i="2"/>
  <c r="L31" i="2"/>
  <c r="L25" i="2"/>
  <c r="L22" i="2"/>
  <c r="L18" i="2"/>
  <c r="L13" i="2"/>
  <c r="L10" i="2"/>
  <c r="K61" i="2"/>
  <c r="K59" i="2"/>
  <c r="K53" i="2"/>
  <c r="K45" i="2"/>
  <c r="K41" i="2"/>
  <c r="K37" i="2"/>
  <c r="K30" i="2"/>
  <c r="K31" i="2"/>
  <c r="K25" i="2"/>
  <c r="K22" i="2"/>
  <c r="K18" i="2"/>
  <c r="K13" i="2"/>
  <c r="K10" i="2"/>
  <c r="J61" i="2"/>
  <c r="J59" i="2"/>
  <c r="J53" i="2"/>
  <c r="J45" i="2"/>
  <c r="J41" i="2"/>
  <c r="J37" i="2"/>
  <c r="J30" i="2"/>
  <c r="J31" i="2"/>
  <c r="J25" i="2"/>
  <c r="J22" i="2"/>
  <c r="J18" i="2"/>
  <c r="J13" i="2"/>
  <c r="J10" i="2"/>
  <c r="I61" i="2"/>
  <c r="I59" i="2"/>
  <c r="I53" i="2"/>
  <c r="I45" i="2"/>
  <c r="I41" i="2"/>
  <c r="I37" i="2"/>
  <c r="I30" i="2"/>
  <c r="I31" i="2"/>
  <c r="I25" i="2"/>
  <c r="I22" i="2"/>
  <c r="I18" i="2"/>
  <c r="I13" i="2"/>
  <c r="I10" i="2"/>
  <c r="G61" i="2"/>
  <c r="H61" i="2" s="1"/>
  <c r="G59" i="2"/>
  <c r="H59" i="2" s="1"/>
  <c r="G53" i="2"/>
  <c r="H53" i="2" s="1"/>
  <c r="G45" i="2"/>
  <c r="H45" i="2" s="1"/>
  <c r="G41" i="2"/>
  <c r="H41" i="2" s="1"/>
  <c r="G37" i="2"/>
  <c r="H37" i="2" s="1"/>
  <c r="G30" i="2"/>
  <c r="H30" i="2" s="1"/>
  <c r="G31" i="2"/>
  <c r="H31" i="2" s="1"/>
  <c r="G25" i="2"/>
  <c r="H25" i="2" s="1"/>
  <c r="G22" i="2"/>
  <c r="H22" i="2" s="1"/>
  <c r="G18" i="2"/>
  <c r="H18" i="2" s="1"/>
  <c r="G13" i="2"/>
  <c r="H13" i="2" s="1"/>
  <c r="G10" i="2"/>
  <c r="H10" i="2" s="1"/>
  <c r="F61" i="2"/>
  <c r="F59" i="2"/>
  <c r="F53" i="2"/>
  <c r="F45" i="2"/>
  <c r="F41" i="2"/>
  <c r="F37" i="2"/>
  <c r="F30" i="2"/>
  <c r="F31" i="2"/>
  <c r="F25" i="2"/>
  <c r="F22" i="2"/>
  <c r="F18" i="2"/>
  <c r="F13" i="2"/>
  <c r="F10" i="2"/>
  <c r="L3" i="5"/>
  <c r="L6" i="5"/>
  <c r="L8" i="5"/>
  <c r="L9" i="5"/>
  <c r="L13" i="5"/>
  <c r="L14" i="5"/>
  <c r="L22" i="5"/>
  <c r="L23" i="5"/>
  <c r="L25" i="5"/>
  <c r="L30" i="5"/>
  <c r="L31" i="5"/>
  <c r="L35" i="5"/>
  <c r="L36" i="5"/>
  <c r="L37" i="5"/>
  <c r="L41" i="5"/>
  <c r="L43" i="5"/>
  <c r="L44" i="5"/>
  <c r="L46" i="5"/>
  <c r="L48" i="5"/>
  <c r="L49" i="5"/>
  <c r="L53" i="5"/>
  <c r="K3" i="5"/>
  <c r="K6" i="5"/>
  <c r="K8" i="5"/>
  <c r="K9" i="5"/>
  <c r="K13" i="5"/>
  <c r="K14" i="5"/>
  <c r="K22" i="5"/>
  <c r="K23" i="5"/>
  <c r="K25" i="5"/>
  <c r="K30" i="5"/>
  <c r="K31" i="5"/>
  <c r="K35" i="5"/>
  <c r="K36" i="5"/>
  <c r="K37" i="5"/>
  <c r="K41" i="5"/>
  <c r="K43" i="5"/>
  <c r="K44" i="5"/>
  <c r="K46" i="5"/>
  <c r="K48" i="5"/>
  <c r="K49" i="5"/>
  <c r="K53" i="5"/>
  <c r="J3" i="5"/>
  <c r="J6" i="5"/>
  <c r="J8" i="5"/>
  <c r="J9" i="5"/>
  <c r="J14" i="5"/>
  <c r="J22" i="5"/>
  <c r="J23" i="5"/>
  <c r="J25" i="5"/>
  <c r="J30" i="5"/>
  <c r="J31" i="5"/>
  <c r="J35" i="5"/>
  <c r="J36" i="5"/>
  <c r="J37" i="5"/>
  <c r="J41" i="5"/>
  <c r="J43" i="5"/>
  <c r="J44" i="5"/>
  <c r="J46" i="5"/>
  <c r="J48" i="5"/>
  <c r="J49" i="5"/>
  <c r="J53" i="5"/>
  <c r="I6" i="5"/>
  <c r="I8" i="5"/>
  <c r="I9" i="5"/>
  <c r="I13" i="5"/>
  <c r="I14" i="5"/>
  <c r="I22" i="5"/>
  <c r="I23" i="5"/>
  <c r="I25" i="5"/>
  <c r="I30" i="5"/>
  <c r="I31" i="5"/>
  <c r="I41" i="5"/>
  <c r="I43" i="5"/>
  <c r="I44" i="5"/>
  <c r="I46" i="5"/>
  <c r="I48" i="5"/>
  <c r="I49" i="5"/>
  <c r="I53" i="5"/>
  <c r="I3" i="5"/>
  <c r="G13" i="5"/>
  <c r="H13" i="5" s="1"/>
  <c r="G14" i="5"/>
  <c r="H14" i="5" s="1"/>
  <c r="G25" i="5"/>
  <c r="H25" i="5" s="1"/>
  <c r="G41" i="5"/>
  <c r="H41" i="5" s="1"/>
  <c r="G43" i="5"/>
  <c r="H43" i="5" s="1"/>
  <c r="G44" i="5"/>
  <c r="H44" i="5" s="1"/>
  <c r="G46" i="5"/>
  <c r="H46" i="5" s="1"/>
  <c r="G48" i="5"/>
  <c r="H48" i="5" s="1"/>
  <c r="G49" i="5"/>
  <c r="H49" i="5" s="1"/>
  <c r="G53" i="5"/>
  <c r="H53" i="5" s="1"/>
  <c r="G6" i="5"/>
  <c r="H6" i="5" s="1"/>
  <c r="G3" i="5"/>
  <c r="H3" i="5" s="1"/>
  <c r="L2" i="5"/>
  <c r="K2" i="5"/>
  <c r="J2" i="5"/>
  <c r="I2" i="5"/>
  <c r="G2" i="5"/>
  <c r="H2" i="5" s="1"/>
  <c r="A2" i="5" a="1"/>
  <c r="A2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tc={B690B6B7-0B51-4711-A9CE-8F22328E05A5}</author>
    <author>tc={58E8BB4C-ED76-4C65-9B02-720E1B5E21C3}</author>
    <author>tc={CB262BB3-32CD-4E0E-9BA2-A44E44A88101}</author>
  </authors>
  <commentList>
    <comment ref="G2" authorId="0" shapeId="0" xr:uid="{B690B6B7-0B51-4711-A9CE-8F22328E05A5}">
      <text>
        <t>[Threaded comment]
Your version of Excel allows you to read this threaded comment; however, any edits to it will get removed if the file is opened in a newer version of Excel. Learn more: https://go.microsoft.com/fwlink/?linkid=870924
Comment:
    Início 650 coluna 1</t>
      </text>
    </comment>
    <comment ref="K2" authorId="1" shapeId="0" xr:uid="{58E8BB4C-ED76-4C65-9B02-720E1B5E21C3}">
      <text>
        <t>[Threaded comment]
Your version of Excel allows you to read this threaded comment; however, any edits to it will get removed if the file is opened in a newer version of Excel. Learn more: https://go.microsoft.com/fwlink/?linkid=870924
Comment:
    Início 669 coluna 8</t>
      </text>
    </comment>
    <comment ref="C67" authorId="2" shapeId="0" xr:uid="{CB262BB3-32CD-4E0E-9BA2-A44E44A88101}">
      <text>
        <t>[Threaded comment]
Your version of Excel allows you to read this threaded comment; however, any edits to it will get removed if the file is opened in a newer version of Excel. Learn more: https://go.microsoft.com/fwlink/?linkid=870924
Comment:
    A partir daqui foram selecionados os únicos para o AAS_2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12AB6F-A2BB-4F02-99A0-819CE12013E4}" keepAlive="1" name="Consulta - Tabela1" description="Conexão com a consulta 'Tabela1' na pasta de trabalho." type="5" refreshedVersion="0" background="1" saveData="1">
    <dbPr connection="Provider=Microsoft.Mashup.OleDb.1;Data Source=$Workbook$;Location=Tabela1;Extended Properties=&quot;&quot;" command="SELECT * FROM [Tabela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<sst xmlns="http://schemas.openxmlformats.org/spreadsheetml/2006/main" count="3732" uniqueCount="481">
  <si>
    <t>Gabriel/Brenda</t>
  </si>
  <si>
    <t>Lucas</t>
  </si>
  <si>
    <t>Ju</t>
  </si>
  <si>
    <t>NÚMEROS ALEATÓRIO ÚNICOS PAG 14</t>
  </si>
  <si>
    <t>Posição</t>
  </si>
  <si>
    <t>Placa</t>
  </si>
  <si>
    <t>Convencional</t>
  </si>
  <si>
    <t>Elétrico</t>
  </si>
  <si>
    <t>Híbrido</t>
  </si>
  <si>
    <t>Marca</t>
  </si>
  <si>
    <t>Modelo</t>
  </si>
  <si>
    <t>Modelo Geral</t>
  </si>
  <si>
    <t>Ano Modelo</t>
  </si>
  <si>
    <t>Cor</t>
  </si>
  <si>
    <t>UF</t>
  </si>
  <si>
    <t>Município</t>
  </si>
  <si>
    <t>Valor Venal</t>
  </si>
  <si>
    <t>OVS2652</t>
  </si>
  <si>
    <t>RENAULT</t>
  </si>
  <si>
    <t>LOGAN EXPR 1016V</t>
  </si>
  <si>
    <t>2014</t>
  </si>
  <si>
    <t>Branca</t>
  </si>
  <si>
    <t>DF</t>
  </si>
  <si>
    <t>BRASILIA</t>
  </si>
  <si>
    <t>NA</t>
  </si>
  <si>
    <t>-</t>
  </si>
  <si>
    <t>QKG1A98</t>
  </si>
  <si>
    <t>PEUGEOT</t>
  </si>
  <si>
    <t>2008 GRIFFE THPM</t>
  </si>
  <si>
    <t>2018</t>
  </si>
  <si>
    <t>Cinza</t>
  </si>
  <si>
    <t>TO</t>
  </si>
  <si>
    <t>PALMAS</t>
  </si>
  <si>
    <t>JKG4E72</t>
  </si>
  <si>
    <t>MITSUBISHI</t>
  </si>
  <si>
    <t>MMC ASX 2.0 4WD</t>
  </si>
  <si>
    <t>2012</t>
  </si>
  <si>
    <t>JKM2546</t>
  </si>
  <si>
    <t>PAT9064</t>
  </si>
  <si>
    <t>FORD</t>
  </si>
  <si>
    <t>KA SEL 1.5 HA B</t>
  </si>
  <si>
    <t>2017</t>
  </si>
  <si>
    <t>JIK4906</t>
  </si>
  <si>
    <t>ODP5771</t>
  </si>
  <si>
    <t>CHEVROLET</t>
  </si>
  <si>
    <t>COBALT 1.8 LTZ</t>
  </si>
  <si>
    <t>2013</t>
  </si>
  <si>
    <t>ES</t>
  </si>
  <si>
    <t>VENDA NOVA DO IMIGRANTE</t>
  </si>
  <si>
    <t>PBD9496</t>
  </si>
  <si>
    <t>VOLKSWAGEN</t>
  </si>
  <si>
    <t>UP MOVE SCV</t>
  </si>
  <si>
    <t>Vermelha</t>
  </si>
  <si>
    <t>TUZ4J67</t>
  </si>
  <si>
    <t>FIAT</t>
  </si>
  <si>
    <t>PULSE ABARTH 270</t>
  </si>
  <si>
    <t>2025</t>
  </si>
  <si>
    <t>BRANCA</t>
  </si>
  <si>
    <t>SSK8E10</t>
  </si>
  <si>
    <t>MOBI TREKKING 1.0MT</t>
  </si>
  <si>
    <t>PRATA</t>
  </si>
  <si>
    <t>PBN0324</t>
  </si>
  <si>
    <t>REV2G57</t>
  </si>
  <si>
    <t>SGS7I98</t>
  </si>
  <si>
    <t>TOYOTA</t>
  </si>
  <si>
    <t>CCROSS XRE 20</t>
  </si>
  <si>
    <t>2024</t>
  </si>
  <si>
    <t>CINZA</t>
  </si>
  <si>
    <t>HJR5993</t>
  </si>
  <si>
    <t>JGD9090</t>
  </si>
  <si>
    <t>COROLLA XEI</t>
  </si>
  <si>
    <t>2002</t>
  </si>
  <si>
    <t>KWL7J44</t>
  </si>
  <si>
    <t>VW TIGUAN 2.0 TSI</t>
  </si>
  <si>
    <t>RJ</t>
  </si>
  <si>
    <t>PETROPOLIS</t>
  </si>
  <si>
    <t>IAW0B61</t>
  </si>
  <si>
    <t>JII2E57</t>
  </si>
  <si>
    <t>JKL3158</t>
  </si>
  <si>
    <t>CLASSIC LS</t>
  </si>
  <si>
    <t>JJH6371</t>
  </si>
  <si>
    <t>KIA MOTORS</t>
  </si>
  <si>
    <t>KIA PICANTO EX41.0ATFF</t>
  </si>
  <si>
    <t>AMARELA</t>
  </si>
  <si>
    <t>JHA8531</t>
  </si>
  <si>
    <t>SIV2E85</t>
  </si>
  <si>
    <t>HYUNDAI</t>
  </si>
  <si>
    <t>HB20 10M COMFORT</t>
  </si>
  <si>
    <t>MG</t>
  </si>
  <si>
    <t>BELO HORIZONTE</t>
  </si>
  <si>
    <t>JKJ7487</t>
  </si>
  <si>
    <t>PUNTO ATTRACTIVE</t>
  </si>
  <si>
    <t>PBH9473</t>
  </si>
  <si>
    <t>REU4J93</t>
  </si>
  <si>
    <t>ARGO DRIVE 1.0</t>
  </si>
  <si>
    <t>2022</t>
  </si>
  <si>
    <t>PRETA</t>
  </si>
  <si>
    <t>PMB5C94</t>
  </si>
  <si>
    <t>BMW</t>
  </si>
  <si>
    <t>330I</t>
  </si>
  <si>
    <t>2020</t>
  </si>
  <si>
    <t>CE</t>
  </si>
  <si>
    <t>FORTALEZA</t>
  </si>
  <si>
    <t>OVM0H82</t>
  </si>
  <si>
    <t>PBS6417</t>
  </si>
  <si>
    <t>HB20S 1.0M COMF</t>
  </si>
  <si>
    <t>2019</t>
  </si>
  <si>
    <t>JKG7756</t>
  </si>
  <si>
    <t>FOX 1.6 PRIME GII</t>
  </si>
  <si>
    <t>SSK8F32</t>
  </si>
  <si>
    <t>KARDIAN PREM AT</t>
  </si>
  <si>
    <t>PBT9289</t>
  </si>
  <si>
    <t>MOBI WAY</t>
  </si>
  <si>
    <t>PAL2093</t>
  </si>
  <si>
    <t>HB20S10TA FE.DIA</t>
  </si>
  <si>
    <t>SSF2G42</t>
  </si>
  <si>
    <t>JEEP</t>
  </si>
  <si>
    <t>RENEGADE SPT T270</t>
  </si>
  <si>
    <t>RTH0B54</t>
  </si>
  <si>
    <t>JHA9935</t>
  </si>
  <si>
    <t>HONDA</t>
  </si>
  <si>
    <t>FIT LX</t>
  </si>
  <si>
    <t>2007</t>
  </si>
  <si>
    <t>DOURADA</t>
  </si>
  <si>
    <t>JHX7037</t>
  </si>
  <si>
    <t>FOCUS 2.0L HA</t>
  </si>
  <si>
    <t>2009</t>
  </si>
  <si>
    <t>JEG9595</t>
  </si>
  <si>
    <t>MMC ASX 2.0</t>
  </si>
  <si>
    <t>SSO9I03</t>
  </si>
  <si>
    <t>PAY2J29</t>
  </si>
  <si>
    <t>FOX TL MCV</t>
  </si>
  <si>
    <t xml:space="preserve">2017 </t>
  </si>
  <si>
    <t>OZW4982</t>
  </si>
  <si>
    <t>AZE0J58</t>
  </si>
  <si>
    <t>FIT LX CVT</t>
  </si>
  <si>
    <t>2015</t>
  </si>
  <si>
    <t>SC</t>
  </si>
  <si>
    <t>FLORIANOPOLIS</t>
  </si>
  <si>
    <t>PAR5I73</t>
  </si>
  <si>
    <t>BYD</t>
  </si>
  <si>
    <t>DOLPHIN MINI GS5EV</t>
  </si>
  <si>
    <t>Proporção:</t>
  </si>
  <si>
    <t>Tam. Amost.:</t>
  </si>
  <si>
    <t xml:space="preserve">Z = </t>
  </si>
  <si>
    <t>JFT2131</t>
  </si>
  <si>
    <t>FIESTA 1.6 FLEX</t>
  </si>
  <si>
    <t>JJA8111</t>
  </si>
  <si>
    <t>GURUPI</t>
  </si>
  <si>
    <t>SANDERO EXP1016V</t>
  </si>
  <si>
    <t>VERMELHA</t>
  </si>
  <si>
    <t>COROLLA XEI20FLEX</t>
  </si>
  <si>
    <t>PBY3870</t>
  </si>
  <si>
    <t>KA SE 1.0 HA C</t>
  </si>
  <si>
    <t>SGV4C57</t>
  </si>
  <si>
    <t>BRASÍLIA</t>
  </si>
  <si>
    <t>UP CROSS MDV</t>
  </si>
  <si>
    <t>KGP1409</t>
  </si>
  <si>
    <t>CELTA 2P LIFE</t>
  </si>
  <si>
    <t>JJF2161</t>
  </si>
  <si>
    <t>VOYAGE 1.6 COMFORTL</t>
  </si>
  <si>
    <t>RNP3A65</t>
  </si>
  <si>
    <t>KWID OUTSID 10MT</t>
  </si>
  <si>
    <t>KWID ZEN 2</t>
  </si>
  <si>
    <t>JKH7429</t>
  </si>
  <si>
    <t>POLO SEDAN 1.6</t>
  </si>
  <si>
    <t>PARACATU</t>
  </si>
  <si>
    <t>REV5G35</t>
  </si>
  <si>
    <t>ONIX PLUS 10TMT LT1</t>
  </si>
  <si>
    <t>UNO MILLE WAY ECON</t>
  </si>
  <si>
    <t>RNG0B31</t>
  </si>
  <si>
    <t>208 ACTIVE AT</t>
  </si>
  <si>
    <t>JKK6177</t>
  </si>
  <si>
    <t>FOCUS HC FLEX</t>
  </si>
  <si>
    <t>PAX2544</t>
  </si>
  <si>
    <t>IX35 GL</t>
  </si>
  <si>
    <t>KADETT SL EFI</t>
  </si>
  <si>
    <t>CONTAGEM</t>
  </si>
  <si>
    <t>VOYAGE 1.6 TREND</t>
  </si>
  <si>
    <t>RES1D20</t>
  </si>
  <si>
    <t>WR V EXL CVT</t>
  </si>
  <si>
    <t>AZUL</t>
  </si>
  <si>
    <t>PAJ3129</t>
  </si>
  <si>
    <t>SANDERO AUTH 10</t>
  </si>
  <si>
    <t>PALIO FIRE ECONOMY</t>
  </si>
  <si>
    <t>PAX9208</t>
  </si>
  <si>
    <t>WR-V EX CVT</t>
  </si>
  <si>
    <t>FIESTA HA 1.5L SE</t>
  </si>
  <si>
    <t>JJM3812</t>
  </si>
  <si>
    <t>CB 300R</t>
  </si>
  <si>
    <t>PAO1699</t>
  </si>
  <si>
    <t>NOVO FOX TL MB</t>
  </si>
  <si>
    <t>PAO0F75</t>
  </si>
  <si>
    <t>ETIOS HB XS 15</t>
  </si>
  <si>
    <t>OGW1E03</t>
  </si>
  <si>
    <t>VOYAGE 1.6</t>
  </si>
  <si>
    <t>GO</t>
  </si>
  <si>
    <t>GOIANIA</t>
  </si>
  <si>
    <t>JHV7104</t>
  </si>
  <si>
    <t>VOYAGE 1.0</t>
  </si>
  <si>
    <t>SGY4B23</t>
  </si>
  <si>
    <t>DOLPHIN GS 180EV</t>
  </si>
  <si>
    <t>PBJ9473</t>
  </si>
  <si>
    <t>ETIOS HB X VSC MT</t>
  </si>
  <si>
    <t>PBK6218</t>
  </si>
  <si>
    <t>KWID ZEN 10MT</t>
  </si>
  <si>
    <t>JJW1489</t>
  </si>
  <si>
    <t>SANDERO EXP 16HP</t>
  </si>
  <si>
    <t>CITY HATCH EX</t>
  </si>
  <si>
    <t>HB20X 1.6M STYLE</t>
  </si>
  <si>
    <t>PRA8605</t>
  </si>
  <si>
    <t>FIESTA 16SE</t>
  </si>
  <si>
    <t>QWF5C91</t>
  </si>
  <si>
    <t>HB20 10M SENSE</t>
  </si>
  <si>
    <t>PBS7634</t>
  </si>
  <si>
    <t>HB20 1.0M UNIQUE</t>
  </si>
  <si>
    <t>Brasília</t>
  </si>
  <si>
    <t>ONW3443</t>
  </si>
  <si>
    <t>Prata</t>
  </si>
  <si>
    <t>Goiânia</t>
  </si>
  <si>
    <t>OVR8610</t>
  </si>
  <si>
    <t>IX35 B</t>
  </si>
  <si>
    <t>Preta</t>
  </si>
  <si>
    <t>EJE4E08</t>
  </si>
  <si>
    <t>KA FLEX</t>
  </si>
  <si>
    <t>SP</t>
  </si>
  <si>
    <t>Guarulhos</t>
  </si>
  <si>
    <t>OVS7249</t>
  </si>
  <si>
    <t>SPIN 1.8L MT LTZ</t>
  </si>
  <si>
    <t>JJI7524</t>
  </si>
  <si>
    <t>FIESTA FLEX</t>
  </si>
  <si>
    <t>RED1J50</t>
  </si>
  <si>
    <t>ONIX 10MT LT3</t>
  </si>
  <si>
    <t>JIP1334</t>
  </si>
  <si>
    <t>PRISMA MAXX</t>
  </si>
  <si>
    <t xml:space="preserve">DF </t>
  </si>
  <si>
    <t>JHG1918</t>
  </si>
  <si>
    <t>PAJERO TR4 FLEX</t>
  </si>
  <si>
    <t>OVN5640</t>
  </si>
  <si>
    <t>PRISMA 1.4AT LT</t>
  </si>
  <si>
    <t>RHD1A70</t>
  </si>
  <si>
    <t>DUSTER ZEN 16</t>
  </si>
  <si>
    <t>PR</t>
  </si>
  <si>
    <t>Curitiba</t>
  </si>
  <si>
    <t>OVO4C79</t>
  </si>
  <si>
    <t>PZJ3D68</t>
  </si>
  <si>
    <t>SANDERO EXPR 10</t>
  </si>
  <si>
    <t>MA</t>
  </si>
  <si>
    <t>São Luís</t>
  </si>
  <si>
    <t>Azul</t>
  </si>
  <si>
    <t>RES5D56</t>
  </si>
  <si>
    <t>T CROSS SENSE TSI AD</t>
  </si>
  <si>
    <t>T CROSS</t>
  </si>
  <si>
    <t>OVO7J49</t>
  </si>
  <si>
    <t>CITROEN</t>
  </si>
  <si>
    <t>C3 LIVE 1.0</t>
  </si>
  <si>
    <t>FFM0J58</t>
  </si>
  <si>
    <t>CAPTUR INTEN 20A</t>
  </si>
  <si>
    <t>Ribeirão Preto</t>
  </si>
  <si>
    <t>SGO9B96</t>
  </si>
  <si>
    <t>KWID OUTSID 2</t>
  </si>
  <si>
    <t>PAE7603</t>
  </si>
  <si>
    <t>CHEVROLET CLASSIC LS</t>
  </si>
  <si>
    <t>RNX7E21</t>
  </si>
  <si>
    <t>ONIX PLUS JOY BLACK</t>
  </si>
  <si>
    <t>Belo Horizonte</t>
  </si>
  <si>
    <t>JIB7H53</t>
  </si>
  <si>
    <t>SIENA FIRE FLEX</t>
  </si>
  <si>
    <t>Posse</t>
  </si>
  <si>
    <t>PBO7579</t>
  </si>
  <si>
    <t>MOBI LIKE</t>
  </si>
  <si>
    <t>JHE4442</t>
  </si>
  <si>
    <t>UNO MILLE AWAY ECON</t>
  </si>
  <si>
    <t>QUW2A95</t>
  </si>
  <si>
    <t>C4CACTUS FEEL A</t>
  </si>
  <si>
    <t>PAH1210</t>
  </si>
  <si>
    <t>DODGE</t>
  </si>
  <si>
    <t>JOURNEY R/T</t>
  </si>
  <si>
    <t>PBI2J30</t>
  </si>
  <si>
    <t>SUZUKI</t>
  </si>
  <si>
    <t>JIMNY 4 ALL</t>
  </si>
  <si>
    <t>Amarela</t>
  </si>
  <si>
    <t>SGV0H10</t>
  </si>
  <si>
    <t>POLO CL AB</t>
  </si>
  <si>
    <t>JJE2687</t>
  </si>
  <si>
    <t>MEGANESD EXPR 16</t>
  </si>
  <si>
    <t>PBM3657</t>
  </si>
  <si>
    <t>SANDERO GTL 10MT</t>
  </si>
  <si>
    <t>OXC7923</t>
  </si>
  <si>
    <t>VOLVO</t>
  </si>
  <si>
    <t>XC60 2.0 T5 DYNA</t>
  </si>
  <si>
    <t>PBG7304</t>
  </si>
  <si>
    <t>ETIOS HB PLT15 AT</t>
  </si>
  <si>
    <t>SGU8E16</t>
  </si>
  <si>
    <t>PAJ1884</t>
  </si>
  <si>
    <t>UNO VIVACE 1.0</t>
  </si>
  <si>
    <t>QQA5A31</t>
  </si>
  <si>
    <t>PBM3521</t>
  </si>
  <si>
    <t>PBE8451</t>
  </si>
  <si>
    <t>POLO HL AD</t>
  </si>
  <si>
    <t>SGU6I08</t>
  </si>
  <si>
    <t>CITY HATCH TOURING</t>
  </si>
  <si>
    <t>PGN1D09</t>
  </si>
  <si>
    <t>HB20S 1.6A COMF</t>
  </si>
  <si>
    <t>PE</t>
  </si>
  <si>
    <t>Petrolina</t>
  </si>
  <si>
    <t>JFC2244</t>
  </si>
  <si>
    <t>FIT LX FLEX</t>
  </si>
  <si>
    <t>PAR8844</t>
  </si>
  <si>
    <t>ETIOS HB X 13L MT</t>
  </si>
  <si>
    <t>JDY8D81</t>
  </si>
  <si>
    <t>CIVIC LX</t>
  </si>
  <si>
    <t>Dourada</t>
  </si>
  <si>
    <t>Luziânia</t>
  </si>
  <si>
    <t>AUB7149</t>
  </si>
  <si>
    <t>CELTA 1.0L LT</t>
  </si>
  <si>
    <t>JKM1146</t>
  </si>
  <si>
    <t>CR-V EXL FLEX</t>
  </si>
  <si>
    <t>NVP8I98</t>
  </si>
  <si>
    <t>RSD4B54</t>
  </si>
  <si>
    <t>PULSE DRIVE TF200</t>
  </si>
  <si>
    <t>Palmas</t>
  </si>
  <si>
    <t>JHL6309</t>
  </si>
  <si>
    <t>OGP5584</t>
  </si>
  <si>
    <t>PALIO SPORTING 1.6</t>
  </si>
  <si>
    <t>PBV5A70</t>
  </si>
  <si>
    <t>PRISMA 1.4MT LTZ</t>
  </si>
  <si>
    <t>OVS0822</t>
  </si>
  <si>
    <t>FIESTA HA 1.5L S</t>
  </si>
  <si>
    <t>JFN9996</t>
  </si>
  <si>
    <t>HB20 1.6M 1.6M</t>
  </si>
  <si>
    <t>SGT4C23</t>
  </si>
  <si>
    <t>REI8G83</t>
  </si>
  <si>
    <t>PAD1414</t>
  </si>
  <si>
    <t>208 ACTIVE PACK</t>
  </si>
  <si>
    <t>EUV1B88</t>
  </si>
  <si>
    <t>MERCEDES</t>
  </si>
  <si>
    <t>C 180 CGI</t>
  </si>
  <si>
    <t>São Paulo</t>
  </si>
  <si>
    <t>SGR1B34</t>
  </si>
  <si>
    <t>T CROSS SENSE TSI</t>
  </si>
  <si>
    <t>JHV0088</t>
  </si>
  <si>
    <t>COROLLA XEI18FLEX</t>
  </si>
  <si>
    <t>RGM6A98</t>
  </si>
  <si>
    <t>Kwid Zen 2</t>
  </si>
  <si>
    <t>RN</t>
  </si>
  <si>
    <t>Parnamirim</t>
  </si>
  <si>
    <t>SSP2C64</t>
  </si>
  <si>
    <t>SONG PLUS GS DM</t>
  </si>
  <si>
    <t>PBK9560</t>
  </si>
  <si>
    <t>CITY EXL CVT</t>
  </si>
  <si>
    <t>JHN4802</t>
  </si>
  <si>
    <t>GOL 1.0 GIV</t>
  </si>
  <si>
    <t>MMD2985</t>
  </si>
  <si>
    <t>FIORINO 1.4 FLEX</t>
  </si>
  <si>
    <t>Valparaíso de Goiás</t>
  </si>
  <si>
    <t>REP8B11</t>
  </si>
  <si>
    <t>ONIX 10MT LT2</t>
  </si>
  <si>
    <t>SGS1B98</t>
  </si>
  <si>
    <t>VIRTUS HL AC</t>
  </si>
  <si>
    <t>JKP6669</t>
  </si>
  <si>
    <t>207 HB ACTIVE</t>
  </si>
  <si>
    <t>REN0B33</t>
  </si>
  <si>
    <t>YARIS HA XS 15CNT</t>
  </si>
  <si>
    <t>RER5J89</t>
  </si>
  <si>
    <t>ONIX 10TMT LTZ</t>
  </si>
  <si>
    <t>PBV9645</t>
  </si>
  <si>
    <t>NISSAN</t>
  </si>
  <si>
    <t>MARCH 10SV</t>
  </si>
  <si>
    <t>SGV0D05</t>
  </si>
  <si>
    <t>SSP0C05</t>
  </si>
  <si>
    <t>HB20 10M LIMITED</t>
  </si>
  <si>
    <t>PBV4256</t>
  </si>
  <si>
    <t>FIT EX CVT</t>
  </si>
  <si>
    <t>PAQ4I59</t>
  </si>
  <si>
    <t>UP TAKE MCV</t>
  </si>
  <si>
    <t>OVR9009</t>
  </si>
  <si>
    <t>VW FUSCA AA</t>
  </si>
  <si>
    <t>HTC9216</t>
  </si>
  <si>
    <t>PAJERO SPORT HPE</t>
  </si>
  <si>
    <t>Rio de Janeiro</t>
  </si>
  <si>
    <t>PBQ1C02</t>
  </si>
  <si>
    <t>REH0E10</t>
  </si>
  <si>
    <t>ONIX 10MT LT1</t>
  </si>
  <si>
    <t>REH8C75</t>
  </si>
  <si>
    <t>ECOSPORT SE AT 1.5</t>
  </si>
  <si>
    <t>JHQ9401</t>
  </si>
  <si>
    <t>KIA SORENTO EX2 2.4G25</t>
  </si>
  <si>
    <t>JFJ4725</t>
  </si>
  <si>
    <t>CIVIC EX</t>
  </si>
  <si>
    <t>Verde</t>
  </si>
  <si>
    <t>REL1F04</t>
  </si>
  <si>
    <t>COROLLA ALTIS HV</t>
  </si>
  <si>
    <t>PAS9G63</t>
  </si>
  <si>
    <t>ONIX 10MT JOYE</t>
  </si>
  <si>
    <t>LUH6I23</t>
  </si>
  <si>
    <t>Rio Bonito</t>
  </si>
  <si>
    <t>PBS2663</t>
  </si>
  <si>
    <t>KICKS SV CVT</t>
  </si>
  <si>
    <t>PBP8F94</t>
  </si>
  <si>
    <t>ARGO DRIVE 1.3 GSR</t>
  </si>
  <si>
    <t>JIG2522</t>
  </si>
  <si>
    <t>ESCORT HOBBY</t>
  </si>
  <si>
    <t>JKJ6708</t>
  </si>
  <si>
    <t>GM - CHEVROLET</t>
  </si>
  <si>
    <t>ONIX 1.4MT LT</t>
  </si>
  <si>
    <t>Técnica de Amostragem</t>
  </si>
  <si>
    <t>LOGAN</t>
  </si>
  <si>
    <t>AAS_1</t>
  </si>
  <si>
    <t/>
  </si>
  <si>
    <t>2008</t>
  </si>
  <si>
    <t>MMC</t>
  </si>
  <si>
    <t>SANDERO</t>
  </si>
  <si>
    <t>KA</t>
  </si>
  <si>
    <t>COROLLA</t>
  </si>
  <si>
    <t>COBALT</t>
  </si>
  <si>
    <t>UP</t>
  </si>
  <si>
    <t>PULSE</t>
  </si>
  <si>
    <t>MOBI</t>
  </si>
  <si>
    <t>KWID</t>
  </si>
  <si>
    <t>CCROSS</t>
  </si>
  <si>
    <t>UNO</t>
  </si>
  <si>
    <t>VW</t>
  </si>
  <si>
    <t>KADETT</t>
  </si>
  <si>
    <t>VOYAGE</t>
  </si>
  <si>
    <t>CLASSIC</t>
  </si>
  <si>
    <t>KIA</t>
  </si>
  <si>
    <t>PALIO</t>
  </si>
  <si>
    <t>HB20</t>
  </si>
  <si>
    <t>PUNTO</t>
  </si>
  <si>
    <t>ARGO</t>
  </si>
  <si>
    <t>FIESTA</t>
  </si>
  <si>
    <t>HB20S</t>
  </si>
  <si>
    <t>FOX</t>
  </si>
  <si>
    <t>KARDIAN</t>
  </si>
  <si>
    <t>HB20S10TA</t>
  </si>
  <si>
    <t>RENEGADE</t>
  </si>
  <si>
    <t>FIT</t>
  </si>
  <si>
    <t>FOCUS</t>
  </si>
  <si>
    <t>CITY</t>
  </si>
  <si>
    <t>HB20X</t>
  </si>
  <si>
    <t>DOLPHIN</t>
  </si>
  <si>
    <t>SIS_1</t>
  </si>
  <si>
    <t>CELTA</t>
  </si>
  <si>
    <t>POLO</t>
  </si>
  <si>
    <t>ONIX</t>
  </si>
  <si>
    <t>208</t>
  </si>
  <si>
    <t>IX35</t>
  </si>
  <si>
    <t>WR</t>
  </si>
  <si>
    <t>WR-V</t>
  </si>
  <si>
    <t>CB</t>
  </si>
  <si>
    <t>NOVO</t>
  </si>
  <si>
    <t>ETIOS</t>
  </si>
  <si>
    <t>AAS_2</t>
  </si>
  <si>
    <t>SPIN</t>
  </si>
  <si>
    <t>PRISMA</t>
  </si>
  <si>
    <t>PAJERO</t>
  </si>
  <si>
    <t>DUSTER</t>
  </si>
  <si>
    <t>C3</t>
  </si>
  <si>
    <t>CAPTUR</t>
  </si>
  <si>
    <t>SIENA</t>
  </si>
  <si>
    <t>C4CACTUS</t>
  </si>
  <si>
    <t>JOURNEY</t>
  </si>
  <si>
    <t>JIMNY</t>
  </si>
  <si>
    <t>MEGANESD</t>
  </si>
  <si>
    <t>XC60</t>
  </si>
  <si>
    <t>CIVIC</t>
  </si>
  <si>
    <t>CR-V</t>
  </si>
  <si>
    <t>SIS_2</t>
  </si>
  <si>
    <t>C</t>
  </si>
  <si>
    <t>Kwid</t>
  </si>
  <si>
    <t>SONG</t>
  </si>
  <si>
    <t>GOL</t>
  </si>
  <si>
    <t>FIORINO</t>
  </si>
  <si>
    <t>VIRTUS</t>
  </si>
  <si>
    <t>207</t>
  </si>
  <si>
    <t>YARIS</t>
  </si>
  <si>
    <t>MARCH</t>
  </si>
  <si>
    <t>ECOSPORT</t>
  </si>
  <si>
    <t>KICKS</t>
  </si>
  <si>
    <t>ESCORT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</si>
</sst>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0.000"/>
    <numFmt numFmtId="165" formatCode="0.00000"/>
    <numFmt numFmtId="166" formatCode="0.000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ptos Narrow"/>
      <family val="2"/>
    </font>
    <font>
      <sz val="11"/>
      <color rgb="FF242424"/>
      <name val="Consolas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31">
    <xf numFmtId="0" fontId="0" fillId="0" borderId="0" xfId="0"/>
    <xf numFmtId="0" fontId="18" fillId="0" borderId="0" xfId="0" applyFont="1"/>
    <xf numFmtId="0" fontId="0" fillId="33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3" borderId="0" xfId="0" applyFill="1" applyAlignment="1">
      <alignment horizontal="center" vertical="center"/>
    </xf>
    <xf numFmtId="44" fontId="0" fillId="0" borderId="0" xfId="42" applyFont="1"/>
    <xf numFmtId="44" fontId="0" fillId="0" borderId="0" xfId="42" applyFont="1" applyAlignment="1">
      <alignment horizontal="center"/>
    </xf>
    <xf numFmtId="49" fontId="0" fillId="0" borderId="0" xfId="0" applyNumberFormat="1" applyAlignment="1">
      <alignment horizontal="center" vertical="center"/>
    </xf>
    <xf numFmtId="44" fontId="0" fillId="0" borderId="0" xfId="42" applyFont="1" applyAlignment="1">
      <alignment wrapText="1"/>
    </xf>
    <xf numFmtId="0" fontId="0" fillId="34" borderId="0" xfId="0" applyFill="1" applyAlignment="1">
      <alignment horizontal="center" vertical="center"/>
    </xf>
    <xf numFmtId="0" fontId="0" fillId="34" borderId="0" xfId="0" applyFill="1"/>
    <xf numFmtId="44" fontId="0" fillId="34" borderId="0" xfId="42" applyFont="1" applyFill="1"/>
    <xf numFmtId="44" fontId="0" fillId="0" borderId="0" xfId="42" applyFont="1" applyAlignment="1">
      <alignment horizontal="center" vertic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 wrapText="1"/>
    </xf>
    <xf numFmtId="44" fontId="0" fillId="34" borderId="0" xfId="42" applyFont="1" applyFill="1" applyAlignment="1">
      <alignment horizontal="center" vertical="center"/>
    </xf>
    <xf numFmtId="44" fontId="0" fillId="0" borderId="0" xfId="42" applyFon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19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44" fontId="0" fillId="0" borderId="0" xfId="0" applyNumberFormat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wrapText="1"/>
    </xf>
    <xf numFmtId="8" fontId="0" fillId="0" borderId="0" xfId="42" applyNumberFormat="1" applyFont="1"/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vertical="center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Moeda" xfId="42" builtinId="4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ucas Fonseca Alves" id="{0B73A70C-8896-443E-9E92-6826131D1916}" userId="S::222025665@aluno.unb.br::9020f90c-a548-4df3-8cf3-f4f0c26b4c4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2" dT="2025-05-13T20:05:19.52" personId="{0B73A70C-8896-443E-9E92-6826131D1916}" id="{B690B6B7-0B51-4711-A9CE-8F22328E05A5}">
    <text>Início 650 coluna 1</text>
  </threadedComment>
  <threadedComment ref="K2" dT="2025-05-13T20:05:53.02" personId="{0B73A70C-8896-443E-9E92-6826131D1916}" id="{58E8BB4C-ED76-4C65-9B02-720E1B5E21C3}">
    <text>Início 669 coluna 8</text>
  </threadedComment>
  <threadedComment ref="C67" dT="2025-05-13T20:09:47.98" personId="{0B73A70C-8896-443E-9E92-6826131D1916}" id="{CB262BB3-32CD-4E0E-9BA2-A44E44A88101}">
    <text>A partir daqui foram selecionados os únicos para o AAS_2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DBDEB-0DF6-442E-947D-80B07C7EFC8D}">
  <dimension ref="A1:K164"/>
  <sheetViews>
    <sheetView workbookViewId="0">
      <selection activeCell="F41" sqref="F41"/>
    </sheetView>
  </sheetViews>
  <sheetFormatPr defaultRowHeight="15"/>
  <cols>
    <col min="1" max="1" width="14.7109375" bestFit="1" customWidth="1"/>
    <col min="6" max="6" width="12.42578125" bestFit="1" customWidth="1"/>
  </cols>
  <sheetData>
    <row r="1" spans="1:11">
      <c r="A1" t="s">
        <v>0</v>
      </c>
      <c r="C1" t="s">
        <v>1</v>
      </c>
      <c r="D1" t="s">
        <v>2</v>
      </c>
      <c r="G1" t="s">
        <v>3</v>
      </c>
    </row>
    <row r="2" spans="1:11">
      <c r="A2">
        <v>2</v>
      </c>
      <c r="C2">
        <v>182</v>
      </c>
      <c r="D2">
        <v>182</v>
      </c>
      <c r="G2">
        <v>182</v>
      </c>
      <c r="K2" s="2">
        <v>142</v>
      </c>
    </row>
    <row r="3" spans="1:11">
      <c r="A3">
        <v>14</v>
      </c>
      <c r="B3" s="1">
        <v>120</v>
      </c>
      <c r="C3">
        <v>120</v>
      </c>
      <c r="D3">
        <v>120</v>
      </c>
      <c r="G3">
        <v>120</v>
      </c>
      <c r="K3">
        <v>125</v>
      </c>
    </row>
    <row r="4" spans="1:11">
      <c r="A4">
        <v>19</v>
      </c>
      <c r="B4" s="1">
        <v>101</v>
      </c>
      <c r="C4">
        <v>101</v>
      </c>
      <c r="D4">
        <v>101</v>
      </c>
      <c r="G4">
        <v>101</v>
      </c>
      <c r="K4">
        <v>168</v>
      </c>
    </row>
    <row r="5" spans="1:11">
      <c r="A5">
        <v>20</v>
      </c>
      <c r="B5" s="1">
        <v>118</v>
      </c>
      <c r="C5">
        <v>118</v>
      </c>
      <c r="D5">
        <v>118</v>
      </c>
      <c r="G5">
        <v>118</v>
      </c>
      <c r="K5">
        <v>190</v>
      </c>
    </row>
    <row r="6" spans="1:11">
      <c r="A6">
        <v>21</v>
      </c>
      <c r="B6" s="1">
        <v>70</v>
      </c>
      <c r="C6">
        <v>70</v>
      </c>
      <c r="D6">
        <v>70</v>
      </c>
      <c r="G6">
        <v>70</v>
      </c>
      <c r="K6">
        <v>185</v>
      </c>
    </row>
    <row r="7" spans="1:11">
      <c r="A7">
        <v>23</v>
      </c>
      <c r="B7" s="1">
        <v>138</v>
      </c>
      <c r="C7">
        <v>138</v>
      </c>
      <c r="D7">
        <v>138</v>
      </c>
      <c r="G7">
        <v>138</v>
      </c>
      <c r="K7">
        <v>95</v>
      </c>
    </row>
    <row r="8" spans="1:11">
      <c r="A8">
        <v>24</v>
      </c>
      <c r="B8" s="1">
        <v>172</v>
      </c>
      <c r="C8">
        <v>172</v>
      </c>
      <c r="D8">
        <v>172</v>
      </c>
      <c r="G8">
        <v>172</v>
      </c>
      <c r="K8">
        <v>148</v>
      </c>
    </row>
    <row r="9" spans="1:11">
      <c r="A9">
        <v>26</v>
      </c>
      <c r="B9" s="1">
        <v>105</v>
      </c>
      <c r="C9">
        <v>105</v>
      </c>
      <c r="D9">
        <v>105</v>
      </c>
      <c r="G9">
        <v>105</v>
      </c>
      <c r="K9">
        <v>21</v>
      </c>
    </row>
    <row r="10" spans="1:11">
      <c r="A10">
        <v>39</v>
      </c>
      <c r="B10" s="1">
        <v>135</v>
      </c>
      <c r="C10">
        <v>185</v>
      </c>
      <c r="D10">
        <v>185</v>
      </c>
      <c r="G10">
        <v>185</v>
      </c>
      <c r="K10">
        <v>134</v>
      </c>
    </row>
    <row r="11" spans="1:11">
      <c r="A11">
        <v>43</v>
      </c>
      <c r="B11" s="1">
        <v>188</v>
      </c>
      <c r="C11">
        <v>188</v>
      </c>
      <c r="D11">
        <v>188</v>
      </c>
      <c r="G11">
        <v>188</v>
      </c>
      <c r="K11">
        <v>196</v>
      </c>
    </row>
    <row r="12" spans="1:11">
      <c r="A12">
        <v>44</v>
      </c>
      <c r="B12" s="1">
        <v>177</v>
      </c>
      <c r="C12">
        <v>177</v>
      </c>
      <c r="D12">
        <v>177</v>
      </c>
      <c r="G12">
        <v>177</v>
      </c>
      <c r="K12">
        <v>26</v>
      </c>
    </row>
    <row r="13" spans="1:11">
      <c r="A13">
        <v>45</v>
      </c>
      <c r="B13" s="1">
        <v>127</v>
      </c>
      <c r="C13">
        <v>127</v>
      </c>
      <c r="D13">
        <v>127</v>
      </c>
      <c r="G13">
        <v>127</v>
      </c>
      <c r="K13">
        <v>128</v>
      </c>
    </row>
    <row r="14" spans="1:11">
      <c r="A14">
        <v>46</v>
      </c>
      <c r="B14" s="1">
        <v>20</v>
      </c>
      <c r="C14">
        <v>20</v>
      </c>
      <c r="D14">
        <v>20</v>
      </c>
      <c r="G14">
        <v>20</v>
      </c>
      <c r="K14">
        <v>126</v>
      </c>
    </row>
    <row r="15" spans="1:11">
      <c r="A15">
        <v>49</v>
      </c>
      <c r="B15" s="1">
        <v>64</v>
      </c>
      <c r="C15">
        <v>183</v>
      </c>
      <c r="D15">
        <v>183</v>
      </c>
      <c r="G15">
        <v>183</v>
      </c>
      <c r="K15">
        <v>79</v>
      </c>
    </row>
    <row r="16" spans="1:11">
      <c r="A16">
        <v>56</v>
      </c>
      <c r="B16" s="1">
        <v>183</v>
      </c>
      <c r="C16">
        <v>179</v>
      </c>
      <c r="D16">
        <v>179</v>
      </c>
      <c r="G16">
        <v>179</v>
      </c>
      <c r="K16">
        <v>140</v>
      </c>
    </row>
    <row r="17" spans="1:11">
      <c r="A17">
        <v>58</v>
      </c>
      <c r="B17" s="1">
        <v>179</v>
      </c>
      <c r="C17">
        <v>77</v>
      </c>
      <c r="D17">
        <v>77</v>
      </c>
      <c r="G17">
        <v>77</v>
      </c>
      <c r="K17">
        <v>3</v>
      </c>
    </row>
    <row r="18" spans="1:11">
      <c r="A18">
        <v>63</v>
      </c>
      <c r="B18" s="1">
        <v>77</v>
      </c>
      <c r="C18">
        <v>64</v>
      </c>
      <c r="D18">
        <v>64</v>
      </c>
      <c r="G18">
        <v>64</v>
      </c>
      <c r="K18">
        <v>105</v>
      </c>
    </row>
    <row r="19" spans="1:11">
      <c r="A19">
        <v>64</v>
      </c>
      <c r="B19" s="1">
        <v>99</v>
      </c>
      <c r="C19">
        <v>99</v>
      </c>
      <c r="D19">
        <v>99</v>
      </c>
      <c r="G19">
        <v>99</v>
      </c>
      <c r="K19">
        <v>66</v>
      </c>
    </row>
    <row r="20" spans="1:11">
      <c r="A20">
        <v>70</v>
      </c>
      <c r="B20" s="1">
        <v>130</v>
      </c>
      <c r="C20">
        <v>130</v>
      </c>
      <c r="D20">
        <v>130</v>
      </c>
      <c r="G20">
        <v>130</v>
      </c>
      <c r="K20">
        <v>83</v>
      </c>
    </row>
    <row r="21" spans="1:11">
      <c r="A21">
        <v>73</v>
      </c>
      <c r="B21" s="1">
        <v>14</v>
      </c>
      <c r="C21">
        <v>14</v>
      </c>
      <c r="D21">
        <v>14</v>
      </c>
      <c r="G21">
        <v>14</v>
      </c>
      <c r="K21">
        <v>195</v>
      </c>
    </row>
    <row r="22" spans="1:11">
      <c r="A22">
        <v>75</v>
      </c>
      <c r="B22" s="1">
        <v>108</v>
      </c>
      <c r="C22">
        <v>108</v>
      </c>
      <c r="D22">
        <v>108</v>
      </c>
      <c r="G22">
        <v>108</v>
      </c>
      <c r="K22">
        <v>144</v>
      </c>
    </row>
    <row r="23" spans="1:11">
      <c r="A23">
        <v>76</v>
      </c>
      <c r="B23" s="1">
        <v>63</v>
      </c>
      <c r="C23">
        <v>20</v>
      </c>
      <c r="D23">
        <v>63</v>
      </c>
      <c r="G23">
        <v>63</v>
      </c>
      <c r="K23">
        <v>86</v>
      </c>
    </row>
    <row r="24" spans="1:11">
      <c r="A24">
        <v>77</v>
      </c>
      <c r="B24" s="1">
        <v>164</v>
      </c>
      <c r="C24">
        <v>63</v>
      </c>
      <c r="D24">
        <v>164</v>
      </c>
      <c r="G24">
        <v>164</v>
      </c>
      <c r="K24">
        <v>179</v>
      </c>
    </row>
    <row r="25" spans="1:11">
      <c r="A25">
        <v>79</v>
      </c>
      <c r="B25" s="1">
        <v>92</v>
      </c>
      <c r="C25">
        <v>164</v>
      </c>
      <c r="D25">
        <v>92</v>
      </c>
      <c r="G25">
        <v>92</v>
      </c>
      <c r="K25">
        <v>141</v>
      </c>
    </row>
    <row r="26" spans="1:11">
      <c r="A26">
        <v>84</v>
      </c>
      <c r="B26" s="1">
        <v>142</v>
      </c>
      <c r="C26">
        <v>92</v>
      </c>
      <c r="D26">
        <v>142</v>
      </c>
      <c r="G26">
        <v>142</v>
      </c>
      <c r="K26">
        <v>191</v>
      </c>
    </row>
    <row r="27" spans="1:11">
      <c r="A27">
        <v>92</v>
      </c>
      <c r="B27" s="1">
        <v>76</v>
      </c>
      <c r="C27">
        <v>142</v>
      </c>
      <c r="D27">
        <v>76</v>
      </c>
      <c r="G27">
        <v>76</v>
      </c>
      <c r="K27">
        <v>119</v>
      </c>
    </row>
    <row r="28" spans="1:11">
      <c r="A28">
        <v>95</v>
      </c>
      <c r="B28" s="1">
        <v>19</v>
      </c>
      <c r="C28">
        <v>76</v>
      </c>
      <c r="D28">
        <v>19</v>
      </c>
      <c r="G28">
        <v>19</v>
      </c>
      <c r="K28">
        <v>72</v>
      </c>
    </row>
    <row r="29" spans="1:11">
      <c r="A29">
        <v>99</v>
      </c>
      <c r="B29" s="1">
        <v>170</v>
      </c>
      <c r="C29">
        <v>19</v>
      </c>
      <c r="D29">
        <v>49</v>
      </c>
      <c r="G29">
        <v>49</v>
      </c>
      <c r="K29">
        <v>176</v>
      </c>
    </row>
    <row r="30" spans="1:11">
      <c r="A30">
        <v>101</v>
      </c>
      <c r="B30" s="1">
        <v>24</v>
      </c>
      <c r="C30">
        <v>49</v>
      </c>
      <c r="D30">
        <v>110</v>
      </c>
      <c r="G30">
        <v>110</v>
      </c>
      <c r="K30">
        <v>50</v>
      </c>
    </row>
    <row r="31" spans="1:11">
      <c r="A31">
        <v>105</v>
      </c>
      <c r="B31" s="1">
        <v>160</v>
      </c>
      <c r="C31">
        <v>110</v>
      </c>
      <c r="D31">
        <v>180</v>
      </c>
      <c r="G31">
        <v>180</v>
      </c>
      <c r="K31">
        <v>122</v>
      </c>
    </row>
    <row r="32" spans="1:11">
      <c r="A32">
        <v>108</v>
      </c>
      <c r="B32" s="1">
        <v>46</v>
      </c>
      <c r="C32">
        <v>180</v>
      </c>
      <c r="D32">
        <v>132</v>
      </c>
      <c r="G32">
        <v>132</v>
      </c>
      <c r="K32">
        <v>181</v>
      </c>
    </row>
    <row r="33" spans="1:11">
      <c r="A33">
        <v>110</v>
      </c>
      <c r="B33" s="1">
        <v>23</v>
      </c>
      <c r="C33">
        <v>132</v>
      </c>
      <c r="D33">
        <v>58</v>
      </c>
      <c r="G33">
        <v>58</v>
      </c>
      <c r="K33">
        <v>6</v>
      </c>
    </row>
    <row r="34" spans="1:11">
      <c r="A34">
        <v>111</v>
      </c>
      <c r="B34" s="1">
        <v>26</v>
      </c>
      <c r="C34">
        <v>58</v>
      </c>
      <c r="D34">
        <v>45</v>
      </c>
      <c r="G34">
        <v>45</v>
      </c>
      <c r="K34">
        <v>91</v>
      </c>
    </row>
    <row r="35" spans="1:11">
      <c r="A35">
        <v>118</v>
      </c>
      <c r="B35" s="1">
        <v>190</v>
      </c>
      <c r="C35">
        <v>45</v>
      </c>
      <c r="D35">
        <v>190</v>
      </c>
      <c r="G35">
        <v>190</v>
      </c>
      <c r="K35">
        <v>135</v>
      </c>
    </row>
    <row r="36" spans="1:11">
      <c r="A36">
        <v>120</v>
      </c>
      <c r="B36" s="1">
        <v>45</v>
      </c>
      <c r="C36">
        <v>183</v>
      </c>
      <c r="D36">
        <v>26</v>
      </c>
      <c r="G36">
        <v>26</v>
      </c>
      <c r="K36">
        <v>136</v>
      </c>
    </row>
    <row r="37" spans="1:11">
      <c r="A37">
        <v>125</v>
      </c>
      <c r="B37" s="1">
        <v>58</v>
      </c>
      <c r="C37">
        <v>190</v>
      </c>
      <c r="D37">
        <v>23</v>
      </c>
      <c r="G37">
        <v>23</v>
      </c>
      <c r="K37">
        <v>178</v>
      </c>
    </row>
    <row r="38" spans="1:11">
      <c r="A38">
        <v>126</v>
      </c>
      <c r="B38" s="1">
        <v>132</v>
      </c>
      <c r="C38">
        <v>26</v>
      </c>
      <c r="D38">
        <v>46</v>
      </c>
      <c r="G38">
        <v>46</v>
      </c>
      <c r="K38">
        <v>133</v>
      </c>
    </row>
    <row r="39" spans="1:11">
      <c r="A39">
        <v>127</v>
      </c>
      <c r="B39" s="1">
        <v>180</v>
      </c>
      <c r="C39">
        <v>23</v>
      </c>
      <c r="D39">
        <v>160</v>
      </c>
      <c r="G39">
        <v>160</v>
      </c>
      <c r="K39">
        <v>2</v>
      </c>
    </row>
    <row r="40" spans="1:11">
      <c r="A40">
        <v>128</v>
      </c>
      <c r="B40" s="1">
        <v>110</v>
      </c>
      <c r="C40">
        <v>108</v>
      </c>
      <c r="D40">
        <v>24</v>
      </c>
      <c r="G40">
        <v>24</v>
      </c>
      <c r="K40">
        <v>94</v>
      </c>
    </row>
    <row r="41" spans="1:11">
      <c r="A41">
        <v>130</v>
      </c>
      <c r="B41" s="1">
        <v>49</v>
      </c>
      <c r="C41">
        <v>46</v>
      </c>
      <c r="D41">
        <v>170</v>
      </c>
      <c r="G41">
        <v>170</v>
      </c>
      <c r="K41">
        <v>127</v>
      </c>
    </row>
    <row r="42" spans="1:11">
      <c r="A42">
        <v>132</v>
      </c>
      <c r="B42" s="1">
        <v>111</v>
      </c>
      <c r="C42">
        <v>160</v>
      </c>
      <c r="D42">
        <v>111</v>
      </c>
      <c r="G42">
        <v>111</v>
      </c>
      <c r="K42">
        <v>89</v>
      </c>
    </row>
    <row r="43" spans="1:11">
      <c r="A43">
        <v>134</v>
      </c>
      <c r="B43" s="1">
        <v>56</v>
      </c>
      <c r="C43">
        <v>24</v>
      </c>
      <c r="D43">
        <v>56</v>
      </c>
      <c r="G43">
        <v>56</v>
      </c>
      <c r="K43">
        <v>64</v>
      </c>
    </row>
    <row r="44" spans="1:11">
      <c r="A44">
        <v>135</v>
      </c>
      <c r="B44" s="1">
        <v>2</v>
      </c>
      <c r="C44">
        <v>170</v>
      </c>
      <c r="D44">
        <v>2</v>
      </c>
      <c r="G44">
        <v>2</v>
      </c>
      <c r="K44">
        <v>22</v>
      </c>
    </row>
    <row r="45" spans="1:11">
      <c r="A45">
        <v>136</v>
      </c>
      <c r="B45" s="1">
        <v>194</v>
      </c>
      <c r="C45">
        <v>111</v>
      </c>
      <c r="D45">
        <v>194</v>
      </c>
      <c r="G45">
        <v>194</v>
      </c>
      <c r="K45">
        <v>192</v>
      </c>
    </row>
    <row r="46" spans="1:11">
      <c r="A46">
        <v>138</v>
      </c>
      <c r="B46" s="1">
        <v>135</v>
      </c>
      <c r="C46">
        <v>56</v>
      </c>
      <c r="D46">
        <v>135</v>
      </c>
      <c r="G46">
        <v>135</v>
      </c>
      <c r="K46">
        <v>15</v>
      </c>
    </row>
    <row r="47" spans="1:11">
      <c r="A47">
        <v>140</v>
      </c>
      <c r="B47" s="1">
        <v>136</v>
      </c>
      <c r="C47">
        <v>2</v>
      </c>
      <c r="D47">
        <v>136</v>
      </c>
      <c r="G47">
        <v>136</v>
      </c>
      <c r="K47">
        <v>7</v>
      </c>
    </row>
    <row r="48" spans="1:11">
      <c r="A48">
        <v>142</v>
      </c>
      <c r="B48" s="1">
        <v>39</v>
      </c>
      <c r="C48">
        <v>194</v>
      </c>
      <c r="D48">
        <v>39</v>
      </c>
      <c r="G48">
        <v>39</v>
      </c>
      <c r="K48">
        <v>172</v>
      </c>
    </row>
    <row r="49" spans="1:11">
      <c r="A49">
        <v>148</v>
      </c>
      <c r="B49" s="1">
        <v>126</v>
      </c>
      <c r="C49">
        <v>135</v>
      </c>
      <c r="D49">
        <v>126</v>
      </c>
      <c r="G49">
        <v>126</v>
      </c>
      <c r="K49">
        <v>24</v>
      </c>
    </row>
    <row r="50" spans="1:11">
      <c r="A50">
        <v>151</v>
      </c>
      <c r="B50" s="1">
        <v>171</v>
      </c>
      <c r="C50">
        <v>136</v>
      </c>
      <c r="D50">
        <v>171</v>
      </c>
      <c r="G50">
        <v>171</v>
      </c>
      <c r="K50">
        <v>47</v>
      </c>
    </row>
    <row r="51" spans="1:11">
      <c r="A51">
        <v>160</v>
      </c>
      <c r="B51" s="1">
        <v>167</v>
      </c>
      <c r="C51">
        <v>39</v>
      </c>
      <c r="D51">
        <v>167</v>
      </c>
      <c r="G51">
        <v>167</v>
      </c>
      <c r="K51">
        <v>36</v>
      </c>
    </row>
    <row r="52" spans="1:11">
      <c r="A52">
        <v>164</v>
      </c>
      <c r="B52" s="1">
        <v>43</v>
      </c>
      <c r="C52">
        <v>126</v>
      </c>
      <c r="D52">
        <v>43</v>
      </c>
      <c r="G52">
        <v>43</v>
      </c>
      <c r="K52">
        <v>53</v>
      </c>
    </row>
    <row r="53" spans="1:11">
      <c r="A53">
        <v>167</v>
      </c>
      <c r="B53" s="1">
        <v>44</v>
      </c>
      <c r="C53">
        <v>92</v>
      </c>
      <c r="D53">
        <v>44</v>
      </c>
      <c r="G53">
        <v>44</v>
      </c>
      <c r="K53">
        <v>46</v>
      </c>
    </row>
    <row r="54" spans="1:11">
      <c r="A54">
        <v>168</v>
      </c>
      <c r="B54" s="1">
        <v>84</v>
      </c>
      <c r="C54">
        <v>171</v>
      </c>
      <c r="D54">
        <v>84</v>
      </c>
      <c r="G54">
        <v>84</v>
      </c>
      <c r="K54">
        <v>100</v>
      </c>
    </row>
    <row r="55" spans="1:11">
      <c r="A55">
        <v>170</v>
      </c>
      <c r="B55" s="1">
        <v>128</v>
      </c>
      <c r="C55">
        <v>167</v>
      </c>
      <c r="D55">
        <v>73</v>
      </c>
      <c r="G55">
        <v>73</v>
      </c>
      <c r="K55">
        <v>5</v>
      </c>
    </row>
    <row r="56" spans="1:11">
      <c r="A56">
        <v>171</v>
      </c>
      <c r="B56" s="1">
        <v>196</v>
      </c>
      <c r="C56">
        <v>43</v>
      </c>
      <c r="D56">
        <v>140</v>
      </c>
      <c r="G56">
        <v>140</v>
      </c>
      <c r="K56">
        <v>58</v>
      </c>
    </row>
    <row r="57" spans="1:11">
      <c r="A57">
        <v>172</v>
      </c>
      <c r="B57" s="1">
        <v>134</v>
      </c>
      <c r="C57">
        <v>44</v>
      </c>
      <c r="D57">
        <v>75</v>
      </c>
      <c r="G57">
        <v>75</v>
      </c>
      <c r="K57">
        <v>161</v>
      </c>
    </row>
    <row r="58" spans="1:11">
      <c r="A58">
        <v>177</v>
      </c>
      <c r="B58" s="1">
        <v>21</v>
      </c>
      <c r="C58">
        <v>84</v>
      </c>
      <c r="D58">
        <v>151</v>
      </c>
      <c r="G58">
        <v>151</v>
      </c>
      <c r="K58">
        <v>108</v>
      </c>
    </row>
    <row r="59" spans="1:11">
      <c r="A59">
        <v>179</v>
      </c>
      <c r="B59" s="1">
        <v>148</v>
      </c>
      <c r="C59">
        <v>177</v>
      </c>
      <c r="D59">
        <v>125</v>
      </c>
      <c r="G59">
        <v>125</v>
      </c>
      <c r="K59">
        <v>39</v>
      </c>
    </row>
    <row r="60" spans="1:11">
      <c r="A60">
        <v>180</v>
      </c>
      <c r="B60" s="1">
        <v>95</v>
      </c>
      <c r="C60">
        <v>73</v>
      </c>
      <c r="D60">
        <v>168</v>
      </c>
      <c r="G60">
        <v>168</v>
      </c>
      <c r="K60">
        <v>1</v>
      </c>
    </row>
    <row r="61" spans="1:11">
      <c r="A61">
        <v>183</v>
      </c>
      <c r="B61" s="1">
        <v>185</v>
      </c>
      <c r="C61">
        <v>26</v>
      </c>
      <c r="D61">
        <v>95</v>
      </c>
      <c r="G61">
        <v>95</v>
      </c>
      <c r="K61">
        <v>102</v>
      </c>
    </row>
    <row r="62" spans="1:11">
      <c r="A62">
        <v>185</v>
      </c>
      <c r="B62" s="1">
        <v>168</v>
      </c>
      <c r="C62">
        <v>140</v>
      </c>
      <c r="D62">
        <v>148</v>
      </c>
      <c r="G62">
        <v>148</v>
      </c>
      <c r="K62">
        <v>87</v>
      </c>
    </row>
    <row r="63" spans="1:11">
      <c r="A63">
        <v>188</v>
      </c>
      <c r="B63" s="1">
        <v>125</v>
      </c>
      <c r="C63">
        <v>75</v>
      </c>
      <c r="D63">
        <v>21</v>
      </c>
      <c r="G63">
        <v>21</v>
      </c>
      <c r="K63">
        <v>163</v>
      </c>
    </row>
    <row r="64" spans="1:11">
      <c r="A64">
        <v>190</v>
      </c>
      <c r="B64" s="1">
        <v>151</v>
      </c>
      <c r="C64">
        <v>126</v>
      </c>
      <c r="D64">
        <v>134</v>
      </c>
      <c r="G64">
        <v>134</v>
      </c>
      <c r="K64">
        <v>25</v>
      </c>
    </row>
    <row r="65" spans="1:11">
      <c r="A65">
        <v>194</v>
      </c>
      <c r="B65" s="1">
        <v>75</v>
      </c>
      <c r="C65">
        <v>101</v>
      </c>
      <c r="D65">
        <v>196</v>
      </c>
      <c r="G65">
        <v>196</v>
      </c>
      <c r="K65">
        <v>63</v>
      </c>
    </row>
    <row r="66" spans="1:11">
      <c r="A66">
        <v>196</v>
      </c>
      <c r="B66" s="1">
        <v>140</v>
      </c>
      <c r="C66">
        <v>151</v>
      </c>
      <c r="D66">
        <v>128</v>
      </c>
      <c r="G66">
        <v>128</v>
      </c>
      <c r="K66">
        <v>129</v>
      </c>
    </row>
    <row r="67" spans="1:11">
      <c r="B67" s="1">
        <v>73</v>
      </c>
      <c r="C67" s="2">
        <v>142</v>
      </c>
      <c r="G67">
        <v>79</v>
      </c>
      <c r="K67">
        <v>44</v>
      </c>
    </row>
    <row r="68" spans="1:11">
      <c r="C68">
        <v>125</v>
      </c>
      <c r="G68">
        <v>3</v>
      </c>
      <c r="K68">
        <v>160</v>
      </c>
    </row>
    <row r="69" spans="1:11">
      <c r="C69">
        <v>168</v>
      </c>
      <c r="G69">
        <v>66</v>
      </c>
      <c r="K69">
        <v>90</v>
      </c>
    </row>
    <row r="70" spans="1:11">
      <c r="C70">
        <v>190</v>
      </c>
      <c r="G70">
        <v>83</v>
      </c>
      <c r="K70">
        <v>156</v>
      </c>
    </row>
    <row r="71" spans="1:11">
      <c r="C71">
        <v>185</v>
      </c>
      <c r="G71">
        <v>195</v>
      </c>
      <c r="K71">
        <v>116</v>
      </c>
    </row>
    <row r="72" spans="1:11">
      <c r="C72">
        <v>95</v>
      </c>
      <c r="G72">
        <v>144</v>
      </c>
      <c r="K72">
        <v>137</v>
      </c>
    </row>
    <row r="73" spans="1:11">
      <c r="C73">
        <v>148</v>
      </c>
      <c r="G73">
        <v>86</v>
      </c>
      <c r="K73">
        <v>121</v>
      </c>
    </row>
    <row r="74" spans="1:11">
      <c r="C74">
        <v>21</v>
      </c>
      <c r="G74">
        <v>141</v>
      </c>
      <c r="K74">
        <v>146</v>
      </c>
    </row>
    <row r="75" spans="1:11">
      <c r="C75">
        <v>134</v>
      </c>
      <c r="G75">
        <v>191</v>
      </c>
      <c r="K75">
        <v>4</v>
      </c>
    </row>
    <row r="76" spans="1:11">
      <c r="C76">
        <v>196</v>
      </c>
      <c r="G76">
        <v>119</v>
      </c>
      <c r="K76">
        <v>120</v>
      </c>
    </row>
    <row r="77" spans="1:11">
      <c r="C77">
        <v>26</v>
      </c>
      <c r="G77">
        <v>72</v>
      </c>
      <c r="K77">
        <v>68</v>
      </c>
    </row>
    <row r="78" spans="1:11">
      <c r="C78">
        <v>128</v>
      </c>
      <c r="G78">
        <v>176</v>
      </c>
      <c r="K78">
        <v>82</v>
      </c>
    </row>
    <row r="79" spans="1:11">
      <c r="C79">
        <v>126</v>
      </c>
      <c r="G79">
        <v>50</v>
      </c>
      <c r="K79">
        <v>145</v>
      </c>
    </row>
    <row r="80" spans="1:11">
      <c r="C80">
        <v>79</v>
      </c>
      <c r="G80">
        <v>122</v>
      </c>
      <c r="K80">
        <v>8</v>
      </c>
    </row>
    <row r="81" spans="3:11">
      <c r="C81">
        <v>140</v>
      </c>
      <c r="G81">
        <v>181</v>
      </c>
      <c r="K81">
        <v>76</v>
      </c>
    </row>
    <row r="82" spans="3:11">
      <c r="C82">
        <v>3</v>
      </c>
      <c r="G82">
        <v>6</v>
      </c>
    </row>
    <row r="83" spans="3:11">
      <c r="C83">
        <v>105</v>
      </c>
      <c r="G83">
        <v>91</v>
      </c>
    </row>
    <row r="84" spans="3:11">
      <c r="C84">
        <v>66</v>
      </c>
      <c r="G84">
        <v>178</v>
      </c>
    </row>
    <row r="85" spans="3:11">
      <c r="C85">
        <v>83</v>
      </c>
      <c r="G85">
        <v>133</v>
      </c>
    </row>
    <row r="86" spans="3:11">
      <c r="C86">
        <v>3</v>
      </c>
      <c r="G86">
        <v>94</v>
      </c>
    </row>
    <row r="87" spans="3:11">
      <c r="C87">
        <v>195</v>
      </c>
      <c r="G87">
        <v>89</v>
      </c>
    </row>
    <row r="88" spans="3:11">
      <c r="C88">
        <v>144</v>
      </c>
      <c r="G88">
        <v>22</v>
      </c>
    </row>
    <row r="89" spans="3:11">
      <c r="C89">
        <v>86</v>
      </c>
      <c r="G89">
        <v>192</v>
      </c>
    </row>
    <row r="90" spans="3:11">
      <c r="C90">
        <v>179</v>
      </c>
      <c r="G90">
        <v>15</v>
      </c>
    </row>
    <row r="91" spans="3:11">
      <c r="C91">
        <v>3</v>
      </c>
      <c r="G91">
        <v>7</v>
      </c>
    </row>
    <row r="92" spans="3:11">
      <c r="C92">
        <v>141</v>
      </c>
      <c r="G92">
        <v>47</v>
      </c>
    </row>
    <row r="93" spans="3:11">
      <c r="C93">
        <v>191</v>
      </c>
      <c r="G93">
        <v>36</v>
      </c>
    </row>
    <row r="94" spans="3:11">
      <c r="C94">
        <v>119</v>
      </c>
      <c r="G94">
        <v>53</v>
      </c>
    </row>
    <row r="95" spans="3:11">
      <c r="C95">
        <v>72</v>
      </c>
      <c r="G95">
        <v>100</v>
      </c>
    </row>
    <row r="96" spans="3:11">
      <c r="C96">
        <v>176</v>
      </c>
      <c r="G96">
        <v>5</v>
      </c>
    </row>
    <row r="97" spans="3:7">
      <c r="C97">
        <v>50</v>
      </c>
      <c r="G97">
        <v>161</v>
      </c>
    </row>
    <row r="98" spans="3:7">
      <c r="C98">
        <v>122</v>
      </c>
      <c r="G98">
        <v>1</v>
      </c>
    </row>
    <row r="99" spans="3:7">
      <c r="C99">
        <v>181</v>
      </c>
      <c r="G99">
        <v>102</v>
      </c>
    </row>
    <row r="100" spans="3:7">
      <c r="C100">
        <v>95</v>
      </c>
      <c r="G100">
        <v>87</v>
      </c>
    </row>
    <row r="101" spans="3:7">
      <c r="C101">
        <v>6</v>
      </c>
      <c r="G101">
        <v>163</v>
      </c>
    </row>
    <row r="102" spans="3:7">
      <c r="C102">
        <v>91</v>
      </c>
      <c r="G102">
        <v>25</v>
      </c>
    </row>
    <row r="103" spans="3:7">
      <c r="C103">
        <v>135</v>
      </c>
      <c r="G103">
        <v>129</v>
      </c>
    </row>
    <row r="104" spans="3:7">
      <c r="C104">
        <v>136</v>
      </c>
      <c r="G104">
        <v>90</v>
      </c>
    </row>
    <row r="105" spans="3:7">
      <c r="C105">
        <v>178</v>
      </c>
      <c r="G105">
        <v>156</v>
      </c>
    </row>
    <row r="106" spans="3:7">
      <c r="C106">
        <v>133</v>
      </c>
      <c r="G106">
        <v>116</v>
      </c>
    </row>
    <row r="107" spans="3:7">
      <c r="C107">
        <v>2</v>
      </c>
      <c r="G107">
        <v>137</v>
      </c>
    </row>
    <row r="108" spans="3:7">
      <c r="C108">
        <v>94</v>
      </c>
      <c r="G108">
        <v>121</v>
      </c>
    </row>
    <row r="109" spans="3:7">
      <c r="C109">
        <v>127</v>
      </c>
      <c r="G109">
        <v>146</v>
      </c>
    </row>
    <row r="110" spans="3:7">
      <c r="C110">
        <v>135</v>
      </c>
      <c r="G110">
        <v>4</v>
      </c>
    </row>
    <row r="111" spans="3:7">
      <c r="C111">
        <v>89</v>
      </c>
      <c r="G111">
        <v>68</v>
      </c>
    </row>
    <row r="112" spans="3:7">
      <c r="C112">
        <v>128</v>
      </c>
      <c r="G112">
        <v>82</v>
      </c>
    </row>
    <row r="113" spans="3:7">
      <c r="C113">
        <v>64</v>
      </c>
      <c r="G113">
        <v>145</v>
      </c>
    </row>
    <row r="114" spans="3:7">
      <c r="C114">
        <v>22</v>
      </c>
      <c r="G114">
        <v>8</v>
      </c>
    </row>
    <row r="115" spans="3:7">
      <c r="C115">
        <v>192</v>
      </c>
    </row>
    <row r="116" spans="3:7">
      <c r="C116">
        <v>15</v>
      </c>
    </row>
    <row r="117" spans="3:7">
      <c r="C117">
        <v>7</v>
      </c>
    </row>
    <row r="118" spans="3:7">
      <c r="C118">
        <v>172</v>
      </c>
    </row>
    <row r="119" spans="3:7">
      <c r="C119">
        <v>21</v>
      </c>
    </row>
    <row r="120" spans="3:7">
      <c r="C120">
        <v>24</v>
      </c>
    </row>
    <row r="121" spans="3:7">
      <c r="C121">
        <v>22</v>
      </c>
    </row>
    <row r="122" spans="3:7">
      <c r="C122">
        <v>47</v>
      </c>
    </row>
    <row r="123" spans="3:7">
      <c r="C123">
        <v>36</v>
      </c>
    </row>
    <row r="124" spans="3:7">
      <c r="C124">
        <v>53</v>
      </c>
    </row>
    <row r="125" spans="3:7">
      <c r="C125">
        <v>83</v>
      </c>
    </row>
    <row r="126" spans="3:7">
      <c r="C126">
        <v>46</v>
      </c>
    </row>
    <row r="127" spans="3:7">
      <c r="C127">
        <v>7</v>
      </c>
    </row>
    <row r="128" spans="3:7">
      <c r="C128">
        <v>100</v>
      </c>
    </row>
    <row r="129" spans="3:3">
      <c r="C129">
        <v>5</v>
      </c>
    </row>
    <row r="130" spans="3:3">
      <c r="C130">
        <v>172</v>
      </c>
    </row>
    <row r="131" spans="3:3">
      <c r="C131">
        <v>22</v>
      </c>
    </row>
    <row r="132" spans="3:3">
      <c r="C132">
        <v>58</v>
      </c>
    </row>
    <row r="133" spans="3:3">
      <c r="C133">
        <v>161</v>
      </c>
    </row>
    <row r="134" spans="3:3">
      <c r="C134">
        <v>22</v>
      </c>
    </row>
    <row r="135" spans="3:3">
      <c r="C135">
        <v>108</v>
      </c>
    </row>
    <row r="136" spans="3:3">
      <c r="C136">
        <v>39</v>
      </c>
    </row>
    <row r="137" spans="3:3">
      <c r="C137">
        <v>1</v>
      </c>
    </row>
    <row r="138" spans="3:3">
      <c r="C138">
        <v>1</v>
      </c>
    </row>
    <row r="139" spans="3:3">
      <c r="C139">
        <v>192</v>
      </c>
    </row>
    <row r="140" spans="3:3">
      <c r="C140">
        <v>102</v>
      </c>
    </row>
    <row r="141" spans="3:3">
      <c r="C141">
        <v>87</v>
      </c>
    </row>
    <row r="142" spans="3:3">
      <c r="C142">
        <v>163</v>
      </c>
    </row>
    <row r="143" spans="3:3">
      <c r="C143">
        <v>25</v>
      </c>
    </row>
    <row r="144" spans="3:3">
      <c r="C144">
        <v>63</v>
      </c>
    </row>
    <row r="145" spans="3:3">
      <c r="C145">
        <v>129</v>
      </c>
    </row>
    <row r="146" spans="3:3">
      <c r="C146">
        <v>95</v>
      </c>
    </row>
    <row r="147" spans="3:3">
      <c r="C147">
        <v>44</v>
      </c>
    </row>
    <row r="148" spans="3:3">
      <c r="C148">
        <v>160</v>
      </c>
    </row>
    <row r="149" spans="3:3">
      <c r="C149">
        <v>90</v>
      </c>
    </row>
    <row r="150" spans="3:3">
      <c r="C150">
        <v>156</v>
      </c>
    </row>
    <row r="151" spans="3:3">
      <c r="C151">
        <v>87</v>
      </c>
    </row>
    <row r="152" spans="3:3">
      <c r="C152">
        <v>116</v>
      </c>
    </row>
    <row r="153" spans="3:3">
      <c r="C153">
        <v>137</v>
      </c>
    </row>
    <row r="154" spans="3:3">
      <c r="C154">
        <v>2</v>
      </c>
    </row>
    <row r="155" spans="3:3">
      <c r="C155">
        <v>121</v>
      </c>
    </row>
    <row r="156" spans="3:3">
      <c r="C156">
        <v>146</v>
      </c>
    </row>
    <row r="157" spans="3:3">
      <c r="C157">
        <v>4</v>
      </c>
    </row>
    <row r="158" spans="3:3">
      <c r="C158">
        <v>120</v>
      </c>
    </row>
    <row r="159" spans="3:3">
      <c r="C159">
        <v>58</v>
      </c>
    </row>
    <row r="160" spans="3:3">
      <c r="C160">
        <v>68</v>
      </c>
    </row>
    <row r="161" spans="3:3">
      <c r="C161">
        <v>82</v>
      </c>
    </row>
    <row r="162" spans="3:3">
      <c r="C162">
        <v>145</v>
      </c>
    </row>
    <row r="163" spans="3:3">
      <c r="C163">
        <v>8</v>
      </c>
    </row>
    <row r="164" spans="3:3">
      <c r="C164">
        <v>76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F6721-94B1-4AA0-8A36-87FD4CEEF1E4}">
  <dimension ref="A1:CF72"/>
  <sheetViews>
    <sheetView workbookViewId="0">
      <pane ySplit="1" topLeftCell="A37" activePane="bottomLeft" state="frozen"/>
      <selection pane="bottomLeft" activeCell="A66" sqref="A66:M66"/>
    </sheetView>
  </sheetViews>
  <sheetFormatPr defaultRowHeight="15"/>
  <cols>
    <col min="1" max="1" width="12.140625" style="3" customWidth="1"/>
    <col min="2" max="2" width="17.140625" style="3" customWidth="1"/>
    <col min="3" max="5" width="13.5703125" style="3" customWidth="1"/>
    <col min="6" max="6" width="16.42578125" style="8" bestFit="1" customWidth="1"/>
    <col min="7" max="7" width="21.5703125" style="8" bestFit="1" customWidth="1"/>
    <col min="8" max="8" width="14.140625" style="3" bestFit="1" customWidth="1"/>
    <col min="9" max="9" width="11.85546875" style="8" bestFit="1" customWidth="1"/>
    <col min="10" max="10" width="9.140625" style="8"/>
    <col min="11" max="11" width="4.28515625" style="8" bestFit="1" customWidth="1"/>
    <col min="12" max="12" width="29.140625" style="15" customWidth="1"/>
    <col min="13" max="13" width="14.7109375" style="6" bestFit="1" customWidth="1"/>
    <col min="14" max="14" width="12.42578125" bestFit="1" customWidth="1"/>
  </cols>
  <sheetData>
    <row r="1" spans="1:13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8" t="s">
        <v>9</v>
      </c>
      <c r="G1" s="8" t="s">
        <v>10</v>
      </c>
      <c r="H1" s="13" t="s">
        <v>11</v>
      </c>
      <c r="I1" s="8" t="s">
        <v>12</v>
      </c>
      <c r="J1" s="8" t="s">
        <v>13</v>
      </c>
      <c r="K1" s="8" t="s">
        <v>14</v>
      </c>
      <c r="L1" s="15" t="s">
        <v>15</v>
      </c>
      <c r="M1" s="6" t="s">
        <v>16</v>
      </c>
    </row>
    <row r="2" spans="1:13">
      <c r="A2" s="3">
        <v>2</v>
      </c>
      <c r="B2" s="3" t="s">
        <v>17</v>
      </c>
      <c r="C2" s="3">
        <v>1</v>
      </c>
      <c r="D2" s="3">
        <v>0</v>
      </c>
      <c r="E2" s="3">
        <v>0</v>
      </c>
      <c r="F2" s="8" t="s">
        <v>18</v>
      </c>
      <c r="G2" s="8" t="s">
        <v>19</v>
      </c>
      <c r="H2" s="13" t="str">
        <f>IFERROR(LEFT(G2,FIND(" ",G2)-1),"")</f>
        <v>LOGAN</v>
      </c>
      <c r="I2" s="8" t="s">
        <v>20</v>
      </c>
      <c r="J2" s="8" t="s">
        <v>21</v>
      </c>
      <c r="K2" s="8" t="s">
        <v>22</v>
      </c>
      <c r="L2" s="15" t="s">
        <v>23</v>
      </c>
      <c r="M2" s="6">
        <v>27653</v>
      </c>
    </row>
    <row r="3" spans="1:13">
      <c r="A3" s="3">
        <v>14</v>
      </c>
      <c r="B3" s="3" t="s">
        <v>24</v>
      </c>
      <c r="C3" s="3" t="s">
        <v>25</v>
      </c>
      <c r="D3" s="3" t="s">
        <v>25</v>
      </c>
      <c r="E3" s="3" t="s">
        <v>25</v>
      </c>
      <c r="H3" s="13" t="str">
        <f>IFERROR(LEFT(G3,FIND(" ",G3)-1),"")</f>
        <v/>
      </c>
    </row>
    <row r="4" spans="1:13">
      <c r="A4" s="3">
        <v>19</v>
      </c>
      <c r="B4" s="3" t="s">
        <v>24</v>
      </c>
      <c r="C4" s="3" t="s">
        <v>25</v>
      </c>
      <c r="D4" s="3" t="s">
        <v>25</v>
      </c>
      <c r="E4" s="3" t="s">
        <v>25</v>
      </c>
      <c r="H4" s="13" t="str">
        <f>IFERROR(LEFT(G4,FIND(" ",G4)-1),"")</f>
        <v/>
      </c>
    </row>
    <row r="5" spans="1:13">
      <c r="A5" s="3">
        <v>20</v>
      </c>
      <c r="B5" s="3" t="s">
        <v>26</v>
      </c>
      <c r="C5" s="3">
        <v>1</v>
      </c>
      <c r="D5" s="3">
        <v>0</v>
      </c>
      <c r="E5" s="3">
        <v>0</v>
      </c>
      <c r="F5" s="8" t="s">
        <v>27</v>
      </c>
      <c r="G5" s="8" t="s">
        <v>28</v>
      </c>
      <c r="H5" s="13" t="str">
        <f>IFERROR(LEFT(G5,FIND(" ",G5)-1),"")</f>
        <v>2008</v>
      </c>
      <c r="I5" s="8" t="s">
        <v>29</v>
      </c>
      <c r="J5" s="8" t="s">
        <v>30</v>
      </c>
      <c r="K5" s="8" t="s">
        <v>31</v>
      </c>
      <c r="L5" s="15" t="s">
        <v>32</v>
      </c>
      <c r="M5" s="6">
        <v>57269</v>
      </c>
    </row>
    <row r="6" spans="1:13">
      <c r="A6" s="3">
        <v>21</v>
      </c>
      <c r="B6" s="3" t="s">
        <v>24</v>
      </c>
      <c r="C6" s="3" t="s">
        <v>25</v>
      </c>
      <c r="D6" s="3" t="s">
        <v>25</v>
      </c>
      <c r="E6" s="3" t="s">
        <v>25</v>
      </c>
      <c r="F6" s="8" t="s">
        <v>25</v>
      </c>
      <c r="G6" s="8" t="s">
        <v>25</v>
      </c>
      <c r="H6" s="13" t="str">
        <f>IFERROR(LEFT(G6,FIND(" ",G6)-1),"")</f>
        <v/>
      </c>
      <c r="I6" s="8" t="s">
        <v>25</v>
      </c>
      <c r="J6" s="8" t="s">
        <v>25</v>
      </c>
      <c r="K6" s="8" t="s">
        <v>25</v>
      </c>
      <c r="L6" s="15" t="s">
        <v>25</v>
      </c>
      <c r="M6" s="7" t="s">
        <v>25</v>
      </c>
    </row>
    <row r="7" spans="1:13">
      <c r="A7" s="3">
        <v>23</v>
      </c>
      <c r="B7" s="3" t="s">
        <v>24</v>
      </c>
      <c r="C7" s="3" t="s">
        <v>25</v>
      </c>
      <c r="D7" s="3" t="s">
        <v>25</v>
      </c>
      <c r="E7" s="3" t="s">
        <v>25</v>
      </c>
      <c r="H7" s="13" t="str">
        <f>IFERROR(LEFT(G7,FIND(" ",G7)-1),"")</f>
        <v/>
      </c>
    </row>
    <row r="8" spans="1:13">
      <c r="A8" s="3">
        <v>24</v>
      </c>
      <c r="B8" s="3" t="s">
        <v>24</v>
      </c>
      <c r="C8" s="3" t="s">
        <v>25</v>
      </c>
      <c r="D8" s="3" t="s">
        <v>25</v>
      </c>
      <c r="E8" s="3" t="s">
        <v>25</v>
      </c>
      <c r="F8" s="8" t="s">
        <v>25</v>
      </c>
      <c r="G8" s="8" t="s">
        <v>25</v>
      </c>
      <c r="H8" s="13" t="str">
        <f>IFERROR(LEFT(G8,FIND(" ",G8)-1),"")</f>
        <v/>
      </c>
      <c r="I8" s="8" t="s">
        <v>25</v>
      </c>
      <c r="J8" s="8" t="s">
        <v>25</v>
      </c>
      <c r="K8" s="8" t="s">
        <v>25</v>
      </c>
      <c r="L8" s="15" t="s">
        <v>25</v>
      </c>
      <c r="M8" s="7" t="s">
        <v>25</v>
      </c>
    </row>
    <row r="9" spans="1:13">
      <c r="A9" s="3">
        <v>26</v>
      </c>
      <c r="B9" s="3" t="s">
        <v>33</v>
      </c>
      <c r="C9" s="3">
        <v>1</v>
      </c>
      <c r="D9" s="3">
        <v>0</v>
      </c>
      <c r="E9" s="3">
        <v>0</v>
      </c>
      <c r="F9" s="8" t="s">
        <v>34</v>
      </c>
      <c r="G9" s="8" t="s">
        <v>35</v>
      </c>
      <c r="H9" s="13" t="str">
        <f>IFERROR(LEFT(G9,FIND(" ",G9)-1),"")</f>
        <v>MMC</v>
      </c>
      <c r="I9" s="8" t="s">
        <v>36</v>
      </c>
      <c r="J9" s="8" t="s">
        <v>21</v>
      </c>
      <c r="K9" s="8" t="s">
        <v>22</v>
      </c>
      <c r="L9" s="15" t="s">
        <v>23</v>
      </c>
      <c r="M9" s="6">
        <v>54395</v>
      </c>
    </row>
    <row r="10" spans="1:13">
      <c r="A10" s="3">
        <v>39</v>
      </c>
      <c r="B10" s="3" t="s">
        <v>37</v>
      </c>
      <c r="C10" s="3">
        <v>1</v>
      </c>
      <c r="D10" s="3">
        <v>0</v>
      </c>
      <c r="E10" s="3">
        <v>0</v>
      </c>
      <c r="F10" s="8" t="str">
        <f>_xlfn.XLOOKUP(B10,Sistematica_1!$B:$B,Sistematica_1!F:F,,0,1)</f>
        <v>RENAULT</v>
      </c>
      <c r="G10" s="8" t="str">
        <f>_xlfn.XLOOKUP(B10,Sistematica_1!$B:$B,Sistematica_1!G:G,,0,1)</f>
        <v>SANDERO EXP1016V</v>
      </c>
      <c r="H10" s="13" t="str">
        <f>IFERROR(LEFT(G10,FIND(" ",G10)-1),"")</f>
        <v>SANDERO</v>
      </c>
      <c r="I10" s="8">
        <f>_xlfn.XLOOKUP(B10,Sistematica_1!$B:$B,Sistematica_1!I:I,,0,1)</f>
        <v>2014</v>
      </c>
      <c r="J10" s="8" t="str">
        <f>_xlfn.XLOOKUP(B10,Sistematica_1!$B:$B,Sistematica_1!J:J,,0,1)</f>
        <v>VERMELHA</v>
      </c>
      <c r="K10" s="8" t="str">
        <f>_xlfn.XLOOKUP(B10,Sistematica_1!$B:$B,Sistematica_1!K:K,,0,1)</f>
        <v>DF</v>
      </c>
      <c r="L10" s="15" t="str">
        <f>_xlfn.XLOOKUP(B10,Sistematica_1!$B:$B,Sistematica_1!L:L,,0,1)</f>
        <v>BRASILIA</v>
      </c>
      <c r="M10" s="7">
        <f>_xlfn.XLOOKUP(B10,Sistematica_1!$B:$B,Sistematica_1!M:M,,0,1)</f>
        <v>28670</v>
      </c>
    </row>
    <row r="11" spans="1:13">
      <c r="A11" s="3">
        <v>43</v>
      </c>
      <c r="B11" s="3" t="s">
        <v>38</v>
      </c>
      <c r="C11" s="3">
        <v>1</v>
      </c>
      <c r="D11" s="3">
        <v>0</v>
      </c>
      <c r="E11" s="3">
        <v>0</v>
      </c>
      <c r="F11" s="8" t="s">
        <v>39</v>
      </c>
      <c r="G11" s="8" t="s">
        <v>40</v>
      </c>
      <c r="H11" s="13" t="str">
        <f>IFERROR(LEFT(G11,FIND(" ",G11)-1),"")</f>
        <v>KA</v>
      </c>
      <c r="I11" s="8" t="s">
        <v>41</v>
      </c>
      <c r="J11" s="8" t="s">
        <v>21</v>
      </c>
      <c r="K11" s="8" t="s">
        <v>22</v>
      </c>
      <c r="L11" s="15" t="s">
        <v>23</v>
      </c>
      <c r="M11" s="25">
        <v>37341</v>
      </c>
    </row>
    <row r="12" spans="1:13">
      <c r="A12" s="3">
        <v>44</v>
      </c>
      <c r="B12" s="3" t="s">
        <v>24</v>
      </c>
      <c r="C12" s="3" t="s">
        <v>25</v>
      </c>
      <c r="D12" s="3" t="s">
        <v>25</v>
      </c>
      <c r="E12" s="3" t="s">
        <v>25</v>
      </c>
      <c r="H12" s="13" t="str">
        <f>IFERROR(LEFT(G12,FIND(" ",G12)-1),"")</f>
        <v/>
      </c>
    </row>
    <row r="13" spans="1:13">
      <c r="A13" s="3">
        <v>45</v>
      </c>
      <c r="B13" s="3" t="s">
        <v>42</v>
      </c>
      <c r="C13" s="3">
        <v>1</v>
      </c>
      <c r="D13" s="3">
        <v>0</v>
      </c>
      <c r="E13" s="3">
        <v>0</v>
      </c>
      <c r="F13" s="8" t="str">
        <f>_xlfn.XLOOKUP(B13,Sistematica_1!$B:$B,Sistematica_1!F:F,,0,1)</f>
        <v>TOYOTA</v>
      </c>
      <c r="G13" s="8" t="str">
        <f>_xlfn.XLOOKUP(B13,Sistematica_1!$B:$B,Sistematica_1!G:G,,0,1)</f>
        <v>COROLLA XEI20FLEX</v>
      </c>
      <c r="H13" s="13" t="str">
        <f>IFERROR(LEFT(G13,FIND(" ",G13)-1),"")</f>
        <v>COROLLA</v>
      </c>
      <c r="I13" s="8">
        <f>_xlfn.XLOOKUP(B13,Sistematica_1!$B:$B,Sistematica_1!I:I,,0,1)</f>
        <v>2014</v>
      </c>
      <c r="J13" s="8" t="str">
        <f>_xlfn.XLOOKUP(B13,Sistematica_1!$B:$B,Sistematica_1!J:J,,0,1)</f>
        <v>PRATA</v>
      </c>
      <c r="K13" s="8" t="str">
        <f>_xlfn.XLOOKUP(B13,Sistematica_1!$B:$B,Sistematica_1!K:K,,0,1)</f>
        <v>DF</v>
      </c>
      <c r="L13" s="8" t="str">
        <f>_xlfn.XLOOKUP(B13,Sistematica_1!$B:$B,Sistematica_1!L:L,,0,1)</f>
        <v>BRASILIA</v>
      </c>
      <c r="M13" s="7">
        <f>_xlfn.XLOOKUP(B13,Sistematica_1!$B:$B,Sistematica_1!M:M,,0,1)</f>
        <v>61225</v>
      </c>
    </row>
    <row r="14" spans="1:13">
      <c r="A14" s="3">
        <v>46</v>
      </c>
      <c r="B14" s="3" t="s">
        <v>43</v>
      </c>
      <c r="C14" s="3">
        <v>1</v>
      </c>
      <c r="D14" s="3">
        <v>0</v>
      </c>
      <c r="E14" s="3">
        <v>0</v>
      </c>
      <c r="F14" s="8" t="s">
        <v>44</v>
      </c>
      <c r="G14" s="8" t="s">
        <v>45</v>
      </c>
      <c r="H14" s="13" t="str">
        <f>IFERROR(LEFT(G14,FIND(" ",G14)-1),"")</f>
        <v>COBALT</v>
      </c>
      <c r="I14" s="8" t="s">
        <v>46</v>
      </c>
      <c r="J14" s="8" t="s">
        <v>30</v>
      </c>
      <c r="K14" s="8" t="s">
        <v>47</v>
      </c>
      <c r="L14" s="8" t="s">
        <v>48</v>
      </c>
      <c r="M14" s="6">
        <v>32092</v>
      </c>
    </row>
    <row r="15" spans="1:13">
      <c r="A15" s="3">
        <v>49</v>
      </c>
      <c r="B15" s="3" t="s">
        <v>49</v>
      </c>
      <c r="C15" s="3">
        <v>1</v>
      </c>
      <c r="D15" s="3">
        <v>0</v>
      </c>
      <c r="E15" s="3">
        <v>0</v>
      </c>
      <c r="F15" s="8" t="s">
        <v>50</v>
      </c>
      <c r="G15" s="8" t="s">
        <v>51</v>
      </c>
      <c r="H15" s="13" t="str">
        <f>IFERROR(LEFT(G15,FIND(" ",G15)-1),"")</f>
        <v>UP</v>
      </c>
      <c r="I15" s="8" t="s">
        <v>29</v>
      </c>
      <c r="J15" s="8" t="s">
        <v>52</v>
      </c>
      <c r="K15" s="8" t="s">
        <v>22</v>
      </c>
      <c r="L15" s="8" t="s">
        <v>23</v>
      </c>
      <c r="M15" s="6">
        <v>48823</v>
      </c>
    </row>
    <row r="16" spans="1:13" s="11" customFormat="1">
      <c r="A16" s="10">
        <v>56</v>
      </c>
      <c r="B16" s="10" t="s">
        <v>53</v>
      </c>
      <c r="C16" s="10">
        <v>1</v>
      </c>
      <c r="D16" s="10">
        <v>0</v>
      </c>
      <c r="E16" s="10">
        <v>0</v>
      </c>
      <c r="F16" s="8" t="s">
        <v>54</v>
      </c>
      <c r="G16" s="8" t="s">
        <v>55</v>
      </c>
      <c r="H16" s="16" t="str">
        <f>IFERROR(LEFT(G16,FIND(" ",G16)-1),"")</f>
        <v>PULSE</v>
      </c>
      <c r="I16" s="8" t="s">
        <v>56</v>
      </c>
      <c r="J16" s="8" t="s">
        <v>57</v>
      </c>
      <c r="K16" s="8" t="s">
        <v>22</v>
      </c>
      <c r="L16" s="8" t="s">
        <v>23</v>
      </c>
      <c r="M16" s="12">
        <v>136671</v>
      </c>
    </row>
    <row r="17" spans="1:13">
      <c r="A17" s="3">
        <v>58</v>
      </c>
      <c r="B17" s="3" t="s">
        <v>58</v>
      </c>
      <c r="C17" s="3">
        <v>1</v>
      </c>
      <c r="D17" s="3">
        <v>0</v>
      </c>
      <c r="E17" s="3">
        <v>0</v>
      </c>
      <c r="F17" s="8" t="s">
        <v>54</v>
      </c>
      <c r="G17" s="8" t="s">
        <v>59</v>
      </c>
      <c r="H17" s="13" t="str">
        <f>IFERROR(LEFT(G17,FIND(" ",G17)-1),"")</f>
        <v>MOBI</v>
      </c>
      <c r="I17" s="8" t="s">
        <v>56</v>
      </c>
      <c r="J17" s="8" t="s">
        <v>60</v>
      </c>
      <c r="K17" s="8" t="s">
        <v>22</v>
      </c>
      <c r="L17" s="8" t="s">
        <v>23</v>
      </c>
      <c r="M17" s="6">
        <v>66561</v>
      </c>
    </row>
    <row r="18" spans="1:13">
      <c r="A18" s="3">
        <v>63</v>
      </c>
      <c r="B18" s="3" t="s">
        <v>61</v>
      </c>
      <c r="C18" s="3">
        <v>1</v>
      </c>
      <c r="D18" s="3">
        <v>0</v>
      </c>
      <c r="E18" s="3">
        <v>0</v>
      </c>
      <c r="F18" s="8" t="str">
        <f>_xlfn.XLOOKUP(B18,Sistematica_1!$B:$B,Sistematica_1!F:F,,0,1)</f>
        <v>VOLKSWAGEN</v>
      </c>
      <c r="G18" s="8" t="str">
        <f>_xlfn.XLOOKUP(B18,Sistematica_1!$B:$B,Sistematica_1!G:G,,0,1)</f>
        <v>UP CROSS MDV</v>
      </c>
      <c r="H18" s="13" t="str">
        <f>IFERROR(LEFT(G18,FIND(" ",G18)-1),"")</f>
        <v>UP</v>
      </c>
      <c r="I18" s="8">
        <f>_xlfn.XLOOKUP(B18,Sistematica_1!$B:$B,Sistematica_1!I:I,,0,1)</f>
        <v>2019</v>
      </c>
      <c r="J18" s="8" t="str">
        <f>_xlfn.XLOOKUP(B18,Sistematica_1!$B:$B,Sistematica_1!J:J,,0,1)</f>
        <v>BRANCA</v>
      </c>
      <c r="K18" s="8" t="str">
        <f>_xlfn.XLOOKUP(B18,Sistematica_1!$B:$B,Sistematica_1!K:K,,0,1)</f>
        <v>DF</v>
      </c>
      <c r="L18" s="15" t="str">
        <f>_xlfn.XLOOKUP(B18,Sistematica_1!$B:$B,Sistematica_1!L:L,,0,1)</f>
        <v>BRASILIA</v>
      </c>
      <c r="M18" s="7">
        <f>_xlfn.XLOOKUP(B18,Sistematica_1!$B:$B,Sistematica_1!M:M,,0,1)</f>
        <v>57400</v>
      </c>
    </row>
    <row r="19" spans="1:13">
      <c r="A19" s="3">
        <v>64</v>
      </c>
      <c r="B19" s="3" t="s">
        <v>24</v>
      </c>
      <c r="C19" s="3" t="s">
        <v>25</v>
      </c>
      <c r="D19" s="3" t="s">
        <v>25</v>
      </c>
      <c r="E19" s="3" t="s">
        <v>25</v>
      </c>
      <c r="H19" s="13" t="str">
        <f>IFERROR(LEFT(G19,FIND(" ",G19)-1),"")</f>
        <v/>
      </c>
    </row>
    <row r="20" spans="1:13">
      <c r="A20" s="3">
        <v>70</v>
      </c>
      <c r="B20" s="3" t="s">
        <v>24</v>
      </c>
      <c r="C20" s="3" t="s">
        <v>25</v>
      </c>
      <c r="D20" s="3" t="s">
        <v>25</v>
      </c>
      <c r="E20" s="3" t="s">
        <v>25</v>
      </c>
      <c r="H20" s="13" t="str">
        <f>IFERROR(LEFT(G20,FIND(" ",G20)-1),"")</f>
        <v/>
      </c>
    </row>
    <row r="21" spans="1:13">
      <c r="A21" s="3">
        <v>73</v>
      </c>
      <c r="B21" s="3" t="s">
        <v>24</v>
      </c>
      <c r="C21" s="3" t="s">
        <v>25</v>
      </c>
      <c r="D21" s="3" t="s">
        <v>25</v>
      </c>
      <c r="E21" s="3" t="s">
        <v>25</v>
      </c>
      <c r="H21" s="13" t="str">
        <f>IFERROR(LEFT(G21,FIND(" ",G21)-1),"")</f>
        <v/>
      </c>
    </row>
    <row r="22" spans="1:13">
      <c r="A22" s="3">
        <v>75</v>
      </c>
      <c r="B22" s="3" t="s">
        <v>62</v>
      </c>
      <c r="C22" s="3">
        <v>1</v>
      </c>
      <c r="D22" s="3">
        <v>0</v>
      </c>
      <c r="E22" s="3">
        <v>0</v>
      </c>
      <c r="F22" s="8" t="str">
        <f>_xlfn.XLOOKUP(B22,Sistematica_1!$B:$B,Sistematica_1!F:F,,0,1)</f>
        <v>RENAULT</v>
      </c>
      <c r="G22" s="8" t="str">
        <f>_xlfn.XLOOKUP(B22,Sistematica_1!$B:$B,Sistematica_1!G:G,,0,1)</f>
        <v>KWID ZEN 2</v>
      </c>
      <c r="H22" s="13" t="str">
        <f>IFERROR(LEFT(G22,FIND(" ",G22)-1),"")</f>
        <v>KWID</v>
      </c>
      <c r="I22" s="8">
        <f>_xlfn.XLOOKUP(B22,Sistematica_1!$B:$B,Sistematica_1!I:I,,0,1)</f>
        <v>2023</v>
      </c>
      <c r="J22" s="8" t="str">
        <f>_xlfn.XLOOKUP(B22,Sistematica_1!$B:$B,Sistematica_1!J:J,,0,1)</f>
        <v>VERMELHA</v>
      </c>
      <c r="K22" s="8" t="str">
        <f>_xlfn.XLOOKUP(B22,Sistematica_1!$B:$B,Sistematica_1!K:K,,0,1)</f>
        <v>DF</v>
      </c>
      <c r="L22" s="15" t="str">
        <f>_xlfn.XLOOKUP(B22,Sistematica_1!$B:$B,Sistematica_1!L:L,,0,1)</f>
        <v>BRASILIA</v>
      </c>
      <c r="M22" s="7">
        <f>_xlfn.XLOOKUP(B22,Sistematica_1!$B:$B,Sistematica_1!M:M,,0,1)</f>
        <v>46181</v>
      </c>
    </row>
    <row r="23" spans="1:13">
      <c r="A23" s="3">
        <v>76</v>
      </c>
      <c r="B23" s="3" t="s">
        <v>24</v>
      </c>
      <c r="C23" s="3" t="s">
        <v>25</v>
      </c>
      <c r="D23" s="3" t="s">
        <v>25</v>
      </c>
      <c r="E23" s="3" t="s">
        <v>25</v>
      </c>
      <c r="H23" s="13" t="str">
        <f>IFERROR(LEFT(G23,FIND(" ",G23)-1),"")</f>
        <v/>
      </c>
    </row>
    <row r="24" spans="1:13">
      <c r="A24" s="3">
        <v>77</v>
      </c>
      <c r="B24" s="3" t="s">
        <v>63</v>
      </c>
      <c r="C24" s="3">
        <v>1</v>
      </c>
      <c r="D24" s="3">
        <v>0</v>
      </c>
      <c r="E24" s="3">
        <v>0</v>
      </c>
      <c r="F24" s="8" t="s">
        <v>64</v>
      </c>
      <c r="G24" s="8" t="s">
        <v>65</v>
      </c>
      <c r="H24" s="13" t="str">
        <f>IFERROR(LEFT(G24,FIND(" ",G24)-1),"")</f>
        <v>CCROSS</v>
      </c>
      <c r="I24" s="8" t="s">
        <v>66</v>
      </c>
      <c r="J24" s="8" t="s">
        <v>67</v>
      </c>
      <c r="K24" s="8" t="s">
        <v>22</v>
      </c>
      <c r="L24" s="15" t="s">
        <v>23</v>
      </c>
      <c r="M24" s="6">
        <v>136204</v>
      </c>
    </row>
    <row r="25" spans="1:13">
      <c r="A25" s="3">
        <v>84</v>
      </c>
      <c r="B25" s="3" t="s">
        <v>68</v>
      </c>
      <c r="C25" s="3">
        <v>1</v>
      </c>
      <c r="D25" s="3">
        <v>0</v>
      </c>
      <c r="E25" s="3">
        <v>0</v>
      </c>
      <c r="F25" s="8" t="str">
        <f>_xlfn.XLOOKUP(B25,Sistematica_1!$B:$B,Sistematica_1!F:F,,0,1)</f>
        <v>FIAT</v>
      </c>
      <c r="G25" s="8" t="str">
        <f>_xlfn.XLOOKUP(B25,Sistematica_1!$B:$B,Sistematica_1!G:G,,0,1)</f>
        <v>UNO MILLE WAY ECON</v>
      </c>
      <c r="H25" s="13" t="str">
        <f>IFERROR(LEFT(G25,FIND(" ",G25)-1),"")</f>
        <v>UNO</v>
      </c>
      <c r="I25" s="8">
        <f>_xlfn.XLOOKUP(B25,Sistematica_1!$B:$B,Sistematica_1!I:I,,0,1)</f>
        <v>2010</v>
      </c>
      <c r="J25" s="8" t="str">
        <f>_xlfn.XLOOKUP(B25,Sistematica_1!$B:$B,Sistematica_1!J:J,,0,1)</f>
        <v>PRETA</v>
      </c>
      <c r="K25" s="8" t="str">
        <f>_xlfn.XLOOKUP(B25,Sistematica_1!$B:$B,Sistematica_1!K:K,,0,1)</f>
        <v>DF</v>
      </c>
      <c r="L25" s="15" t="str">
        <f>_xlfn.XLOOKUP(B25,Sistematica_1!$B:$B,Sistematica_1!L:L,,0,1)</f>
        <v>BRASILIA</v>
      </c>
      <c r="M25" s="7">
        <f>_xlfn.XLOOKUP(B25,Sistematica_1!$B:$B,Sistematica_1!M:M,,0,1)</f>
        <v>20397</v>
      </c>
    </row>
    <row r="26" spans="1:13">
      <c r="A26" s="3">
        <v>92</v>
      </c>
      <c r="B26" s="3" t="s">
        <v>69</v>
      </c>
      <c r="C26" s="3">
        <v>1</v>
      </c>
      <c r="D26" s="3">
        <v>0</v>
      </c>
      <c r="E26" s="3">
        <v>0</v>
      </c>
      <c r="F26" s="8" t="s">
        <v>64</v>
      </c>
      <c r="G26" s="8" t="s">
        <v>70</v>
      </c>
      <c r="H26" s="13" t="str">
        <f>IFERROR(LEFT(G26,FIND(" ",G26)-1),"")</f>
        <v>COROLLA</v>
      </c>
      <c r="I26" s="8" t="s">
        <v>71</v>
      </c>
      <c r="J26" s="8" t="s">
        <v>67</v>
      </c>
      <c r="K26" s="8" t="s">
        <v>22</v>
      </c>
      <c r="L26" s="15" t="s">
        <v>23</v>
      </c>
      <c r="M26" s="6">
        <v>24956</v>
      </c>
    </row>
    <row r="27" spans="1:13">
      <c r="A27" s="3">
        <v>95</v>
      </c>
      <c r="B27" s="3" t="s">
        <v>72</v>
      </c>
      <c r="C27" s="3">
        <v>1</v>
      </c>
      <c r="D27" s="3">
        <v>0</v>
      </c>
      <c r="E27" s="3">
        <v>0</v>
      </c>
      <c r="F27" s="8" t="s">
        <v>50</v>
      </c>
      <c r="G27" s="8" t="s">
        <v>73</v>
      </c>
      <c r="H27" s="17" t="str">
        <f>IFERROR(LEFT(G27,FIND(" ",G27)-1),"")</f>
        <v>VW</v>
      </c>
      <c r="I27" s="8" t="s">
        <v>20</v>
      </c>
      <c r="J27" s="8" t="s">
        <v>67</v>
      </c>
      <c r="K27" s="8" t="s">
        <v>74</v>
      </c>
      <c r="L27" s="15" t="s">
        <v>75</v>
      </c>
      <c r="M27" s="9">
        <v>65701</v>
      </c>
    </row>
    <row r="28" spans="1:13">
      <c r="A28" s="3">
        <v>99</v>
      </c>
      <c r="B28" s="3" t="s">
        <v>24</v>
      </c>
      <c r="C28" s="3" t="s">
        <v>25</v>
      </c>
      <c r="D28" s="3" t="s">
        <v>25</v>
      </c>
      <c r="E28" s="3" t="s">
        <v>25</v>
      </c>
      <c r="F28" s="8" t="s">
        <v>25</v>
      </c>
      <c r="G28" s="8" t="s">
        <v>25</v>
      </c>
      <c r="H28" s="13" t="str">
        <f>IFERROR(LEFT(G28,FIND(" ",G28)-1),"")</f>
        <v/>
      </c>
      <c r="I28" s="8" t="s">
        <v>25</v>
      </c>
      <c r="J28" s="8" t="s">
        <v>25</v>
      </c>
      <c r="K28" s="8" t="s">
        <v>25</v>
      </c>
      <c r="L28" s="15" t="s">
        <v>25</v>
      </c>
      <c r="M28" s="7" t="s">
        <v>25</v>
      </c>
    </row>
    <row r="29" spans="1:13">
      <c r="A29" s="3">
        <v>101</v>
      </c>
      <c r="B29" s="3" t="s">
        <v>24</v>
      </c>
      <c r="C29" s="3" t="s">
        <v>25</v>
      </c>
      <c r="D29" s="3" t="s">
        <v>25</v>
      </c>
      <c r="E29" s="3" t="s">
        <v>25</v>
      </c>
      <c r="H29" s="13" t="str">
        <f>IFERROR(LEFT(G29,FIND(" ",G29)-1),"")</f>
        <v/>
      </c>
    </row>
    <row r="30" spans="1:13">
      <c r="A30" s="3">
        <v>105</v>
      </c>
      <c r="B30" s="3" t="s">
        <v>76</v>
      </c>
      <c r="C30" s="3">
        <v>1</v>
      </c>
      <c r="D30" s="3">
        <v>0</v>
      </c>
      <c r="E30" s="3">
        <v>0</v>
      </c>
      <c r="F30" s="8" t="str">
        <f>_xlfn.XLOOKUP(B30,Sistematica_1!$B:$B,Sistematica_1!F:F,,0,1)</f>
        <v>CHEVROLET</v>
      </c>
      <c r="G30" s="8" t="str">
        <f>_xlfn.XLOOKUP(B30,Sistematica_1!$B:$B,Sistematica_1!G:G,,0,1)</f>
        <v>KADETT SL EFI</v>
      </c>
      <c r="H30" s="13" t="str">
        <f>IFERROR(LEFT(G30,FIND(" ",G30)-1),"")</f>
        <v>KADETT</v>
      </c>
      <c r="I30" s="8">
        <f>_xlfn.XLOOKUP(B30,Sistematica_1!$B:$B,Sistematica_1!I:I,,0,1)</f>
        <v>1993</v>
      </c>
      <c r="J30" s="8" t="str">
        <f>_xlfn.XLOOKUP(B30,Sistematica_1!$B:$B,Sistematica_1!J:J,,0,1)</f>
        <v>BRANCA</v>
      </c>
      <c r="K30" s="8" t="str">
        <f>_xlfn.XLOOKUP(B30,Sistematica_1!$B:$B,Sistematica_1!K:K,,0,1)</f>
        <v>MG</v>
      </c>
      <c r="L30" s="15" t="str">
        <f>_xlfn.XLOOKUP(B30,Sistematica_1!$B:$B,Sistematica_1!L:L,,0,1)</f>
        <v>CONTAGEM</v>
      </c>
      <c r="M30" s="7">
        <f>_xlfn.XLOOKUP(B30,Sistematica_1!$B:$B,Sistematica_1!M:M,,0,1)</f>
        <v>10912</v>
      </c>
    </row>
    <row r="31" spans="1:13">
      <c r="A31" s="3">
        <v>108</v>
      </c>
      <c r="B31" s="3" t="s">
        <v>77</v>
      </c>
      <c r="C31" s="3">
        <v>1</v>
      </c>
      <c r="D31" s="3">
        <v>0</v>
      </c>
      <c r="E31" s="3">
        <v>0</v>
      </c>
      <c r="F31" s="8" t="str">
        <f>_xlfn.XLOOKUP(B31,Sistematica_1!$B:$B,Sistematica_1!F:F,,0,1)</f>
        <v>VOLKSWAGEN</v>
      </c>
      <c r="G31" s="8" t="str">
        <f>_xlfn.XLOOKUP(B31,Sistematica_1!$B:$B,Sistematica_1!G:G,,0,1)</f>
        <v>VOYAGE 1.6 TREND</v>
      </c>
      <c r="H31" s="13" t="str">
        <f>IFERROR(LEFT(G31,FIND(" ",G31)-1),"")</f>
        <v>VOYAGE</v>
      </c>
      <c r="I31" s="8">
        <f>_xlfn.XLOOKUP(B31,Sistematica_1!$B:$B,Sistematica_1!I:I,,0,1)</f>
        <v>2011</v>
      </c>
      <c r="J31" s="8" t="str">
        <f>_xlfn.XLOOKUP(B31,Sistematica_1!$B:$B,Sistematica_1!J:J,,0,1)</f>
        <v>PRETA</v>
      </c>
      <c r="K31" s="8" t="str">
        <f>_xlfn.XLOOKUP(B31,Sistematica_1!$B:$B,Sistematica_1!K:K,,0,1)</f>
        <v>DF</v>
      </c>
      <c r="L31" s="15" t="str">
        <f>_xlfn.XLOOKUP(B31,Sistematica_1!$B:$B,Sistematica_1!L:L,,0,1)</f>
        <v>BRASILIA</v>
      </c>
      <c r="M31" s="7">
        <f>_xlfn.XLOOKUP(B31,Sistematica_1!$B:$B,Sistematica_1!M:M,,0,1)</f>
        <v>26301</v>
      </c>
    </row>
    <row r="32" spans="1:13">
      <c r="A32" s="3">
        <v>110</v>
      </c>
      <c r="B32" s="3" t="s">
        <v>78</v>
      </c>
      <c r="C32" s="3">
        <v>1</v>
      </c>
      <c r="D32" s="3">
        <v>0</v>
      </c>
      <c r="E32" s="3">
        <v>0</v>
      </c>
      <c r="F32" s="8" t="s">
        <v>44</v>
      </c>
      <c r="G32" s="8" t="s">
        <v>79</v>
      </c>
      <c r="H32" s="13" t="str">
        <f>IFERROR(LEFT(G32,FIND(" ",G32)-1),"")</f>
        <v>CLASSIC</v>
      </c>
      <c r="I32" s="8" t="s">
        <v>20</v>
      </c>
      <c r="J32" s="8" t="s">
        <v>60</v>
      </c>
      <c r="K32" s="8" t="s">
        <v>22</v>
      </c>
      <c r="L32" s="15" t="s">
        <v>23</v>
      </c>
      <c r="M32" s="6">
        <v>23184</v>
      </c>
    </row>
    <row r="33" spans="1:84">
      <c r="A33" s="3">
        <v>111</v>
      </c>
      <c r="B33" s="3" t="s">
        <v>24</v>
      </c>
      <c r="C33" s="3" t="s">
        <v>25</v>
      </c>
      <c r="D33" s="3" t="s">
        <v>25</v>
      </c>
      <c r="E33" s="3" t="s">
        <v>25</v>
      </c>
      <c r="F33" s="8" t="s">
        <v>25</v>
      </c>
      <c r="G33" s="8" t="s">
        <v>25</v>
      </c>
      <c r="H33" s="13" t="str">
        <f>IFERROR(LEFT(G33,FIND(" ",G33)-1),"")</f>
        <v/>
      </c>
      <c r="I33" s="8" t="s">
        <v>25</v>
      </c>
      <c r="J33" s="8" t="s">
        <v>25</v>
      </c>
      <c r="K33" s="8" t="s">
        <v>25</v>
      </c>
      <c r="L33" s="15" t="s">
        <v>25</v>
      </c>
      <c r="M33" s="7" t="s">
        <v>25</v>
      </c>
    </row>
    <row r="34" spans="1:84">
      <c r="A34" s="3">
        <v>118</v>
      </c>
      <c r="B34" s="3" t="s">
        <v>80</v>
      </c>
      <c r="C34" s="3">
        <v>1</v>
      </c>
      <c r="D34" s="3">
        <v>0</v>
      </c>
      <c r="E34" s="3">
        <v>0</v>
      </c>
      <c r="F34" s="8" t="s">
        <v>81</v>
      </c>
      <c r="G34" s="8" t="s">
        <v>82</v>
      </c>
      <c r="H34" s="17" t="str">
        <f>IFERROR(LEFT(G34,FIND(" ",G34)-1),"")</f>
        <v>KIA</v>
      </c>
      <c r="I34" s="8" t="s">
        <v>36</v>
      </c>
      <c r="J34" s="8" t="s">
        <v>83</v>
      </c>
      <c r="K34" s="8" t="s">
        <v>22</v>
      </c>
      <c r="L34" s="15" t="s">
        <v>23</v>
      </c>
      <c r="M34" s="9">
        <v>30551</v>
      </c>
    </row>
    <row r="35" spans="1:84">
      <c r="A35" s="3">
        <v>120</v>
      </c>
      <c r="B35" s="3" t="s">
        <v>24</v>
      </c>
      <c r="C35" s="3" t="s">
        <v>25</v>
      </c>
      <c r="D35" s="3" t="s">
        <v>25</v>
      </c>
      <c r="E35" s="3" t="s">
        <v>25</v>
      </c>
      <c r="F35" s="8" t="s">
        <v>25</v>
      </c>
      <c r="G35" s="8" t="s">
        <v>25</v>
      </c>
      <c r="H35" s="13" t="str">
        <f>IFERROR(LEFT(G35,FIND(" ",G35)-1),"")</f>
        <v/>
      </c>
      <c r="I35" s="8" t="s">
        <v>25</v>
      </c>
      <c r="J35" s="8" t="s">
        <v>25</v>
      </c>
      <c r="K35" s="8" t="s">
        <v>25</v>
      </c>
      <c r="L35" s="15" t="s">
        <v>25</v>
      </c>
      <c r="M35" s="7" t="s">
        <v>25</v>
      </c>
    </row>
    <row r="36" spans="1:84">
      <c r="A36" s="3">
        <v>125</v>
      </c>
      <c r="B36" s="3" t="s">
        <v>24</v>
      </c>
      <c r="C36" s="3" t="s">
        <v>25</v>
      </c>
      <c r="D36" s="3" t="s">
        <v>25</v>
      </c>
      <c r="E36" s="3" t="s">
        <v>25</v>
      </c>
      <c r="H36" s="13" t="str">
        <f>IFERROR(LEFT(G36,FIND(" ",G36)-1),"")</f>
        <v/>
      </c>
    </row>
    <row r="37" spans="1:84">
      <c r="A37" s="3">
        <v>126</v>
      </c>
      <c r="B37" s="3" t="s">
        <v>84</v>
      </c>
      <c r="C37" s="3">
        <v>1</v>
      </c>
      <c r="D37" s="3">
        <v>0</v>
      </c>
      <c r="E37" s="3">
        <v>0</v>
      </c>
      <c r="F37" s="8" t="str">
        <f>_xlfn.XLOOKUP(B37,Sistematica_1!$B:$B,Sistematica_1!F:F,,0,1)</f>
        <v>FIAT</v>
      </c>
      <c r="G37" s="8" t="str">
        <f>_xlfn.XLOOKUP(B37,Sistematica_1!$B:$B,Sistematica_1!G:G,,0,1)</f>
        <v>PALIO FIRE ECONOMY</v>
      </c>
      <c r="H37" s="13" t="str">
        <f>IFERROR(LEFT(G37,FIND(" ",G37)-1),"")</f>
        <v>PALIO</v>
      </c>
      <c r="I37" s="8">
        <f>_xlfn.XLOOKUP(B37,Sistematica_1!$B:$B,Sistematica_1!I:I,,0,1)</f>
        <v>2010</v>
      </c>
      <c r="J37" s="8" t="str">
        <f>_xlfn.XLOOKUP(B37,Sistematica_1!$B:$B,Sistematica_1!J:J,,0,1)</f>
        <v>PRETA</v>
      </c>
      <c r="K37" s="8" t="str">
        <f>_xlfn.XLOOKUP(B37,Sistematica_1!$B:$B,Sistematica_1!K:K,,0,1)</f>
        <v>DF</v>
      </c>
      <c r="L37" s="15" t="str">
        <f>_xlfn.XLOOKUP(B37,Sistematica_1!$B:$B,Sistematica_1!L:L,,0,1)</f>
        <v>BRASILIA</v>
      </c>
      <c r="M37" s="7">
        <f>_xlfn.XLOOKUP(B37,Sistematica_1!$B:$B,Sistematica_1!M:M,,0,1)</f>
        <v>20397</v>
      </c>
    </row>
    <row r="38" spans="1:84">
      <c r="A38" s="3">
        <v>127</v>
      </c>
      <c r="B38" s="3" t="s">
        <v>24</v>
      </c>
      <c r="C38" s="3" t="s">
        <v>25</v>
      </c>
      <c r="D38" s="3" t="s">
        <v>25</v>
      </c>
      <c r="E38" s="3" t="s">
        <v>25</v>
      </c>
      <c r="H38" s="13" t="str">
        <f>IFERROR(LEFT(G38,FIND(" ",G38)-1),"")</f>
        <v/>
      </c>
    </row>
    <row r="39" spans="1:84">
      <c r="A39" s="3">
        <v>128</v>
      </c>
      <c r="B39" s="3" t="s">
        <v>85</v>
      </c>
      <c r="C39" s="3">
        <v>1</v>
      </c>
      <c r="D39" s="3">
        <v>0</v>
      </c>
      <c r="E39" s="3">
        <v>0</v>
      </c>
      <c r="F39" s="8" t="s">
        <v>86</v>
      </c>
      <c r="G39" s="8" t="s">
        <v>87</v>
      </c>
      <c r="H39" s="13" t="str">
        <f>IFERROR(LEFT(G39,FIND(" ",G39)-1),"")</f>
        <v>HB20</v>
      </c>
      <c r="I39" s="8" t="s">
        <v>66</v>
      </c>
      <c r="J39" s="8" t="s">
        <v>57</v>
      </c>
      <c r="K39" s="8" t="s">
        <v>88</v>
      </c>
      <c r="L39" s="15" t="s">
        <v>89</v>
      </c>
      <c r="M39" s="6">
        <v>65210</v>
      </c>
    </row>
    <row r="40" spans="1:84">
      <c r="A40" s="3">
        <v>130</v>
      </c>
      <c r="B40" s="3" t="s">
        <v>90</v>
      </c>
      <c r="C40" s="3">
        <v>1</v>
      </c>
      <c r="D40" s="3">
        <v>0</v>
      </c>
      <c r="E40" s="3">
        <v>0</v>
      </c>
      <c r="F40" s="8" t="s">
        <v>54</v>
      </c>
      <c r="G40" s="8" t="s">
        <v>91</v>
      </c>
      <c r="H40" s="13" t="str">
        <f>IFERROR(LEFT(G40,FIND(" ",G40)-1),"")</f>
        <v>PUNTO</v>
      </c>
      <c r="I40" s="8" t="s">
        <v>46</v>
      </c>
      <c r="J40" s="8" t="s">
        <v>57</v>
      </c>
      <c r="K40" s="8" t="s">
        <v>22</v>
      </c>
      <c r="L40" s="15" t="s">
        <v>23</v>
      </c>
      <c r="M40" s="6">
        <v>33905</v>
      </c>
    </row>
    <row r="41" spans="1:84">
      <c r="A41" s="3">
        <v>132</v>
      </c>
      <c r="B41" s="3" t="s">
        <v>92</v>
      </c>
      <c r="C41" s="3">
        <v>1</v>
      </c>
      <c r="D41" s="3">
        <v>0</v>
      </c>
      <c r="E41" s="3">
        <v>0</v>
      </c>
      <c r="F41" s="8" t="str">
        <f>_xlfn.XLOOKUP(B41,Sistematica_1!$B:$B,Sistematica_1!F:F,,0,1)</f>
        <v>VOLKSWAGEN</v>
      </c>
      <c r="G41" s="8" t="str">
        <f>_xlfn.XLOOKUP(B41,Sistematica_1!$B:$B,Sistematica_1!G:G,,0,1)</f>
        <v>UP CROSS MDV</v>
      </c>
      <c r="H41" s="13" t="str">
        <f>IFERROR(LEFT(G41,FIND(" ",G41)-1),"")</f>
        <v>UP</v>
      </c>
      <c r="I41" s="8">
        <f>_xlfn.XLOOKUP(B41,Sistematica_1!$B:$B,Sistematica_1!I:I,,0,1)</f>
        <v>2018</v>
      </c>
      <c r="J41" s="8" t="str">
        <f>_xlfn.XLOOKUP(B41,Sistematica_1!$B:$B,Sistematica_1!J:J,,0,1)</f>
        <v>BRANCA</v>
      </c>
      <c r="K41" s="8" t="str">
        <f>_xlfn.XLOOKUP(B41,Sistematica_1!$B:$B,Sistematica_1!K:K,,0,1)</f>
        <v>DF</v>
      </c>
      <c r="L41" s="15" t="str">
        <f>_xlfn.XLOOKUP(B41,Sistematica_1!$B:$B,Sistematica_1!L:L,,0,1)</f>
        <v>BRASILIA</v>
      </c>
      <c r="M41" s="7">
        <f>_xlfn.XLOOKUP(B41,Sistematica_1!$B:$B,Sistematica_1!M:M,,0,1)</f>
        <v>45789</v>
      </c>
    </row>
    <row r="42" spans="1:84">
      <c r="A42" s="3">
        <v>134</v>
      </c>
      <c r="B42" s="3" t="s">
        <v>93</v>
      </c>
      <c r="C42" s="3">
        <v>1</v>
      </c>
      <c r="D42" s="3">
        <v>0</v>
      </c>
      <c r="E42" s="3">
        <v>0</v>
      </c>
      <c r="F42" s="8" t="s">
        <v>54</v>
      </c>
      <c r="G42" s="8" t="s">
        <v>94</v>
      </c>
      <c r="H42" s="13" t="str">
        <f>IFERROR(LEFT(G42,FIND(" ",G42)-1),"")</f>
        <v>ARGO</v>
      </c>
      <c r="I42" s="8" t="s">
        <v>95</v>
      </c>
      <c r="J42" s="8" t="s">
        <v>96</v>
      </c>
      <c r="K42" s="8" t="s">
        <v>22</v>
      </c>
      <c r="L42" s="15" t="s">
        <v>23</v>
      </c>
      <c r="M42" s="6">
        <v>59177</v>
      </c>
    </row>
    <row r="43" spans="1:84">
      <c r="A43" s="3">
        <v>135</v>
      </c>
      <c r="B43" s="3" t="s">
        <v>24</v>
      </c>
      <c r="C43" s="3" t="s">
        <v>25</v>
      </c>
      <c r="D43" s="3" t="s">
        <v>25</v>
      </c>
      <c r="E43" s="3" t="s">
        <v>25</v>
      </c>
      <c r="F43" s="8" t="s">
        <v>25</v>
      </c>
      <c r="G43" s="8" t="s">
        <v>25</v>
      </c>
      <c r="H43" s="13" t="str">
        <f>IFERROR(LEFT(G43,FIND(" ",G43)-1),"")</f>
        <v/>
      </c>
      <c r="I43" s="8" t="s">
        <v>25</v>
      </c>
      <c r="J43" s="8" t="s">
        <v>25</v>
      </c>
      <c r="K43" s="8" t="s">
        <v>25</v>
      </c>
      <c r="L43" s="15" t="s">
        <v>25</v>
      </c>
      <c r="M43" s="7" t="s">
        <v>25</v>
      </c>
    </row>
    <row r="44" spans="1:84">
      <c r="A44" s="3">
        <v>136</v>
      </c>
      <c r="B44" s="3" t="s">
        <v>97</v>
      </c>
      <c r="C44" s="3">
        <v>1</v>
      </c>
      <c r="D44" s="3">
        <v>0</v>
      </c>
      <c r="E44" s="3">
        <v>0</v>
      </c>
      <c r="F44" s="8" t="s">
        <v>98</v>
      </c>
      <c r="G44" s="8" t="s">
        <v>99</v>
      </c>
      <c r="H44" s="13" t="str">
        <f>IFERROR(LEFT(G44,FIND(" ",G44)-1),"")</f>
        <v/>
      </c>
      <c r="I44" s="8" t="s">
        <v>100</v>
      </c>
      <c r="J44" s="8" t="s">
        <v>57</v>
      </c>
      <c r="K44" s="8" t="s">
        <v>101</v>
      </c>
      <c r="L44" s="15" t="s">
        <v>102</v>
      </c>
      <c r="M44" s="6">
        <v>228343</v>
      </c>
    </row>
    <row r="45" spans="1:84">
      <c r="A45" s="3">
        <v>138</v>
      </c>
      <c r="B45" s="3" t="s">
        <v>103</v>
      </c>
      <c r="C45" s="3">
        <v>1</v>
      </c>
      <c r="D45" s="3">
        <v>0</v>
      </c>
      <c r="E45" s="3">
        <v>0</v>
      </c>
      <c r="F45" s="8" t="str">
        <f>_xlfn.XLOOKUP(B45,Sistematica_1!$B:$B,Sistematica_1!F:F,,0,1)</f>
        <v>FORD</v>
      </c>
      <c r="G45" s="8" t="str">
        <f>_xlfn.XLOOKUP(B45,Sistematica_1!$B:$B,Sistematica_1!G:G,,0,1)</f>
        <v>FIESTA HA 1.5L SE</v>
      </c>
      <c r="H45" s="13" t="str">
        <f>IFERROR(LEFT(G45,FIND(" ",G45)-1),"")</f>
        <v>FIESTA</v>
      </c>
      <c r="I45" s="8">
        <f>_xlfn.XLOOKUP(B45,Sistematica_1!$B:$B,Sistematica_1!I:I,,0,1)</f>
        <v>2014</v>
      </c>
      <c r="J45" s="8" t="str">
        <f>_xlfn.XLOOKUP(B45,Sistematica_1!$B:$B,Sistematica_1!J:J,,0,1)</f>
        <v>BRANCA</v>
      </c>
      <c r="K45" s="8" t="str">
        <f>_xlfn.XLOOKUP(B45,Sistematica_1!$B:$B,Sistematica_1!K:K,,0,1)</f>
        <v>DF</v>
      </c>
      <c r="L45" s="15" t="str">
        <f>_xlfn.XLOOKUP(B45,Sistematica_1!$B:$B,Sistematica_1!L:L,,0,1)</f>
        <v>BRASILIA</v>
      </c>
      <c r="M45" s="7">
        <f>_xlfn.XLOOKUP(B45,Sistematica_1!$B:$B,Sistematica_1!M:M,,0,1)</f>
        <v>29156</v>
      </c>
    </row>
    <row r="46" spans="1:84">
      <c r="A46" s="3">
        <v>140</v>
      </c>
      <c r="B46" s="3" t="s">
        <v>104</v>
      </c>
      <c r="C46" s="3">
        <v>1</v>
      </c>
      <c r="D46" s="3">
        <v>0</v>
      </c>
      <c r="E46" s="3">
        <v>0</v>
      </c>
      <c r="F46" s="8" t="s">
        <v>86</v>
      </c>
      <c r="G46" s="8" t="s">
        <v>105</v>
      </c>
      <c r="H46" s="13" t="str">
        <f>IFERROR(LEFT(G46,FIND(" ",G46)-1),"")</f>
        <v>HB20S</v>
      </c>
      <c r="I46" s="8" t="s">
        <v>106</v>
      </c>
      <c r="J46" s="8" t="s">
        <v>57</v>
      </c>
      <c r="K46" s="8" t="s">
        <v>22</v>
      </c>
      <c r="L46" s="15" t="s">
        <v>23</v>
      </c>
      <c r="M46" s="6">
        <v>49788</v>
      </c>
    </row>
    <row r="47" spans="1:84">
      <c r="A47" s="3">
        <v>142</v>
      </c>
      <c r="B47" s="3" t="s">
        <v>107</v>
      </c>
      <c r="C47" s="3">
        <v>1</v>
      </c>
      <c r="D47" s="3">
        <v>0</v>
      </c>
      <c r="E47" s="3">
        <v>0</v>
      </c>
      <c r="F47" s="8" t="s">
        <v>50</v>
      </c>
      <c r="G47" s="8" t="s">
        <v>108</v>
      </c>
      <c r="H47" s="13" t="str">
        <f>IFERROR(LEFT(G47,FIND(" ",G47)-1),"")</f>
        <v>FOX</v>
      </c>
      <c r="I47" s="8" t="s">
        <v>46</v>
      </c>
      <c r="J47" s="8" t="s">
        <v>52</v>
      </c>
      <c r="K47" s="8" t="s">
        <v>22</v>
      </c>
      <c r="L47" s="15" t="s">
        <v>23</v>
      </c>
      <c r="M47" s="6">
        <v>33647</v>
      </c>
    </row>
    <row r="48" spans="1:84" s="11" customFormat="1">
      <c r="A48" s="3">
        <v>148</v>
      </c>
      <c r="B48" s="3" t="s">
        <v>109</v>
      </c>
      <c r="C48" s="3">
        <v>1</v>
      </c>
      <c r="D48" s="3">
        <v>0</v>
      </c>
      <c r="E48" s="3">
        <v>0</v>
      </c>
      <c r="F48" s="3" t="s">
        <v>18</v>
      </c>
      <c r="G48" s="3" t="s">
        <v>110</v>
      </c>
      <c r="H48" s="13" t="str">
        <f>IFERROR(LEFT(G48,FIND(" ",G48)-1),"")</f>
        <v>KARDIAN</v>
      </c>
      <c r="I48" s="3" t="s">
        <v>56</v>
      </c>
      <c r="J48" s="3" t="s">
        <v>57</v>
      </c>
      <c r="K48" s="3" t="s">
        <v>22</v>
      </c>
      <c r="L48" s="3" t="s">
        <v>23</v>
      </c>
      <c r="M48" s="6">
        <v>117039</v>
      </c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</row>
    <row r="49" spans="1:13">
      <c r="A49" s="3">
        <v>151</v>
      </c>
      <c r="B49" s="3" t="s">
        <v>24</v>
      </c>
      <c r="C49" s="3" t="s">
        <v>25</v>
      </c>
      <c r="D49" s="3" t="s">
        <v>25</v>
      </c>
      <c r="E49" s="3" t="s">
        <v>25</v>
      </c>
      <c r="H49" s="13" t="str">
        <f>IFERROR(LEFT(G49,FIND(" ",G49)-1),"")</f>
        <v/>
      </c>
    </row>
    <row r="50" spans="1:13">
      <c r="A50" s="3">
        <v>160</v>
      </c>
      <c r="B50" s="3" t="s">
        <v>111</v>
      </c>
      <c r="C50" s="3">
        <v>1</v>
      </c>
      <c r="D50" s="3">
        <v>0</v>
      </c>
      <c r="E50" s="3">
        <v>0</v>
      </c>
      <c r="F50" s="8" t="s">
        <v>54</v>
      </c>
      <c r="G50" s="8" t="s">
        <v>112</v>
      </c>
      <c r="H50" s="13" t="str">
        <f>IFERROR(LEFT(G50,FIND(" ",G50)-1),"")</f>
        <v>MOBI</v>
      </c>
      <c r="I50" s="8" t="s">
        <v>100</v>
      </c>
      <c r="J50" s="8" t="s">
        <v>67</v>
      </c>
      <c r="K50" s="8" t="s">
        <v>22</v>
      </c>
      <c r="L50" s="15" t="s">
        <v>23</v>
      </c>
      <c r="M50" s="6">
        <v>43957</v>
      </c>
    </row>
    <row r="51" spans="1:13">
      <c r="A51" s="3">
        <v>164</v>
      </c>
      <c r="B51" s="3" t="s">
        <v>113</v>
      </c>
      <c r="C51" s="3">
        <v>1</v>
      </c>
      <c r="D51" s="3">
        <v>0</v>
      </c>
      <c r="E51" s="3">
        <v>0</v>
      </c>
      <c r="F51" s="8" t="s">
        <v>86</v>
      </c>
      <c r="G51" s="8" t="s">
        <v>114</v>
      </c>
      <c r="H51" s="13" t="str">
        <f>IFERROR(LEFT(G51,FIND(" ",G51)-1),"")</f>
        <v>HB20S10TA</v>
      </c>
      <c r="I51" s="8" t="s">
        <v>100</v>
      </c>
      <c r="J51" s="8" t="s">
        <v>60</v>
      </c>
      <c r="K51" s="8" t="s">
        <v>22</v>
      </c>
      <c r="L51" s="15" t="s">
        <v>23</v>
      </c>
      <c r="M51" s="6">
        <v>71402</v>
      </c>
    </row>
    <row r="52" spans="1:13">
      <c r="A52" s="3">
        <v>167</v>
      </c>
      <c r="B52" s="3" t="s">
        <v>115</v>
      </c>
      <c r="C52" s="3">
        <v>1</v>
      </c>
      <c r="D52" s="3">
        <v>0</v>
      </c>
      <c r="E52" s="3">
        <v>0</v>
      </c>
      <c r="F52" s="8" t="s">
        <v>116</v>
      </c>
      <c r="G52" s="8" t="s">
        <v>117</v>
      </c>
      <c r="H52" s="13" t="str">
        <f>IFERROR(LEFT(G52,FIND(" ",G52)-1),"")</f>
        <v>RENEGADE</v>
      </c>
      <c r="I52" s="8" t="s">
        <v>66</v>
      </c>
      <c r="J52" s="8" t="s">
        <v>96</v>
      </c>
      <c r="K52" s="8" t="s">
        <v>22</v>
      </c>
      <c r="L52" s="15" t="s">
        <v>23</v>
      </c>
      <c r="M52" s="6">
        <v>107316</v>
      </c>
    </row>
    <row r="53" spans="1:13">
      <c r="A53" s="3">
        <v>168</v>
      </c>
      <c r="B53" s="3" t="s">
        <v>118</v>
      </c>
      <c r="C53" s="3">
        <v>1</v>
      </c>
      <c r="D53" s="3">
        <v>0</v>
      </c>
      <c r="E53" s="3">
        <v>0</v>
      </c>
      <c r="F53" s="8" t="str">
        <f>_xlfn.XLOOKUP(B53,Sistematica_1!$B:$B,Sistematica_1!F:F,,0,1)</f>
        <v>FIAT</v>
      </c>
      <c r="G53" s="8" t="str">
        <f>_xlfn.XLOOKUP(B53,Sistematica_1!$B:$B,Sistematica_1!G:G,,0,1)</f>
        <v>ARGO DRIVE 1.0</v>
      </c>
      <c r="H53" s="13" t="str">
        <f>IFERROR(LEFT(G53,FIND(" ",G53)-1),"")</f>
        <v>ARGO</v>
      </c>
      <c r="I53" s="8">
        <f>_xlfn.XLOOKUP(B53,Sistematica_1!$B:$B,Sistematica_1!I:I,,0,1)</f>
        <v>2022</v>
      </c>
      <c r="J53" s="8" t="str">
        <f>_xlfn.XLOOKUP(B53,Sistematica_1!$B:$B,Sistematica_1!J:J,,0,1)</f>
        <v>CINZA</v>
      </c>
      <c r="K53" s="8" t="str">
        <f>_xlfn.XLOOKUP(B53,Sistematica_1!$B:$B,Sistematica_1!K:K,,0,1)</f>
        <v>MG</v>
      </c>
      <c r="L53" s="15" t="str">
        <f>_xlfn.XLOOKUP(B53,Sistematica_1!$B:$B,Sistematica_1!L:L,,0,1)</f>
        <v>BELO HORIZONTE</v>
      </c>
      <c r="M53" s="7">
        <f>_xlfn.XLOOKUP(B53,Sistematica_1!$B:$B,Sistematica_1!M:M,,0,1)</f>
        <v>57050</v>
      </c>
    </row>
    <row r="54" spans="1:13">
      <c r="A54" s="3">
        <v>170</v>
      </c>
      <c r="B54" s="3" t="s">
        <v>119</v>
      </c>
      <c r="C54" s="3">
        <v>1</v>
      </c>
      <c r="D54" s="3">
        <v>0</v>
      </c>
      <c r="E54" s="3">
        <v>0</v>
      </c>
      <c r="F54" s="8" t="s">
        <v>120</v>
      </c>
      <c r="G54" s="8" t="s">
        <v>121</v>
      </c>
      <c r="H54" s="13" t="str">
        <f>IFERROR(LEFT(G54,FIND(" ",G54)-1),"")</f>
        <v>FIT</v>
      </c>
      <c r="I54" s="8" t="s">
        <v>122</v>
      </c>
      <c r="J54" s="8" t="s">
        <v>123</v>
      </c>
      <c r="K54" s="8" t="s">
        <v>22</v>
      </c>
      <c r="L54" s="15" t="s">
        <v>23</v>
      </c>
      <c r="M54" s="6">
        <v>24360</v>
      </c>
    </row>
    <row r="55" spans="1:13">
      <c r="A55" s="3">
        <v>171</v>
      </c>
      <c r="B55" s="3" t="s">
        <v>24</v>
      </c>
      <c r="C55" s="3" t="s">
        <v>25</v>
      </c>
      <c r="D55" s="3" t="s">
        <v>25</v>
      </c>
      <c r="E55" s="3" t="s">
        <v>25</v>
      </c>
      <c r="F55" s="8" t="s">
        <v>25</v>
      </c>
      <c r="G55" s="8" t="s">
        <v>25</v>
      </c>
      <c r="H55" s="13" t="str">
        <f>IFERROR(LEFT(G55,FIND(" ",G55)-1),"")</f>
        <v/>
      </c>
      <c r="I55" s="8" t="s">
        <v>25</v>
      </c>
      <c r="J55" s="8" t="s">
        <v>25</v>
      </c>
      <c r="K55" s="8" t="s">
        <v>25</v>
      </c>
      <c r="L55" s="15" t="s">
        <v>25</v>
      </c>
      <c r="M55" s="7" t="s">
        <v>25</v>
      </c>
    </row>
    <row r="56" spans="1:13">
      <c r="A56" s="3">
        <v>172</v>
      </c>
      <c r="B56" s="3" t="s">
        <v>124</v>
      </c>
      <c r="C56" s="3">
        <v>1</v>
      </c>
      <c r="D56" s="3">
        <v>0</v>
      </c>
      <c r="E56" s="3">
        <v>0</v>
      </c>
      <c r="F56" s="8" t="s">
        <v>39</v>
      </c>
      <c r="G56" s="8" t="s">
        <v>125</v>
      </c>
      <c r="H56" s="13" t="str">
        <f>IFERROR(LEFT(G56,FIND(" ",G56)-1),"")</f>
        <v>FOCUS</v>
      </c>
      <c r="I56" s="8" t="s">
        <v>126</v>
      </c>
      <c r="J56" s="8" t="s">
        <v>60</v>
      </c>
      <c r="K56" s="8" t="s">
        <v>22</v>
      </c>
      <c r="L56" s="15" t="s">
        <v>23</v>
      </c>
      <c r="M56" s="6">
        <v>16770</v>
      </c>
    </row>
    <row r="57" spans="1:13">
      <c r="A57" s="3">
        <v>177</v>
      </c>
      <c r="B57" s="3" t="s">
        <v>24</v>
      </c>
      <c r="C57" s="3" t="s">
        <v>25</v>
      </c>
      <c r="D57" s="3" t="s">
        <v>25</v>
      </c>
      <c r="E57" s="3" t="s">
        <v>25</v>
      </c>
      <c r="F57" s="8" t="s">
        <v>25</v>
      </c>
      <c r="G57" s="8" t="s">
        <v>25</v>
      </c>
      <c r="H57" s="13" t="str">
        <f>IFERROR(LEFT(G57,FIND(" ",G57)-1),"")</f>
        <v/>
      </c>
      <c r="I57" s="8" t="s">
        <v>25</v>
      </c>
      <c r="J57" s="8" t="s">
        <v>25</v>
      </c>
      <c r="K57" s="8" t="s">
        <v>25</v>
      </c>
      <c r="L57" s="15" t="s">
        <v>25</v>
      </c>
      <c r="M57" s="7" t="s">
        <v>25</v>
      </c>
    </row>
    <row r="58" spans="1:13">
      <c r="A58" s="3">
        <v>179</v>
      </c>
      <c r="B58" s="3" t="s">
        <v>127</v>
      </c>
      <c r="C58" s="3">
        <v>1</v>
      </c>
      <c r="D58" s="3">
        <v>0</v>
      </c>
      <c r="E58" s="3">
        <v>0</v>
      </c>
      <c r="F58" s="8" t="s">
        <v>34</v>
      </c>
      <c r="G58" s="8" t="s">
        <v>128</v>
      </c>
      <c r="H58" s="13" t="str">
        <f>IFERROR(LEFT(G58,FIND(" ",G58)-1),"")</f>
        <v>MMC</v>
      </c>
      <c r="I58" s="8" t="s">
        <v>46</v>
      </c>
      <c r="J58" s="8" t="s">
        <v>96</v>
      </c>
      <c r="K58" s="8" t="s">
        <v>22</v>
      </c>
      <c r="L58" s="15" t="s">
        <v>23</v>
      </c>
      <c r="M58" s="6">
        <v>52474</v>
      </c>
    </row>
    <row r="59" spans="1:13">
      <c r="A59" s="3">
        <v>180</v>
      </c>
      <c r="B59" s="3" t="s">
        <v>129</v>
      </c>
      <c r="C59" s="3">
        <v>1</v>
      </c>
      <c r="D59" s="3">
        <v>0</v>
      </c>
      <c r="E59" s="3">
        <v>0</v>
      </c>
      <c r="F59" s="8" t="str">
        <f>_xlfn.XLOOKUP(B59,Sistematica_1!$B:$B,Sistematica_1!F:F,,0,1)</f>
        <v>HONDA</v>
      </c>
      <c r="G59" s="8" t="str">
        <f>_xlfn.XLOOKUP(B59,Sistematica_1!$B:$B,Sistematica_1!G:G,,0,1)</f>
        <v>CITY HATCH EX</v>
      </c>
      <c r="H59" s="13" t="str">
        <f>IFERROR(LEFT(G59,FIND(" ",G59)-1),"")</f>
        <v>CITY</v>
      </c>
      <c r="I59" s="8">
        <f>_xlfn.XLOOKUP(B59,Sistematica_1!$B:$B,Sistematica_1!I:I,,0,1)</f>
        <v>2024</v>
      </c>
      <c r="J59" s="8" t="str">
        <f>_xlfn.XLOOKUP(B59,Sistematica_1!$B:$B,Sistematica_1!J:J,,0,1)</f>
        <v>AZUL</v>
      </c>
      <c r="K59" s="8" t="str">
        <f>_xlfn.XLOOKUP(B59,Sistematica_1!$B:$B,Sistematica_1!K:K,,0,1)</f>
        <v>DF</v>
      </c>
      <c r="L59" s="15" t="str">
        <f>_xlfn.XLOOKUP(B59,Sistematica_1!$B:$B,Sistematica_1!L:L,,0,1)</f>
        <v>BRASÍLIA</v>
      </c>
      <c r="M59" s="7">
        <f>_xlfn.XLOOKUP(B59,Sistematica_1!$B:$B,Sistematica_1!M:M,,0,1)</f>
        <v>104763</v>
      </c>
    </row>
    <row r="60" spans="1:13">
      <c r="A60" s="3">
        <v>182</v>
      </c>
      <c r="B60" s="3" t="s">
        <v>130</v>
      </c>
      <c r="C60" s="3">
        <v>1</v>
      </c>
      <c r="D60" s="3">
        <v>0</v>
      </c>
      <c r="E60" s="3">
        <v>0</v>
      </c>
      <c r="F60" s="8" t="s">
        <v>50</v>
      </c>
      <c r="G60" s="8" t="s">
        <v>131</v>
      </c>
      <c r="H60" s="13" t="str">
        <f>IFERROR(LEFT(G60,FIND(" ",G60)-1),"")</f>
        <v>FOX</v>
      </c>
      <c r="I60" s="8" t="s">
        <v>132</v>
      </c>
      <c r="J60" s="8" t="s">
        <v>57</v>
      </c>
      <c r="K60" s="8" t="s">
        <v>22</v>
      </c>
      <c r="L60" s="15" t="s">
        <v>23</v>
      </c>
      <c r="M60" s="6">
        <v>44389</v>
      </c>
    </row>
    <row r="61" spans="1:13">
      <c r="A61" s="3">
        <v>183</v>
      </c>
      <c r="B61" s="3" t="s">
        <v>133</v>
      </c>
      <c r="C61" s="3">
        <v>1</v>
      </c>
      <c r="D61" s="3">
        <v>0</v>
      </c>
      <c r="E61" s="3">
        <v>0</v>
      </c>
      <c r="F61" s="8" t="str">
        <f>_xlfn.XLOOKUP(B61,Sistematica_1!$B:$B,Sistematica_1!F:F,,0,1)</f>
        <v>HYUNDAI</v>
      </c>
      <c r="G61" s="8" t="str">
        <f>_xlfn.XLOOKUP(B61,Sistematica_1!$B:$B,Sistematica_1!G:G,,0,1)</f>
        <v>HB20X 1.6M STYLE</v>
      </c>
      <c r="H61" s="13" t="str">
        <f>IFERROR(LEFT(G61,FIND(" ",G61)-1),"")</f>
        <v>HB20X</v>
      </c>
      <c r="I61" s="8">
        <f>_xlfn.XLOOKUP(B61,Sistematica_1!$B:$B,Sistematica_1!I:I,,0,1)</f>
        <v>2014</v>
      </c>
      <c r="J61" s="8" t="str">
        <f>_xlfn.XLOOKUP(B61,Sistematica_1!$B:$B,Sistematica_1!J:J,,0,1)</f>
        <v>PRATA</v>
      </c>
      <c r="K61" s="8" t="str">
        <f>_xlfn.XLOOKUP(B61,Sistematica_1!$B:$B,Sistematica_1!K:K,,0,1)</f>
        <v>DF</v>
      </c>
      <c r="L61" s="15" t="str">
        <f>_xlfn.XLOOKUP(B61,Sistematica_1!$B:$B,Sistematica_1!L:L,,0,1)</f>
        <v>BRASILIA</v>
      </c>
      <c r="M61" s="7">
        <f>_xlfn.XLOOKUP(B61,Sistematica_1!$B:$B,Sistematica_1!M:M,,0,1)</f>
        <v>44170</v>
      </c>
    </row>
    <row r="62" spans="1:13">
      <c r="A62" s="3">
        <v>185</v>
      </c>
      <c r="B62" s="3" t="s">
        <v>134</v>
      </c>
      <c r="C62" s="3">
        <v>1</v>
      </c>
      <c r="D62" s="3">
        <v>0</v>
      </c>
      <c r="E62" s="3">
        <v>0</v>
      </c>
      <c r="F62" s="8" t="s">
        <v>120</v>
      </c>
      <c r="G62" s="8" t="s">
        <v>135</v>
      </c>
      <c r="H62" s="13" t="str">
        <f>IFERROR(LEFT(G62,FIND(" ",G62)-1),"")</f>
        <v>FIT</v>
      </c>
      <c r="I62" s="8" t="s">
        <v>136</v>
      </c>
      <c r="J62" s="8" t="s">
        <v>60</v>
      </c>
      <c r="K62" s="8" t="s">
        <v>137</v>
      </c>
      <c r="L62" s="15" t="s">
        <v>138</v>
      </c>
      <c r="M62" s="6">
        <v>55025</v>
      </c>
    </row>
    <row r="63" spans="1:13">
      <c r="A63" s="3">
        <v>188</v>
      </c>
      <c r="B63" s="3" t="s">
        <v>24</v>
      </c>
      <c r="C63" s="3" t="s">
        <v>25</v>
      </c>
      <c r="D63" s="3" t="s">
        <v>25</v>
      </c>
      <c r="E63" s="3" t="s">
        <v>25</v>
      </c>
      <c r="H63" s="13" t="str">
        <f>IFERROR(LEFT(G63,FIND(" ",G63)-1),"")</f>
        <v/>
      </c>
    </row>
    <row r="64" spans="1:13">
      <c r="A64" s="3">
        <v>190</v>
      </c>
      <c r="B64" s="3" t="s">
        <v>24</v>
      </c>
      <c r="C64" s="3" t="s">
        <v>25</v>
      </c>
      <c r="D64" s="3" t="s">
        <v>25</v>
      </c>
      <c r="E64" s="3" t="s">
        <v>25</v>
      </c>
      <c r="H64" s="13" t="str">
        <f>IFERROR(LEFT(G64,FIND(" ",G64)-1),"")</f>
        <v/>
      </c>
    </row>
    <row r="65" spans="1:13">
      <c r="A65" s="3">
        <v>194</v>
      </c>
      <c r="B65" s="3" t="s">
        <v>139</v>
      </c>
      <c r="C65" s="3">
        <v>0</v>
      </c>
      <c r="D65" s="3">
        <v>1</v>
      </c>
      <c r="E65" s="3">
        <v>0</v>
      </c>
      <c r="F65" s="8" t="s">
        <v>140</v>
      </c>
      <c r="G65" s="8" t="s">
        <v>141</v>
      </c>
      <c r="H65" s="13" t="str">
        <f>IFERROR(LEFT(G65,FIND(" ",G65)-1),"")</f>
        <v>DOLPHIN</v>
      </c>
      <c r="I65" s="8" t="s">
        <v>56</v>
      </c>
      <c r="J65" s="8" t="s">
        <v>96</v>
      </c>
      <c r="K65" s="8" t="s">
        <v>22</v>
      </c>
      <c r="L65" s="15" t="s">
        <v>23</v>
      </c>
      <c r="M65" s="6">
        <v>107725</v>
      </c>
    </row>
    <row r="66" spans="1:13">
      <c r="A66" s="3">
        <v>196</v>
      </c>
      <c r="B66" s="3" t="s">
        <v>24</v>
      </c>
      <c r="C66" s="3" t="s">
        <v>25</v>
      </c>
      <c r="D66" s="3" t="s">
        <v>25</v>
      </c>
      <c r="E66" s="3" t="s">
        <v>25</v>
      </c>
      <c r="H66" s="13" t="str">
        <f>IFERROR(LEFT(G66,FIND(" ",G66)-1),"")</f>
        <v/>
      </c>
    </row>
    <row r="67" spans="1:13">
      <c r="H67" s="13"/>
    </row>
    <row r="68" spans="1:13">
      <c r="B68" s="3" t="s">
        <v>142</v>
      </c>
      <c r="C68" s="28">
        <f>SUM(C2:C66)/COUNT(C2:C66) *100</f>
        <v>97.61904761904762</v>
      </c>
      <c r="D68" s="28">
        <f>SUM(D2:D66)/COUNT(D2:D66) *100</f>
        <v>2.3809523809523809</v>
      </c>
      <c r="E68" s="18">
        <f>SUM(E2:E66)/COUNT(E2:E66) *100</f>
        <v>0</v>
      </c>
      <c r="H68" s="13"/>
    </row>
    <row r="69" spans="1:13">
      <c r="H69" s="13"/>
    </row>
    <row r="70" spans="1:13">
      <c r="A70" s="3" t="s">
        <v>143</v>
      </c>
      <c r="B70" s="3">
        <f>COUNT(C2:C66)</f>
        <v>42</v>
      </c>
      <c r="H70" s="13"/>
    </row>
    <row r="71" spans="1:13">
      <c r="D71" s="19"/>
      <c r="H71" s="13"/>
    </row>
    <row r="72" spans="1:13">
      <c r="A72" s="3" t="s">
        <v>144</v>
      </c>
      <c r="B72" s="3">
        <v>1.645</v>
      </c>
      <c r="D72" s="26">
        <f>D68/100</f>
        <v>2.3809523809523808E-2</v>
      </c>
    </row>
  </sheetData>
  <sortState xmlns:xlrd2="http://schemas.microsoft.com/office/spreadsheetml/2017/richdata2" ref="C2:C66">
    <sortCondition ref="C2:C66"/>
  </sortState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1CC2A73B-5353-46F4-ADEA-7F9B54408315}">
            <xm:f>IFERROR(VLOOKUP(A2,Sistematica_1!$A$2:$A$66,1,FALSE),"Não")&lt;&gt;"Não"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A2:A47 A49:A66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5B5A8-0103-4996-BE18-E2D672126D1A}">
  <dimension ref="A1:M73"/>
  <sheetViews>
    <sheetView workbookViewId="0">
      <pane ySplit="1" topLeftCell="A44" activePane="bottomLeft" state="frozen"/>
      <selection pane="bottomLeft" activeCell="A2" sqref="A2:M66"/>
    </sheetView>
  </sheetViews>
  <sheetFormatPr defaultRowHeight="15"/>
  <cols>
    <col min="1" max="1" width="11.28515625" style="20" bestFit="1" customWidth="1"/>
    <col min="2" max="2" width="10.7109375" style="3" customWidth="1"/>
    <col min="3" max="3" width="15.42578125" style="3" bestFit="1" customWidth="1"/>
    <col min="4" max="4" width="10" style="3" bestFit="1" customWidth="1"/>
    <col min="5" max="5" width="9.85546875" style="3" bestFit="1" customWidth="1"/>
    <col min="6" max="6" width="15.85546875" style="8" bestFit="1" customWidth="1"/>
    <col min="7" max="7" width="21.85546875" style="8" bestFit="1" customWidth="1"/>
    <col min="8" max="8" width="13.28515625" style="3" bestFit="1" customWidth="1"/>
    <col min="9" max="9" width="14.28515625" style="3" bestFit="1" customWidth="1"/>
    <col min="10" max="10" width="10.5703125" style="8" bestFit="1" customWidth="1"/>
    <col min="11" max="11" width="5.7109375" style="8" bestFit="1" customWidth="1"/>
    <col min="12" max="12" width="16.28515625" style="8" bestFit="1" customWidth="1"/>
    <col min="13" max="13" width="14.7109375" style="6" bestFit="1" customWidth="1"/>
    <col min="14" max="14" width="12.42578125" bestFit="1" customWidth="1"/>
  </cols>
  <sheetData>
    <row r="1" spans="1:13">
      <c r="A1" s="20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8" t="s">
        <v>9</v>
      </c>
      <c r="G1" s="8" t="s">
        <v>10</v>
      </c>
      <c r="H1" s="3" t="s">
        <v>11</v>
      </c>
      <c r="I1" s="3" t="s">
        <v>12</v>
      </c>
      <c r="J1" s="8" t="s">
        <v>13</v>
      </c>
      <c r="K1" s="8" t="s">
        <v>14</v>
      </c>
      <c r="L1" s="8" t="s">
        <v>15</v>
      </c>
      <c r="M1" s="6" t="s">
        <v>16</v>
      </c>
    </row>
    <row r="2" spans="1:13">
      <c r="A2" s="20">
        <v>3</v>
      </c>
      <c r="B2" s="3" t="s">
        <v>145</v>
      </c>
      <c r="C2" s="3">
        <v>1</v>
      </c>
      <c r="D2" s="3">
        <v>0</v>
      </c>
      <c r="E2" s="3">
        <v>0</v>
      </c>
      <c r="F2" s="8" t="s">
        <v>39</v>
      </c>
      <c r="G2" s="8" t="s">
        <v>146</v>
      </c>
      <c r="H2" s="3" t="str">
        <f>IFERROR(LEFT(G2,FIND(" ",G2)-1),"")</f>
        <v>FIESTA</v>
      </c>
      <c r="I2" s="3">
        <v>2006</v>
      </c>
      <c r="J2" s="8" t="s">
        <v>96</v>
      </c>
      <c r="K2" s="8" t="s">
        <v>22</v>
      </c>
      <c r="L2" s="8" t="s">
        <v>23</v>
      </c>
      <c r="M2" s="6">
        <v>19184</v>
      </c>
    </row>
    <row r="3" spans="1:13">
      <c r="A3" s="20">
        <v>6</v>
      </c>
      <c r="B3" s="3" t="s">
        <v>24</v>
      </c>
      <c r="C3" s="3" t="s">
        <v>25</v>
      </c>
      <c r="D3" s="3" t="s">
        <v>25</v>
      </c>
      <c r="E3" s="3" t="s">
        <v>25</v>
      </c>
      <c r="H3" s="3" t="str">
        <f>IFERROR(LEFT(G3,FIND(" ",G3)-1),"")</f>
        <v/>
      </c>
    </row>
    <row r="4" spans="1:13">
      <c r="A4" s="20">
        <v>9</v>
      </c>
      <c r="B4" s="3" t="s">
        <v>24</v>
      </c>
      <c r="C4" s="3" t="s">
        <v>25</v>
      </c>
      <c r="D4" s="3" t="s">
        <v>25</v>
      </c>
      <c r="E4" s="3" t="s">
        <v>25</v>
      </c>
      <c r="H4" s="3" t="str">
        <f>IFERROR(LEFT(G4,FIND(" ",G4)-1),"")</f>
        <v/>
      </c>
    </row>
    <row r="5" spans="1:13">
      <c r="A5" s="20">
        <v>12</v>
      </c>
      <c r="B5" s="3" t="s">
        <v>24</v>
      </c>
      <c r="C5" s="3" t="s">
        <v>25</v>
      </c>
      <c r="D5" s="3" t="s">
        <v>25</v>
      </c>
      <c r="E5" s="3" t="s">
        <v>25</v>
      </c>
      <c r="H5" s="3" t="str">
        <f>IFERROR(LEFT(G5,FIND(" ",G5)-1),"")</f>
        <v/>
      </c>
    </row>
    <row r="6" spans="1:13">
      <c r="A6" s="20">
        <v>15</v>
      </c>
      <c r="B6" s="3" t="s">
        <v>24</v>
      </c>
      <c r="C6" s="3" t="s">
        <v>25</v>
      </c>
      <c r="D6" s="3" t="s">
        <v>25</v>
      </c>
      <c r="E6" s="3" t="s">
        <v>25</v>
      </c>
      <c r="H6" s="3" t="str">
        <f>IFERROR(LEFT(G6,FIND(" ",G6)-1),"")</f>
        <v/>
      </c>
    </row>
    <row r="7" spans="1:13">
      <c r="A7" s="20">
        <v>18</v>
      </c>
      <c r="B7" s="3" t="s">
        <v>147</v>
      </c>
      <c r="C7" s="3">
        <v>1</v>
      </c>
      <c r="D7" s="3">
        <v>0</v>
      </c>
      <c r="E7" s="3">
        <v>0</v>
      </c>
      <c r="F7" s="8" t="s">
        <v>44</v>
      </c>
      <c r="G7" s="8" t="s">
        <v>79</v>
      </c>
      <c r="H7" s="3" t="str">
        <f>IFERROR(LEFT(G7,FIND(" ",G7)-1),"")</f>
        <v>CLASSIC</v>
      </c>
      <c r="I7" s="3">
        <v>2013</v>
      </c>
      <c r="J7" s="8" t="s">
        <v>60</v>
      </c>
      <c r="K7" s="8" t="s">
        <v>31</v>
      </c>
      <c r="L7" s="8" t="s">
        <v>148</v>
      </c>
      <c r="M7" s="6">
        <v>27465</v>
      </c>
    </row>
    <row r="8" spans="1:13">
      <c r="A8" s="20">
        <v>21</v>
      </c>
      <c r="B8" s="3" t="s">
        <v>24</v>
      </c>
      <c r="C8" s="3" t="s">
        <v>25</v>
      </c>
      <c r="D8" s="3" t="s">
        <v>25</v>
      </c>
      <c r="E8" s="3" t="s">
        <v>25</v>
      </c>
      <c r="H8" s="3" t="str">
        <f>IFERROR(LEFT(G8,FIND(" ",G8)-1),"")</f>
        <v/>
      </c>
    </row>
    <row r="9" spans="1:13">
      <c r="A9" s="20">
        <v>24</v>
      </c>
      <c r="B9" s="3" t="s">
        <v>24</v>
      </c>
      <c r="C9" s="3" t="s">
        <v>25</v>
      </c>
      <c r="D9" s="3" t="s">
        <v>25</v>
      </c>
      <c r="E9" s="3" t="s">
        <v>25</v>
      </c>
      <c r="H9" s="3" t="str">
        <f>IFERROR(LEFT(G9,FIND(" ",G9)-1),"")</f>
        <v/>
      </c>
    </row>
    <row r="10" spans="1:13">
      <c r="A10" s="20">
        <v>27</v>
      </c>
      <c r="B10" s="3" t="s">
        <v>24</v>
      </c>
      <c r="C10" s="3" t="s">
        <v>25</v>
      </c>
      <c r="D10" s="3" t="s">
        <v>25</v>
      </c>
      <c r="E10" s="3" t="s">
        <v>25</v>
      </c>
      <c r="H10" s="3" t="str">
        <f>IFERROR(LEFT(G10,FIND(" ",G10)-1),"")</f>
        <v/>
      </c>
    </row>
    <row r="11" spans="1:13">
      <c r="A11" s="20">
        <v>30</v>
      </c>
      <c r="B11" s="3" t="s">
        <v>24</v>
      </c>
      <c r="C11" s="3" t="s">
        <v>25</v>
      </c>
      <c r="D11" s="3" t="s">
        <v>25</v>
      </c>
      <c r="E11" s="3" t="s">
        <v>25</v>
      </c>
      <c r="H11" s="3" t="str">
        <f>IFERROR(LEFT(G11,FIND(" ",G11)-1),"")</f>
        <v/>
      </c>
    </row>
    <row r="12" spans="1:13">
      <c r="A12" s="20">
        <v>33</v>
      </c>
      <c r="B12" s="3" t="s">
        <v>24</v>
      </c>
      <c r="C12" s="3" t="s">
        <v>25</v>
      </c>
      <c r="D12" s="3" t="s">
        <v>25</v>
      </c>
      <c r="E12" s="3" t="s">
        <v>25</v>
      </c>
      <c r="H12" s="3" t="str">
        <f>IFERROR(LEFT(G12,FIND(" ",G12)-1),"")</f>
        <v/>
      </c>
    </row>
    <row r="13" spans="1:13">
      <c r="A13" s="20">
        <v>36</v>
      </c>
      <c r="B13" s="3" t="s">
        <v>24</v>
      </c>
      <c r="C13" s="3" t="s">
        <v>25</v>
      </c>
      <c r="D13" s="3" t="s">
        <v>25</v>
      </c>
      <c r="E13" s="3" t="s">
        <v>25</v>
      </c>
      <c r="H13" s="3" t="str">
        <f>IFERROR(LEFT(G13,FIND(" ",G13)-1),"")</f>
        <v/>
      </c>
    </row>
    <row r="14" spans="1:13">
      <c r="A14" s="20">
        <v>39</v>
      </c>
      <c r="B14" s="3" t="s">
        <v>37</v>
      </c>
      <c r="C14" s="3">
        <v>1</v>
      </c>
      <c r="D14" s="3">
        <v>0</v>
      </c>
      <c r="E14" s="3">
        <v>0</v>
      </c>
      <c r="F14" s="8" t="s">
        <v>18</v>
      </c>
      <c r="G14" s="8" t="s">
        <v>149</v>
      </c>
      <c r="H14" s="3" t="str">
        <f>IFERROR(LEFT(G14,FIND(" ",G14)-1),"")</f>
        <v>SANDERO</v>
      </c>
      <c r="I14" s="3">
        <v>2014</v>
      </c>
      <c r="J14" s="8" t="s">
        <v>150</v>
      </c>
      <c r="K14" s="8" t="s">
        <v>22</v>
      </c>
      <c r="L14" s="8" t="s">
        <v>23</v>
      </c>
      <c r="M14" s="6">
        <v>28670</v>
      </c>
    </row>
    <row r="15" spans="1:13">
      <c r="A15" s="20">
        <v>42</v>
      </c>
      <c r="B15" s="3" t="s">
        <v>24</v>
      </c>
      <c r="C15" s="3" t="s">
        <v>25</v>
      </c>
      <c r="D15" s="3" t="s">
        <v>25</v>
      </c>
      <c r="E15" s="3" t="s">
        <v>25</v>
      </c>
      <c r="H15" s="3" t="str">
        <f>IFERROR(LEFT(G15,FIND(" ",G15)-1),"")</f>
        <v/>
      </c>
    </row>
    <row r="16" spans="1:13">
      <c r="A16" s="20">
        <v>45</v>
      </c>
      <c r="B16" s="3" t="s">
        <v>42</v>
      </c>
      <c r="C16" s="3">
        <v>1</v>
      </c>
      <c r="D16" s="3">
        <v>0</v>
      </c>
      <c r="E16" s="3">
        <v>0</v>
      </c>
      <c r="F16" s="8" t="s">
        <v>64</v>
      </c>
      <c r="G16" s="8" t="s">
        <v>151</v>
      </c>
      <c r="H16" s="3" t="str">
        <f>IFERROR(LEFT(G16,FIND(" ",G16)-1),"")</f>
        <v>COROLLA</v>
      </c>
      <c r="I16" s="3">
        <v>2014</v>
      </c>
      <c r="J16" s="8" t="s">
        <v>60</v>
      </c>
      <c r="K16" s="8" t="s">
        <v>22</v>
      </c>
      <c r="L16" s="8" t="s">
        <v>23</v>
      </c>
      <c r="M16" s="6">
        <v>61225</v>
      </c>
    </row>
    <row r="17" spans="1:13">
      <c r="A17" s="20">
        <v>48</v>
      </c>
      <c r="B17" s="3" t="s">
        <v>24</v>
      </c>
      <c r="C17" s="3" t="s">
        <v>25</v>
      </c>
      <c r="D17" s="3" t="s">
        <v>25</v>
      </c>
      <c r="E17" s="3" t="s">
        <v>25</v>
      </c>
      <c r="H17" s="3" t="str">
        <f>IFERROR(LEFT(G17,FIND(" ",G17)-1),"")</f>
        <v/>
      </c>
    </row>
    <row r="18" spans="1:13">
      <c r="A18" s="20">
        <v>51</v>
      </c>
      <c r="B18" s="3" t="s">
        <v>24</v>
      </c>
      <c r="C18" s="3" t="s">
        <v>25</v>
      </c>
      <c r="D18" s="3" t="s">
        <v>25</v>
      </c>
      <c r="E18" s="3" t="s">
        <v>25</v>
      </c>
      <c r="H18" s="3" t="str">
        <f>IFERROR(LEFT(G18,FIND(" ",G18)-1),"")</f>
        <v/>
      </c>
    </row>
    <row r="19" spans="1:13">
      <c r="A19" s="20">
        <v>54</v>
      </c>
      <c r="B19" s="3" t="s">
        <v>152</v>
      </c>
      <c r="C19" s="3">
        <v>1</v>
      </c>
      <c r="D19" s="3">
        <v>0</v>
      </c>
      <c r="E19" s="3">
        <v>0</v>
      </c>
      <c r="F19" s="8" t="s">
        <v>39</v>
      </c>
      <c r="G19" s="8" t="s">
        <v>153</v>
      </c>
      <c r="H19" s="3" t="str">
        <f>IFERROR(LEFT(G19,FIND(" ",G19)-1),"")</f>
        <v>KA</v>
      </c>
      <c r="I19" s="3">
        <v>2020</v>
      </c>
      <c r="J19" s="8" t="s">
        <v>60</v>
      </c>
      <c r="K19" s="8" t="s">
        <v>22</v>
      </c>
      <c r="L19" s="8" t="s">
        <v>23</v>
      </c>
      <c r="M19" s="6">
        <v>44191</v>
      </c>
    </row>
    <row r="20" spans="1:13">
      <c r="A20" s="20">
        <v>57</v>
      </c>
      <c r="B20" s="3" t="s">
        <v>154</v>
      </c>
      <c r="C20" s="3">
        <v>1</v>
      </c>
      <c r="D20" s="3">
        <v>0</v>
      </c>
      <c r="E20" s="3">
        <v>0</v>
      </c>
      <c r="F20" s="8" t="s">
        <v>54</v>
      </c>
      <c r="G20" s="8" t="s">
        <v>94</v>
      </c>
      <c r="H20" s="3" t="str">
        <f>IFERROR(LEFT(G20,FIND(" ",G20)-1),"")</f>
        <v>ARGO</v>
      </c>
      <c r="I20" s="3">
        <v>2023</v>
      </c>
      <c r="J20" s="8" t="s">
        <v>60</v>
      </c>
      <c r="K20" s="8" t="s">
        <v>22</v>
      </c>
      <c r="L20" s="8" t="s">
        <v>155</v>
      </c>
      <c r="M20" s="6">
        <v>65334</v>
      </c>
    </row>
    <row r="21" spans="1:13">
      <c r="A21" s="20">
        <v>60</v>
      </c>
      <c r="B21" s="3" t="s">
        <v>24</v>
      </c>
      <c r="C21" s="3" t="s">
        <v>25</v>
      </c>
      <c r="D21" s="3" t="s">
        <v>25</v>
      </c>
      <c r="E21" s="3" t="s">
        <v>25</v>
      </c>
      <c r="H21" s="3" t="str">
        <f>IFERROR(LEFT(G21,FIND(" ",G21)-1),"")</f>
        <v/>
      </c>
    </row>
    <row r="22" spans="1:13">
      <c r="A22" s="20">
        <v>63</v>
      </c>
      <c r="B22" s="3" t="s">
        <v>61</v>
      </c>
      <c r="C22" s="3">
        <v>1</v>
      </c>
      <c r="D22" s="3">
        <v>0</v>
      </c>
      <c r="E22" s="3">
        <v>0</v>
      </c>
      <c r="F22" s="8" t="s">
        <v>50</v>
      </c>
      <c r="G22" s="8" t="s">
        <v>156</v>
      </c>
      <c r="H22" s="3" t="str">
        <f>IFERROR(LEFT(G22,FIND(" ",G22)-1),"")</f>
        <v>UP</v>
      </c>
      <c r="I22" s="3">
        <v>2019</v>
      </c>
      <c r="J22" s="8" t="s">
        <v>57</v>
      </c>
      <c r="K22" s="8" t="s">
        <v>22</v>
      </c>
      <c r="L22" s="8" t="s">
        <v>23</v>
      </c>
      <c r="M22" s="6">
        <v>57400</v>
      </c>
    </row>
    <row r="23" spans="1:13">
      <c r="A23" s="20">
        <v>66</v>
      </c>
      <c r="B23" s="3" t="s">
        <v>157</v>
      </c>
      <c r="C23" s="3">
        <v>1</v>
      </c>
      <c r="D23" s="3">
        <v>0</v>
      </c>
      <c r="E23" s="3">
        <v>0</v>
      </c>
      <c r="F23" s="8" t="s">
        <v>44</v>
      </c>
      <c r="G23" s="8" t="s">
        <v>158</v>
      </c>
      <c r="H23" s="3" t="str">
        <f>IFERROR(LEFT(G23,FIND(" ",G23)-1),"")</f>
        <v>CELTA</v>
      </c>
      <c r="I23" s="3">
        <v>2007</v>
      </c>
      <c r="J23" s="8" t="s">
        <v>60</v>
      </c>
      <c r="K23" s="8" t="s">
        <v>22</v>
      </c>
      <c r="L23" s="8" t="s">
        <v>23</v>
      </c>
      <c r="M23" s="6">
        <v>18748</v>
      </c>
    </row>
    <row r="24" spans="1:13">
      <c r="A24" s="20">
        <v>69</v>
      </c>
      <c r="B24" s="3" t="s">
        <v>159</v>
      </c>
      <c r="C24" s="3">
        <v>1</v>
      </c>
      <c r="D24" s="3">
        <v>0</v>
      </c>
      <c r="E24" s="3">
        <v>0</v>
      </c>
      <c r="F24" s="8" t="s">
        <v>50</v>
      </c>
      <c r="G24" s="8" t="s">
        <v>160</v>
      </c>
      <c r="H24" s="3" t="str">
        <f>IFERROR(LEFT(G24,FIND(" ",G24)-1),"")</f>
        <v>VOYAGE</v>
      </c>
      <c r="I24" s="3">
        <v>2009</v>
      </c>
      <c r="J24" s="8" t="s">
        <v>60</v>
      </c>
      <c r="K24" s="8" t="s">
        <v>22</v>
      </c>
      <c r="L24" s="8" t="s">
        <v>23</v>
      </c>
      <c r="M24" s="6">
        <v>29025</v>
      </c>
    </row>
    <row r="25" spans="1:13">
      <c r="A25" s="20">
        <v>72</v>
      </c>
      <c r="B25" s="3" t="s">
        <v>161</v>
      </c>
      <c r="C25" s="3">
        <v>1</v>
      </c>
      <c r="D25" s="3">
        <v>0</v>
      </c>
      <c r="E25" s="3">
        <v>0</v>
      </c>
      <c r="F25" s="8" t="s">
        <v>18</v>
      </c>
      <c r="G25" s="8" t="s">
        <v>162</v>
      </c>
      <c r="H25" s="3" t="str">
        <f>IFERROR(LEFT(G25,FIND(" ",G25)-1),"")</f>
        <v>KWID</v>
      </c>
      <c r="I25" s="3">
        <v>2022</v>
      </c>
      <c r="J25" s="8" t="s">
        <v>25</v>
      </c>
      <c r="K25" s="8" t="s">
        <v>88</v>
      </c>
      <c r="L25" s="8" t="s">
        <v>89</v>
      </c>
      <c r="M25" s="6">
        <v>48090</v>
      </c>
    </row>
    <row r="26" spans="1:13">
      <c r="A26" s="20">
        <v>75</v>
      </c>
      <c r="B26" s="3" t="s">
        <v>62</v>
      </c>
      <c r="C26" s="3">
        <v>1</v>
      </c>
      <c r="D26" s="3">
        <v>0</v>
      </c>
      <c r="E26" s="3">
        <v>0</v>
      </c>
      <c r="F26" s="8" t="s">
        <v>18</v>
      </c>
      <c r="G26" s="8" t="s">
        <v>163</v>
      </c>
      <c r="H26" s="3" t="str">
        <f>IFERROR(LEFT(G26,FIND(" ",G26)-1),"")</f>
        <v>KWID</v>
      </c>
      <c r="I26" s="3">
        <v>2023</v>
      </c>
      <c r="J26" s="8" t="s">
        <v>150</v>
      </c>
      <c r="K26" s="8" t="s">
        <v>22</v>
      </c>
      <c r="L26" s="8" t="s">
        <v>23</v>
      </c>
      <c r="M26" s="6">
        <v>46181</v>
      </c>
    </row>
    <row r="27" spans="1:13">
      <c r="A27" s="20">
        <v>78</v>
      </c>
      <c r="B27" s="3" t="s">
        <v>164</v>
      </c>
      <c r="C27" s="3">
        <v>1</v>
      </c>
      <c r="D27" s="3">
        <v>0</v>
      </c>
      <c r="E27" s="3">
        <v>0</v>
      </c>
      <c r="F27" s="8" t="s">
        <v>50</v>
      </c>
      <c r="G27" s="8" t="s">
        <v>165</v>
      </c>
      <c r="H27" s="3" t="str">
        <f>IFERROR(LEFT(G27,FIND(" ",G27)-1),"")</f>
        <v>POLO</v>
      </c>
      <c r="I27" s="3">
        <v>2008</v>
      </c>
      <c r="J27" s="8" t="s">
        <v>96</v>
      </c>
      <c r="K27" s="8" t="s">
        <v>88</v>
      </c>
      <c r="L27" s="8" t="s">
        <v>166</v>
      </c>
      <c r="M27" s="6">
        <v>23010</v>
      </c>
    </row>
    <row r="28" spans="1:13">
      <c r="A28" s="20">
        <v>81</v>
      </c>
      <c r="B28" s="3" t="s">
        <v>167</v>
      </c>
      <c r="C28" s="3">
        <v>1</v>
      </c>
      <c r="D28" s="3">
        <v>0</v>
      </c>
      <c r="E28" s="3">
        <v>0</v>
      </c>
      <c r="F28" s="8" t="s">
        <v>44</v>
      </c>
      <c r="G28" s="8" t="s">
        <v>168</v>
      </c>
      <c r="H28" s="3" t="str">
        <f>IFERROR(LEFT(G28,FIND(" ",G28)-1),"")</f>
        <v>ONIX</v>
      </c>
      <c r="I28" s="3">
        <v>2022</v>
      </c>
      <c r="K28" s="8" t="s">
        <v>22</v>
      </c>
      <c r="L28" s="8" t="s">
        <v>155</v>
      </c>
      <c r="M28" s="6">
        <v>69019</v>
      </c>
    </row>
    <row r="29" spans="1:13">
      <c r="A29" s="20">
        <v>84</v>
      </c>
      <c r="B29" s="3" t="s">
        <v>68</v>
      </c>
      <c r="C29" s="3">
        <v>1</v>
      </c>
      <c r="D29" s="3">
        <v>0</v>
      </c>
      <c r="E29" s="3">
        <v>0</v>
      </c>
      <c r="F29" s="8" t="s">
        <v>54</v>
      </c>
      <c r="G29" s="8" t="s">
        <v>169</v>
      </c>
      <c r="H29" s="3" t="str">
        <f>IFERROR(LEFT(G29,FIND(" ",G29)-1),"")</f>
        <v>UNO</v>
      </c>
      <c r="I29" s="3">
        <v>2010</v>
      </c>
      <c r="J29" s="8" t="s">
        <v>96</v>
      </c>
      <c r="K29" s="8" t="s">
        <v>22</v>
      </c>
      <c r="L29" s="8" t="s">
        <v>23</v>
      </c>
      <c r="M29" s="6">
        <v>20397</v>
      </c>
    </row>
    <row r="30" spans="1:13">
      <c r="A30" s="20">
        <v>87</v>
      </c>
      <c r="B30" s="3" t="s">
        <v>24</v>
      </c>
      <c r="C30" s="3" t="s">
        <v>25</v>
      </c>
      <c r="D30" s="3" t="s">
        <v>25</v>
      </c>
      <c r="E30" s="3" t="s">
        <v>25</v>
      </c>
      <c r="H30" s="3" t="str">
        <f>IFERROR(LEFT(G30,FIND(" ",G30)-1),"")</f>
        <v/>
      </c>
    </row>
    <row r="31" spans="1:13">
      <c r="A31" s="20">
        <v>90</v>
      </c>
      <c r="B31" s="3" t="s">
        <v>170</v>
      </c>
      <c r="C31" s="3">
        <v>1</v>
      </c>
      <c r="D31" s="3">
        <v>0</v>
      </c>
      <c r="E31" s="3">
        <v>0</v>
      </c>
      <c r="F31" s="8" t="s">
        <v>27</v>
      </c>
      <c r="G31" s="8" t="s">
        <v>171</v>
      </c>
      <c r="H31" s="3" t="str">
        <f>IFERROR(LEFT(G31,FIND(" ",G31)-1),"")</f>
        <v>208</v>
      </c>
      <c r="I31" s="3">
        <v>2022</v>
      </c>
      <c r="J31" s="8" t="s">
        <v>57</v>
      </c>
      <c r="K31" s="8" t="s">
        <v>88</v>
      </c>
      <c r="L31" s="8" t="s">
        <v>89</v>
      </c>
      <c r="M31" s="6">
        <v>69750</v>
      </c>
    </row>
    <row r="32" spans="1:13">
      <c r="A32" s="20">
        <v>93</v>
      </c>
      <c r="B32" s="3" t="s">
        <v>24</v>
      </c>
      <c r="C32" s="3" t="s">
        <v>25</v>
      </c>
      <c r="D32" s="3" t="s">
        <v>25</v>
      </c>
      <c r="E32" s="3" t="s">
        <v>25</v>
      </c>
      <c r="H32" s="3" t="str">
        <f>IFERROR(LEFT(G32,FIND(" ",G32)-1),"")</f>
        <v/>
      </c>
    </row>
    <row r="33" spans="1:13">
      <c r="A33" s="20">
        <v>96</v>
      </c>
      <c r="B33" s="3" t="s">
        <v>172</v>
      </c>
      <c r="C33" s="3">
        <v>1</v>
      </c>
      <c r="D33" s="3">
        <v>0</v>
      </c>
      <c r="E33" s="3">
        <v>0</v>
      </c>
      <c r="F33" s="8" t="s">
        <v>39</v>
      </c>
      <c r="G33" s="8" t="s">
        <v>173</v>
      </c>
      <c r="H33" s="3" t="str">
        <f>IFERROR(LEFT(G33,FIND(" ",G33)-1),"")</f>
        <v>FOCUS</v>
      </c>
      <c r="I33" s="3">
        <v>2013</v>
      </c>
      <c r="J33" s="8" t="s">
        <v>57</v>
      </c>
      <c r="K33" s="8" t="s">
        <v>22</v>
      </c>
      <c r="L33" s="8" t="s">
        <v>23</v>
      </c>
      <c r="M33" s="6">
        <v>36034</v>
      </c>
    </row>
    <row r="34" spans="1:13">
      <c r="A34" s="20">
        <v>99</v>
      </c>
      <c r="B34" s="3" t="s">
        <v>24</v>
      </c>
      <c r="C34" s="3" t="s">
        <v>25</v>
      </c>
      <c r="D34" s="3" t="s">
        <v>25</v>
      </c>
      <c r="E34" s="3" t="s">
        <v>25</v>
      </c>
      <c r="H34" s="3" t="str">
        <f>IFERROR(LEFT(G34,FIND(" ",G34)-1),"")</f>
        <v/>
      </c>
    </row>
    <row r="35" spans="1:13">
      <c r="A35" s="20">
        <v>102</v>
      </c>
      <c r="B35" s="3" t="s">
        <v>174</v>
      </c>
      <c r="C35" s="3">
        <v>1</v>
      </c>
      <c r="D35" s="3">
        <v>0</v>
      </c>
      <c r="E35" s="3">
        <v>0</v>
      </c>
      <c r="F35" s="8" t="s">
        <v>86</v>
      </c>
      <c r="G35" s="8" t="s">
        <v>175</v>
      </c>
      <c r="H35" s="3" t="str">
        <f>IFERROR(LEFT(G35,FIND(" ",G35)-1),"")</f>
        <v>IX35</v>
      </c>
      <c r="I35" s="3">
        <v>2017</v>
      </c>
      <c r="J35" s="8" t="s">
        <v>60</v>
      </c>
      <c r="K35" s="8" t="s">
        <v>22</v>
      </c>
      <c r="L35" s="8" t="s">
        <v>23</v>
      </c>
      <c r="M35" s="6">
        <v>72084</v>
      </c>
    </row>
    <row r="36" spans="1:13">
      <c r="A36" s="20">
        <v>105</v>
      </c>
      <c r="B36" s="3" t="s">
        <v>76</v>
      </c>
      <c r="C36" s="3">
        <v>1</v>
      </c>
      <c r="D36" s="3">
        <v>0</v>
      </c>
      <c r="E36" s="3">
        <v>0</v>
      </c>
      <c r="F36" s="8" t="s">
        <v>44</v>
      </c>
      <c r="G36" s="8" t="s">
        <v>176</v>
      </c>
      <c r="H36" s="3" t="str">
        <f>IFERROR(LEFT(G36,FIND(" ",G36)-1),"")</f>
        <v>KADETT</v>
      </c>
      <c r="I36" s="3">
        <v>1993</v>
      </c>
      <c r="J36" s="8" t="s">
        <v>57</v>
      </c>
      <c r="K36" s="8" t="s">
        <v>88</v>
      </c>
      <c r="L36" s="8" t="s">
        <v>177</v>
      </c>
      <c r="M36" s="6">
        <v>10912</v>
      </c>
    </row>
    <row r="37" spans="1:13">
      <c r="A37" s="20">
        <v>108</v>
      </c>
      <c r="B37" s="3" t="s">
        <v>77</v>
      </c>
      <c r="C37" s="3">
        <v>1</v>
      </c>
      <c r="D37" s="3">
        <v>0</v>
      </c>
      <c r="E37" s="3">
        <v>0</v>
      </c>
      <c r="F37" s="8" t="s">
        <v>50</v>
      </c>
      <c r="G37" s="8" t="s">
        <v>178</v>
      </c>
      <c r="H37" s="3" t="str">
        <f>IFERROR(LEFT(G37,FIND(" ",G37)-1),"")</f>
        <v>VOYAGE</v>
      </c>
      <c r="I37" s="3">
        <v>2011</v>
      </c>
      <c r="J37" s="8" t="s">
        <v>96</v>
      </c>
      <c r="K37" s="8" t="s">
        <v>22</v>
      </c>
      <c r="L37" s="8" t="s">
        <v>23</v>
      </c>
      <c r="M37" s="6">
        <v>26301</v>
      </c>
    </row>
    <row r="38" spans="1:13">
      <c r="A38" s="20">
        <v>111</v>
      </c>
      <c r="B38" s="3" t="s">
        <v>24</v>
      </c>
      <c r="C38" s="3" t="s">
        <v>25</v>
      </c>
      <c r="D38" s="3" t="s">
        <v>25</v>
      </c>
      <c r="E38" s="3" t="s">
        <v>25</v>
      </c>
      <c r="H38" s="3" t="str">
        <f>IFERROR(LEFT(G38,FIND(" ",G38)-1),"")</f>
        <v/>
      </c>
    </row>
    <row r="39" spans="1:13">
      <c r="A39" s="20">
        <v>114</v>
      </c>
      <c r="B39" s="3" t="s">
        <v>179</v>
      </c>
      <c r="C39" s="3">
        <v>1</v>
      </c>
      <c r="D39" s="3">
        <v>0</v>
      </c>
      <c r="E39" s="3">
        <v>0</v>
      </c>
      <c r="F39" s="8" t="s">
        <v>120</v>
      </c>
      <c r="G39" s="8" t="s">
        <v>180</v>
      </c>
      <c r="H39" s="3" t="str">
        <f>IFERROR(LEFT(G39,FIND(" ",G39)-1),"")</f>
        <v>WR</v>
      </c>
      <c r="I39" s="3">
        <v>2021</v>
      </c>
      <c r="J39" s="8" t="s">
        <v>181</v>
      </c>
      <c r="K39" s="8" t="s">
        <v>22</v>
      </c>
      <c r="L39" s="8" t="s">
        <v>155</v>
      </c>
      <c r="M39" s="6">
        <v>85293</v>
      </c>
    </row>
    <row r="40" spans="1:13">
      <c r="A40" s="20">
        <v>117</v>
      </c>
      <c r="B40" s="3" t="s">
        <v>24</v>
      </c>
      <c r="C40" s="3" t="s">
        <v>25</v>
      </c>
      <c r="D40" s="3" t="s">
        <v>25</v>
      </c>
      <c r="E40" s="3" t="s">
        <v>25</v>
      </c>
      <c r="H40" s="3" t="str">
        <f>IFERROR(LEFT(G40,FIND(" ",G40)-1),"")</f>
        <v/>
      </c>
    </row>
    <row r="41" spans="1:13">
      <c r="A41" s="20">
        <v>120</v>
      </c>
      <c r="B41" s="3" t="s">
        <v>24</v>
      </c>
      <c r="C41" s="3" t="s">
        <v>25</v>
      </c>
      <c r="D41" s="3" t="s">
        <v>25</v>
      </c>
      <c r="E41" s="3" t="s">
        <v>25</v>
      </c>
      <c r="H41" s="3" t="str">
        <f>IFERROR(LEFT(G41,FIND(" ",G41)-1),"")</f>
        <v/>
      </c>
    </row>
    <row r="42" spans="1:13">
      <c r="A42" s="20">
        <v>123</v>
      </c>
      <c r="B42" s="3" t="s">
        <v>182</v>
      </c>
      <c r="C42" s="3">
        <v>1</v>
      </c>
      <c r="D42" s="3">
        <v>0</v>
      </c>
      <c r="E42" s="3">
        <v>0</v>
      </c>
      <c r="F42" s="8" t="s">
        <v>18</v>
      </c>
      <c r="G42" s="8" t="s">
        <v>183</v>
      </c>
      <c r="H42" s="3" t="str">
        <f>IFERROR(LEFT(G42,FIND(" ",G42)-1),"")</f>
        <v>SANDERO</v>
      </c>
      <c r="I42" s="3">
        <v>2016</v>
      </c>
      <c r="J42" s="8" t="s">
        <v>57</v>
      </c>
      <c r="K42" s="8" t="s">
        <v>22</v>
      </c>
      <c r="L42" s="8" t="s">
        <v>23</v>
      </c>
      <c r="M42" s="6">
        <v>29716</v>
      </c>
    </row>
    <row r="43" spans="1:13">
      <c r="A43" s="20">
        <v>126</v>
      </c>
      <c r="B43" s="3" t="s">
        <v>84</v>
      </c>
      <c r="C43" s="3">
        <v>1</v>
      </c>
      <c r="D43" s="3">
        <v>0</v>
      </c>
      <c r="E43" s="3">
        <v>0</v>
      </c>
      <c r="F43" s="8" t="s">
        <v>54</v>
      </c>
      <c r="G43" s="8" t="s">
        <v>184</v>
      </c>
      <c r="H43" s="3" t="str">
        <f>IFERROR(LEFT(G43,FIND(" ",G43)-1),"")</f>
        <v>PALIO</v>
      </c>
      <c r="I43" s="3">
        <v>2010</v>
      </c>
      <c r="J43" s="8" t="s">
        <v>96</v>
      </c>
      <c r="K43" s="8" t="s">
        <v>22</v>
      </c>
      <c r="L43" s="8" t="s">
        <v>23</v>
      </c>
      <c r="M43" s="6">
        <v>20397</v>
      </c>
    </row>
    <row r="44" spans="1:13">
      <c r="A44" s="20">
        <v>129</v>
      </c>
      <c r="B44" s="3" t="s">
        <v>185</v>
      </c>
      <c r="C44" s="3">
        <v>1</v>
      </c>
      <c r="D44" s="3">
        <v>0</v>
      </c>
      <c r="E44" s="3">
        <v>0</v>
      </c>
      <c r="F44" s="8" t="s">
        <v>120</v>
      </c>
      <c r="G44" s="8" t="s">
        <v>186</v>
      </c>
      <c r="H44" s="3" t="str">
        <f>IFERROR(LEFT(G44,FIND(" ",G44)-1),"")</f>
        <v>WR-V</v>
      </c>
      <c r="I44" s="3">
        <v>2018</v>
      </c>
      <c r="J44" s="8" t="s">
        <v>57</v>
      </c>
      <c r="K44" s="8" t="s">
        <v>22</v>
      </c>
      <c r="L44" s="8" t="s">
        <v>23</v>
      </c>
      <c r="M44" s="6">
        <v>67703</v>
      </c>
    </row>
    <row r="45" spans="1:13">
      <c r="A45" s="20">
        <v>132</v>
      </c>
      <c r="B45" s="3" t="s">
        <v>92</v>
      </c>
      <c r="C45" s="3">
        <v>1</v>
      </c>
      <c r="D45" s="3">
        <v>0</v>
      </c>
      <c r="E45" s="3">
        <v>0</v>
      </c>
      <c r="F45" s="8" t="s">
        <v>50</v>
      </c>
      <c r="G45" s="8" t="s">
        <v>156</v>
      </c>
      <c r="H45" s="3" t="str">
        <f>IFERROR(LEFT(G45,FIND(" ",G45)-1),"")</f>
        <v>UP</v>
      </c>
      <c r="I45" s="3">
        <v>2018</v>
      </c>
      <c r="J45" s="8" t="s">
        <v>57</v>
      </c>
      <c r="K45" s="8" t="s">
        <v>22</v>
      </c>
      <c r="L45" s="8" t="s">
        <v>23</v>
      </c>
      <c r="M45" s="6">
        <v>45789</v>
      </c>
    </row>
    <row r="46" spans="1:13">
      <c r="A46" s="20">
        <v>135</v>
      </c>
      <c r="B46" s="3" t="s">
        <v>24</v>
      </c>
      <c r="C46" s="3" t="s">
        <v>25</v>
      </c>
      <c r="D46" s="3" t="s">
        <v>25</v>
      </c>
      <c r="E46" s="3" t="s">
        <v>25</v>
      </c>
      <c r="H46" s="3" t="str">
        <f>IFERROR(LEFT(G46,FIND(" ",G46)-1),"")</f>
        <v/>
      </c>
    </row>
    <row r="47" spans="1:13">
      <c r="A47" s="20">
        <v>138</v>
      </c>
      <c r="B47" s="3" t="s">
        <v>103</v>
      </c>
      <c r="C47" s="3">
        <v>1</v>
      </c>
      <c r="D47" s="3">
        <v>0</v>
      </c>
      <c r="E47" s="3">
        <v>0</v>
      </c>
      <c r="F47" s="8" t="s">
        <v>39</v>
      </c>
      <c r="G47" s="8" t="s">
        <v>187</v>
      </c>
      <c r="H47" s="3" t="str">
        <f>IFERROR(LEFT(G47,FIND(" ",G47)-1),"")</f>
        <v>FIESTA</v>
      </c>
      <c r="I47" s="3">
        <v>2014</v>
      </c>
      <c r="J47" s="8" t="s">
        <v>57</v>
      </c>
      <c r="K47" s="8" t="s">
        <v>22</v>
      </c>
      <c r="L47" s="8" t="s">
        <v>23</v>
      </c>
      <c r="M47" s="6">
        <v>29156</v>
      </c>
    </row>
    <row r="48" spans="1:13">
      <c r="A48" s="20">
        <v>141</v>
      </c>
      <c r="B48" s="3" t="s">
        <v>188</v>
      </c>
      <c r="C48" s="3">
        <v>1</v>
      </c>
      <c r="D48" s="3">
        <v>0</v>
      </c>
      <c r="E48" s="3">
        <v>0</v>
      </c>
      <c r="F48" s="8" t="s">
        <v>120</v>
      </c>
      <c r="G48" s="8" t="s">
        <v>189</v>
      </c>
      <c r="H48" s="3" t="str">
        <f>IFERROR(LEFT(G48,FIND(" ",G48)-1),"")</f>
        <v>CB</v>
      </c>
      <c r="I48" s="3">
        <v>2013</v>
      </c>
      <c r="J48" s="8" t="s">
        <v>96</v>
      </c>
      <c r="K48" s="8" t="s">
        <v>22</v>
      </c>
      <c r="L48" s="8" t="s">
        <v>23</v>
      </c>
      <c r="M48" s="6">
        <v>9789</v>
      </c>
    </row>
    <row r="49" spans="1:13">
      <c r="A49" s="20">
        <v>144</v>
      </c>
      <c r="B49" s="3" t="s">
        <v>190</v>
      </c>
      <c r="C49" s="3">
        <v>1</v>
      </c>
      <c r="D49" s="3">
        <v>0</v>
      </c>
      <c r="E49" s="3">
        <v>0</v>
      </c>
      <c r="F49" s="8" t="s">
        <v>50</v>
      </c>
      <c r="G49" s="8" t="s">
        <v>191</v>
      </c>
      <c r="H49" s="3" t="str">
        <f>IFERROR(LEFT(G49,FIND(" ",G49)-1),"")</f>
        <v>NOVO</v>
      </c>
      <c r="I49" s="3">
        <v>2015</v>
      </c>
      <c r="J49" s="8" t="s">
        <v>150</v>
      </c>
      <c r="K49" s="8" t="s">
        <v>22</v>
      </c>
      <c r="L49" s="8" t="s">
        <v>23</v>
      </c>
      <c r="M49" s="6">
        <v>39658</v>
      </c>
    </row>
    <row r="50" spans="1:13">
      <c r="A50" s="20">
        <v>147</v>
      </c>
      <c r="B50" s="3" t="s">
        <v>192</v>
      </c>
      <c r="C50" s="3">
        <v>1</v>
      </c>
      <c r="D50" s="3">
        <v>0</v>
      </c>
      <c r="E50" s="3">
        <v>0</v>
      </c>
      <c r="F50" s="8" t="s">
        <v>64</v>
      </c>
      <c r="G50" s="8" t="s">
        <v>193</v>
      </c>
      <c r="H50" s="3" t="str">
        <f>IFERROR(LEFT(G50,FIND(" ",G50)-1),"")</f>
        <v>ETIOS</v>
      </c>
      <c r="I50" s="3">
        <v>2016</v>
      </c>
      <c r="J50" s="8" t="s">
        <v>181</v>
      </c>
      <c r="K50" s="8" t="s">
        <v>22</v>
      </c>
      <c r="L50" s="8" t="s">
        <v>23</v>
      </c>
      <c r="M50" s="6">
        <v>38553</v>
      </c>
    </row>
    <row r="51" spans="1:13">
      <c r="A51" s="20">
        <v>150</v>
      </c>
      <c r="B51" s="3" t="s">
        <v>194</v>
      </c>
      <c r="C51" s="3">
        <v>1</v>
      </c>
      <c r="D51" s="3">
        <v>0</v>
      </c>
      <c r="E51" s="3">
        <v>0</v>
      </c>
      <c r="F51" s="8" t="s">
        <v>50</v>
      </c>
      <c r="G51" s="8" t="s">
        <v>195</v>
      </c>
      <c r="H51" s="3" t="str">
        <f>IFERROR(LEFT(G51,FIND(" ",G51)-1),"")</f>
        <v>VOYAGE</v>
      </c>
      <c r="I51" s="3">
        <v>2013</v>
      </c>
      <c r="J51" s="8" t="s">
        <v>96</v>
      </c>
      <c r="K51" s="8" t="s">
        <v>196</v>
      </c>
      <c r="L51" s="8" t="s">
        <v>197</v>
      </c>
      <c r="M51" s="6">
        <v>30476</v>
      </c>
    </row>
    <row r="52" spans="1:13">
      <c r="A52" s="20">
        <v>153</v>
      </c>
      <c r="B52" s="3" t="s">
        <v>198</v>
      </c>
      <c r="C52" s="3">
        <v>1</v>
      </c>
      <c r="D52" s="3">
        <v>0</v>
      </c>
      <c r="E52" s="3">
        <v>0</v>
      </c>
      <c r="F52" s="8" t="s">
        <v>50</v>
      </c>
      <c r="G52" s="8" t="s">
        <v>199</v>
      </c>
      <c r="H52" s="3" t="str">
        <f>IFERROR(LEFT(G52,FIND(" ",G52)-1),"")</f>
        <v>VOYAGE</v>
      </c>
      <c r="I52" s="3">
        <v>2009</v>
      </c>
      <c r="J52" s="8" t="s">
        <v>60</v>
      </c>
      <c r="K52" s="8" t="s">
        <v>22</v>
      </c>
      <c r="L52" s="8" t="s">
        <v>23</v>
      </c>
      <c r="M52" s="6">
        <v>24451</v>
      </c>
    </row>
    <row r="53" spans="1:13">
      <c r="A53" s="20">
        <v>156</v>
      </c>
      <c r="B53" s="3" t="s">
        <v>200</v>
      </c>
      <c r="C53" s="3">
        <v>0</v>
      </c>
      <c r="D53" s="3">
        <v>1</v>
      </c>
      <c r="E53" s="3">
        <v>0</v>
      </c>
      <c r="F53" s="8" t="s">
        <v>140</v>
      </c>
      <c r="G53" s="8" t="s">
        <v>201</v>
      </c>
      <c r="H53" s="3" t="str">
        <f>IFERROR(LEFT(G53,FIND(" ",G53)-1),"")</f>
        <v>DOLPHIN</v>
      </c>
      <c r="I53" s="3">
        <v>2024</v>
      </c>
      <c r="J53" s="8" t="s">
        <v>67</v>
      </c>
      <c r="K53" s="8" t="s">
        <v>22</v>
      </c>
      <c r="L53" s="8" t="s">
        <v>155</v>
      </c>
      <c r="M53" s="6">
        <v>118658</v>
      </c>
    </row>
    <row r="54" spans="1:13">
      <c r="A54" s="20">
        <v>159</v>
      </c>
      <c r="B54" s="3" t="s">
        <v>202</v>
      </c>
      <c r="C54" s="3">
        <v>1</v>
      </c>
      <c r="D54" s="3">
        <v>0</v>
      </c>
      <c r="E54" s="3">
        <v>0</v>
      </c>
      <c r="F54" s="8" t="s">
        <v>64</v>
      </c>
      <c r="G54" s="8" t="s">
        <v>203</v>
      </c>
      <c r="H54" s="3" t="str">
        <f>IFERROR(LEFT(G54,FIND(" ",G54)-1),"")</f>
        <v>ETIOS</v>
      </c>
      <c r="I54" s="3">
        <v>2019</v>
      </c>
      <c r="J54" s="8" t="s">
        <v>60</v>
      </c>
      <c r="K54" s="8" t="s">
        <v>22</v>
      </c>
      <c r="L54" s="8" t="s">
        <v>23</v>
      </c>
      <c r="M54" s="6">
        <v>46723</v>
      </c>
    </row>
    <row r="55" spans="1:13">
      <c r="A55" s="20">
        <v>162</v>
      </c>
      <c r="B55" s="3" t="s">
        <v>204</v>
      </c>
      <c r="C55" s="3">
        <v>1</v>
      </c>
      <c r="D55" s="3">
        <v>0</v>
      </c>
      <c r="E55" s="3">
        <v>0</v>
      </c>
      <c r="F55" s="8" t="s">
        <v>18</v>
      </c>
      <c r="G55" s="8" t="s">
        <v>205</v>
      </c>
      <c r="H55" s="3" t="str">
        <f>IFERROR(LEFT(G55,FIND(" ",G55)-1),"")</f>
        <v>KWID</v>
      </c>
      <c r="I55" s="3">
        <v>2019</v>
      </c>
      <c r="J55" s="8" t="s">
        <v>57</v>
      </c>
      <c r="K55" s="8" t="s">
        <v>22</v>
      </c>
      <c r="L55" s="8" t="s">
        <v>23</v>
      </c>
      <c r="M55" s="6">
        <v>34876</v>
      </c>
    </row>
    <row r="56" spans="1:13">
      <c r="A56" s="20">
        <v>165</v>
      </c>
      <c r="B56" s="3" t="s">
        <v>206</v>
      </c>
      <c r="C56" s="3">
        <v>1</v>
      </c>
      <c r="D56" s="3">
        <v>0</v>
      </c>
      <c r="E56" s="3">
        <v>0</v>
      </c>
      <c r="F56" s="8" t="s">
        <v>18</v>
      </c>
      <c r="G56" s="8" t="s">
        <v>207</v>
      </c>
      <c r="H56" s="3" t="str">
        <f>IFERROR(LEFT(G56,FIND(" ",G56)-1),"")</f>
        <v>SANDERO</v>
      </c>
      <c r="I56" s="3">
        <v>2013</v>
      </c>
      <c r="J56" s="8" t="s">
        <v>150</v>
      </c>
      <c r="K56" s="8" t="s">
        <v>22</v>
      </c>
      <c r="L56" s="8" t="s">
        <v>23</v>
      </c>
      <c r="M56" s="6">
        <v>27685</v>
      </c>
    </row>
    <row r="57" spans="1:13">
      <c r="A57" s="20">
        <v>168</v>
      </c>
      <c r="B57" s="3" t="s">
        <v>118</v>
      </c>
      <c r="C57" s="3">
        <v>1</v>
      </c>
      <c r="D57" s="3">
        <v>0</v>
      </c>
      <c r="E57" s="3">
        <v>0</v>
      </c>
      <c r="F57" s="8" t="s">
        <v>54</v>
      </c>
      <c r="G57" s="8" t="s">
        <v>94</v>
      </c>
      <c r="H57" s="3" t="str">
        <f>IFERROR(LEFT(G57,FIND(" ",G57)-1),"")</f>
        <v>ARGO</v>
      </c>
      <c r="I57" s="3">
        <v>2022</v>
      </c>
      <c r="J57" s="8" t="s">
        <v>67</v>
      </c>
      <c r="K57" s="8" t="s">
        <v>88</v>
      </c>
      <c r="L57" s="8" t="s">
        <v>89</v>
      </c>
      <c r="M57" s="6">
        <v>57050</v>
      </c>
    </row>
    <row r="58" spans="1:13">
      <c r="A58" s="20">
        <v>171</v>
      </c>
      <c r="B58" s="3" t="s">
        <v>24</v>
      </c>
      <c r="C58" s="3" t="s">
        <v>25</v>
      </c>
      <c r="D58" s="3" t="s">
        <v>25</v>
      </c>
      <c r="E58" s="3" t="s">
        <v>25</v>
      </c>
      <c r="H58" s="3" t="str">
        <f>IFERROR(LEFT(G58,FIND(" ",G58)-1),"")</f>
        <v/>
      </c>
    </row>
    <row r="59" spans="1:13">
      <c r="A59" s="20">
        <v>174</v>
      </c>
      <c r="B59" s="3" t="s">
        <v>24</v>
      </c>
      <c r="C59" s="3" t="s">
        <v>25</v>
      </c>
      <c r="D59" s="3" t="s">
        <v>25</v>
      </c>
      <c r="E59" s="3" t="s">
        <v>25</v>
      </c>
      <c r="H59" s="3" t="str">
        <f>IFERROR(LEFT(G59,FIND(" ",G59)-1),"")</f>
        <v/>
      </c>
    </row>
    <row r="60" spans="1:13">
      <c r="A60" s="20">
        <v>177</v>
      </c>
      <c r="B60" s="3" t="s">
        <v>24</v>
      </c>
      <c r="C60" s="3" t="s">
        <v>25</v>
      </c>
      <c r="D60" s="3" t="s">
        <v>25</v>
      </c>
      <c r="E60" s="3" t="s">
        <v>25</v>
      </c>
      <c r="H60" s="3" t="str">
        <f>IFERROR(LEFT(G60,FIND(" ",G60)-1),"")</f>
        <v/>
      </c>
    </row>
    <row r="61" spans="1:13">
      <c r="A61" s="20">
        <v>180</v>
      </c>
      <c r="B61" s="3" t="s">
        <v>129</v>
      </c>
      <c r="C61" s="3">
        <v>1</v>
      </c>
      <c r="D61" s="3">
        <v>0</v>
      </c>
      <c r="E61" s="3">
        <v>0</v>
      </c>
      <c r="F61" s="8" t="s">
        <v>120</v>
      </c>
      <c r="G61" s="8" t="s">
        <v>208</v>
      </c>
      <c r="H61" s="3" t="str">
        <f>IFERROR(LEFT(G61,FIND(" ",G61)-1),"")</f>
        <v>CITY</v>
      </c>
      <c r="I61" s="3">
        <v>2024</v>
      </c>
      <c r="J61" s="8" t="s">
        <v>181</v>
      </c>
      <c r="K61" s="8" t="s">
        <v>22</v>
      </c>
      <c r="L61" s="8" t="s">
        <v>155</v>
      </c>
      <c r="M61" s="6">
        <v>104763</v>
      </c>
    </row>
    <row r="62" spans="1:13">
      <c r="A62" s="20">
        <v>183</v>
      </c>
      <c r="B62" s="3" t="s">
        <v>133</v>
      </c>
      <c r="C62" s="3">
        <v>1</v>
      </c>
      <c r="D62" s="3">
        <v>0</v>
      </c>
      <c r="E62" s="3">
        <v>0</v>
      </c>
      <c r="F62" s="8" t="s">
        <v>86</v>
      </c>
      <c r="G62" s="8" t="s">
        <v>209</v>
      </c>
      <c r="H62" s="3" t="str">
        <f>IFERROR(LEFT(G62,FIND(" ",G62)-1),"")</f>
        <v>HB20X</v>
      </c>
      <c r="I62" s="3">
        <v>2014</v>
      </c>
      <c r="J62" s="8" t="s">
        <v>60</v>
      </c>
      <c r="K62" s="8" t="s">
        <v>22</v>
      </c>
      <c r="L62" s="8" t="s">
        <v>23</v>
      </c>
      <c r="M62" s="6">
        <v>44170</v>
      </c>
    </row>
    <row r="63" spans="1:13">
      <c r="A63" s="20">
        <v>186</v>
      </c>
      <c r="B63" s="3" t="s">
        <v>24</v>
      </c>
      <c r="C63" s="3" t="s">
        <v>25</v>
      </c>
      <c r="D63" s="3" t="s">
        <v>25</v>
      </c>
      <c r="E63" s="3" t="s">
        <v>25</v>
      </c>
      <c r="H63" s="3" t="str">
        <f>IFERROR(LEFT(G63,FIND(" ",G63)-1),"")</f>
        <v/>
      </c>
    </row>
    <row r="64" spans="1:13">
      <c r="A64" s="20">
        <v>189</v>
      </c>
      <c r="B64" s="3" t="s">
        <v>24</v>
      </c>
      <c r="C64" s="3" t="s">
        <v>25</v>
      </c>
      <c r="D64" s="3" t="s">
        <v>25</v>
      </c>
      <c r="E64" s="3" t="s">
        <v>25</v>
      </c>
      <c r="H64" s="3" t="str">
        <f>IFERROR(LEFT(G64,FIND(" ",G64)-1),"")</f>
        <v/>
      </c>
    </row>
    <row r="65" spans="1:13">
      <c r="A65" s="20">
        <v>192</v>
      </c>
      <c r="B65" s="3" t="s">
        <v>24</v>
      </c>
      <c r="C65" s="3" t="s">
        <v>25</v>
      </c>
      <c r="D65" s="3" t="s">
        <v>25</v>
      </c>
      <c r="E65" s="3" t="s">
        <v>25</v>
      </c>
      <c r="H65" s="3" t="str">
        <f>IFERROR(LEFT(G65,FIND(" ",G65)-1),"")</f>
        <v/>
      </c>
    </row>
    <row r="66" spans="1:13">
      <c r="A66" s="20">
        <v>195</v>
      </c>
      <c r="B66" s="3" t="s">
        <v>210</v>
      </c>
      <c r="C66" s="3">
        <v>1</v>
      </c>
      <c r="D66" s="3">
        <v>0</v>
      </c>
      <c r="E66" s="3">
        <v>0</v>
      </c>
      <c r="F66" s="8" t="s">
        <v>39</v>
      </c>
      <c r="G66" s="8" t="s">
        <v>211</v>
      </c>
      <c r="H66" s="3" t="str">
        <f>IFERROR(LEFT(G66,FIND(" ",G66)-1),"")</f>
        <v>FIESTA</v>
      </c>
      <c r="I66" s="3">
        <v>2017</v>
      </c>
      <c r="J66" s="8" t="s">
        <v>60</v>
      </c>
      <c r="K66" s="8" t="s">
        <v>196</v>
      </c>
      <c r="L66" s="8" t="s">
        <v>197</v>
      </c>
      <c r="M66" s="6">
        <v>45272</v>
      </c>
    </row>
    <row r="69" spans="1:13">
      <c r="B69" s="3" t="s">
        <v>142</v>
      </c>
      <c r="C69" s="18">
        <f>SUM(C2:C66)/COUNT(C2:C66) *100</f>
        <v>97.368421052631575</v>
      </c>
      <c r="D69" s="18">
        <f>SUM(D2:D66)/COUNT(D2:D66) *100</f>
        <v>2.6315789473684208</v>
      </c>
      <c r="E69" s="18">
        <f t="shared" ref="D69:E69" si="0">SUM(E2:E66)/COUNT(E2:E66) *100</f>
        <v>0</v>
      </c>
    </row>
    <row r="71" spans="1:13" hidden="1">
      <c r="A71" s="20">
        <v>198</v>
      </c>
      <c r="B71" s="3" t="s">
        <v>212</v>
      </c>
      <c r="C71" s="3">
        <v>1</v>
      </c>
      <c r="D71" s="3">
        <v>0</v>
      </c>
      <c r="E71" s="3">
        <v>0</v>
      </c>
      <c r="F71" s="8" t="s">
        <v>86</v>
      </c>
      <c r="G71" s="8" t="s">
        <v>213</v>
      </c>
      <c r="I71" s="3">
        <v>2020</v>
      </c>
      <c r="J71" s="8" t="s">
        <v>60</v>
      </c>
      <c r="K71" s="8" t="s">
        <v>31</v>
      </c>
      <c r="L71" s="8" t="s">
        <v>32</v>
      </c>
      <c r="M71" s="6">
        <v>54809</v>
      </c>
    </row>
    <row r="73" spans="1:13">
      <c r="B73" s="3">
        <f>COUNT(C2:C66)</f>
        <v>38</v>
      </c>
      <c r="D73" s="26">
        <f>D69/100</f>
        <v>2.6315789473684209E-2</v>
      </c>
    </row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EA217F2-666A-40B9-9E01-42E154D1FCE7}">
            <xm:f>IFERROR(VLOOKUP(A2,AAS_1!$A:$A,1,FALSE),"Não")&lt;&gt;"Não"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A2:A66 A68 A71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F0760-B515-4527-A916-815D9E689A09}">
  <dimension ref="A1:M71"/>
  <sheetViews>
    <sheetView workbookViewId="0">
      <pane ySplit="1" topLeftCell="A36" activePane="bottomLeft" state="frozen"/>
      <selection pane="bottomLeft" activeCell="A2" sqref="A2:M66"/>
    </sheetView>
  </sheetViews>
  <sheetFormatPr defaultRowHeight="15"/>
  <cols>
    <col min="1" max="1" width="10" style="3" bestFit="1" customWidth="1"/>
    <col min="2" max="2" width="10.7109375" style="3" bestFit="1" customWidth="1"/>
    <col min="3" max="3" width="15.140625" style="3" bestFit="1" customWidth="1"/>
    <col min="4" max="4" width="10" style="3" bestFit="1" customWidth="1"/>
    <col min="5" max="5" width="9.85546875" style="3" bestFit="1" customWidth="1"/>
    <col min="6" max="6" width="11.5703125" style="3" bestFit="1" customWidth="1"/>
    <col min="7" max="7" width="22.85546875" style="3" bestFit="1" customWidth="1"/>
    <col min="8" max="8" width="13.28515625" style="3" bestFit="1" customWidth="1"/>
    <col min="9" max="9" width="14.140625" style="3" bestFit="1" customWidth="1"/>
    <col min="10" max="10" width="9.5703125" style="3" bestFit="1" customWidth="1"/>
    <col min="11" max="11" width="5.85546875" style="3" bestFit="1" customWidth="1"/>
    <col min="12" max="12" width="14.140625" style="3" bestFit="1" customWidth="1"/>
    <col min="13" max="13" width="14.7109375" style="23" bestFit="1" customWidth="1"/>
  </cols>
  <sheetData>
    <row r="1" spans="1:13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23" t="s">
        <v>16</v>
      </c>
    </row>
    <row r="2" spans="1:13">
      <c r="A2" s="3">
        <v>1</v>
      </c>
      <c r="B2" s="3" t="s">
        <v>214</v>
      </c>
      <c r="C2" s="3">
        <v>1</v>
      </c>
      <c r="D2" s="3">
        <v>0</v>
      </c>
      <c r="E2" s="3">
        <v>0</v>
      </c>
      <c r="F2" s="3" t="s">
        <v>86</v>
      </c>
      <c r="G2" s="3" t="s">
        <v>215</v>
      </c>
      <c r="H2" s="3" t="str">
        <f>IFERROR(LEFT(G2,FIND(" ",G2)-1),"")</f>
        <v>HB20</v>
      </c>
      <c r="I2" s="3">
        <v>2019</v>
      </c>
      <c r="J2" s="3" t="s">
        <v>21</v>
      </c>
      <c r="K2" s="3" t="s">
        <v>22</v>
      </c>
      <c r="L2" s="3" t="s">
        <v>216</v>
      </c>
      <c r="M2" s="23">
        <v>50914</v>
      </c>
    </row>
    <row r="3" spans="1:13">
      <c r="A3" s="3">
        <v>2</v>
      </c>
      <c r="B3" s="3" t="s">
        <v>217</v>
      </c>
      <c r="C3" s="3">
        <v>1</v>
      </c>
      <c r="D3" s="3">
        <v>0</v>
      </c>
      <c r="E3" s="3">
        <v>0</v>
      </c>
      <c r="F3" s="3" t="s">
        <v>64</v>
      </c>
      <c r="G3" s="3" t="s">
        <v>151</v>
      </c>
      <c r="H3" s="3" t="str">
        <f>IFERROR(LEFT(G3,FIND(" ",G3)-1),"")</f>
        <v>COROLLA</v>
      </c>
      <c r="I3" s="3">
        <v>2015</v>
      </c>
      <c r="J3" s="3" t="s">
        <v>218</v>
      </c>
      <c r="K3" s="3" t="s">
        <v>196</v>
      </c>
      <c r="L3" s="3" t="s">
        <v>219</v>
      </c>
      <c r="M3" s="24">
        <v>65236</v>
      </c>
    </row>
    <row r="4" spans="1:13">
      <c r="A4" s="3">
        <v>3</v>
      </c>
      <c r="B4" s="3" t="s">
        <v>220</v>
      </c>
      <c r="C4" s="3">
        <v>1</v>
      </c>
      <c r="D4" s="3">
        <v>0</v>
      </c>
      <c r="E4" s="3">
        <v>0</v>
      </c>
      <c r="F4" s="3" t="s">
        <v>86</v>
      </c>
      <c r="G4" s="3" t="s">
        <v>221</v>
      </c>
      <c r="H4" s="3" t="str">
        <f>IFERROR(LEFT(G4,FIND(" ",G4)-1),"")</f>
        <v>IX35</v>
      </c>
      <c r="I4" s="3">
        <v>2015</v>
      </c>
      <c r="J4" s="3" t="s">
        <v>222</v>
      </c>
      <c r="K4" s="3" t="s">
        <v>22</v>
      </c>
      <c r="L4" s="3" t="s">
        <v>216</v>
      </c>
      <c r="M4" s="23">
        <v>57848</v>
      </c>
    </row>
    <row r="5" spans="1:13">
      <c r="A5" s="3">
        <v>4</v>
      </c>
      <c r="B5" s="3" t="s">
        <v>223</v>
      </c>
      <c r="C5" s="3">
        <v>1</v>
      </c>
      <c r="D5" s="3">
        <v>0</v>
      </c>
      <c r="E5" s="3">
        <v>0</v>
      </c>
      <c r="F5" s="3" t="s">
        <v>39</v>
      </c>
      <c r="G5" s="3" t="s">
        <v>224</v>
      </c>
      <c r="H5" s="3" t="str">
        <f>IFERROR(LEFT(G5,FIND(" ",G5)-1),"")</f>
        <v>KA</v>
      </c>
      <c r="I5" s="3">
        <v>2009</v>
      </c>
      <c r="J5" s="3" t="s">
        <v>222</v>
      </c>
      <c r="K5" s="3" t="s">
        <v>225</v>
      </c>
      <c r="L5" s="3" t="s">
        <v>226</v>
      </c>
      <c r="M5" s="23">
        <v>16939</v>
      </c>
    </row>
    <row r="6" spans="1:13">
      <c r="A6" s="3">
        <v>5</v>
      </c>
      <c r="B6" s="3" t="s">
        <v>24</v>
      </c>
      <c r="C6" s="3" t="s">
        <v>25</v>
      </c>
      <c r="D6" s="3" t="s">
        <v>25</v>
      </c>
      <c r="E6" s="3" t="s">
        <v>25</v>
      </c>
      <c r="F6" s="3" t="s">
        <v>25</v>
      </c>
      <c r="G6" s="3" t="s">
        <v>25</v>
      </c>
      <c r="H6" s="3" t="str">
        <f>IFERROR(LEFT(G6,FIND(" ",G6)-1),"")</f>
        <v/>
      </c>
      <c r="I6" s="3" t="s">
        <v>25</v>
      </c>
      <c r="J6" s="3" t="s">
        <v>25</v>
      </c>
      <c r="K6" s="3" t="s">
        <v>25</v>
      </c>
      <c r="L6" s="3" t="s">
        <v>25</v>
      </c>
    </row>
    <row r="7" spans="1:13">
      <c r="A7" s="3">
        <v>6</v>
      </c>
      <c r="B7" s="3" t="s">
        <v>227</v>
      </c>
      <c r="C7" s="3">
        <v>1</v>
      </c>
      <c r="D7" s="3">
        <v>0</v>
      </c>
      <c r="E7" s="3">
        <v>0</v>
      </c>
      <c r="F7" s="3" t="s">
        <v>44</v>
      </c>
      <c r="G7" s="3" t="s">
        <v>228</v>
      </c>
      <c r="H7" s="3" t="str">
        <f>IFERROR(LEFT(G7,FIND(" ",G7)-1),"")</f>
        <v>SPIN</v>
      </c>
      <c r="I7" s="3">
        <v>2015</v>
      </c>
      <c r="J7" s="3" t="s">
        <v>21</v>
      </c>
      <c r="K7" s="3" t="s">
        <v>22</v>
      </c>
      <c r="L7" s="3" t="s">
        <v>216</v>
      </c>
      <c r="M7" s="23">
        <v>47588</v>
      </c>
    </row>
    <row r="8" spans="1:13">
      <c r="A8" s="3">
        <v>7</v>
      </c>
      <c r="B8" s="3" t="s">
        <v>229</v>
      </c>
      <c r="C8" s="3">
        <v>1</v>
      </c>
      <c r="D8" s="3">
        <v>0</v>
      </c>
      <c r="E8" s="3">
        <v>0</v>
      </c>
      <c r="F8" s="3" t="s">
        <v>39</v>
      </c>
      <c r="G8" s="3" t="s">
        <v>230</v>
      </c>
      <c r="H8" s="3" t="str">
        <f>IFERROR(LEFT(G8,FIND(" ",G8)-1),"")</f>
        <v>FIESTA</v>
      </c>
      <c r="I8" s="3">
        <v>2011</v>
      </c>
      <c r="J8" s="3" t="s">
        <v>218</v>
      </c>
      <c r="K8" s="3" t="s">
        <v>22</v>
      </c>
      <c r="L8" s="3" t="s">
        <v>216</v>
      </c>
      <c r="M8" s="23">
        <v>20624</v>
      </c>
    </row>
    <row r="9" spans="1:13">
      <c r="A9" s="3">
        <v>8</v>
      </c>
      <c r="B9" s="3" t="s">
        <v>231</v>
      </c>
      <c r="C9" s="3">
        <v>1</v>
      </c>
      <c r="D9" s="3">
        <v>0</v>
      </c>
      <c r="E9" s="3">
        <v>0</v>
      </c>
      <c r="F9" s="3" t="s">
        <v>44</v>
      </c>
      <c r="G9" s="3" t="s">
        <v>232</v>
      </c>
      <c r="H9" s="3" t="str">
        <f>IFERROR(LEFT(G9,FIND(" ",G9)-1),"")</f>
        <v>ONIX</v>
      </c>
      <c r="I9" s="3">
        <v>2020</v>
      </c>
      <c r="J9" s="3" t="s">
        <v>222</v>
      </c>
      <c r="K9" s="3" t="s">
        <v>22</v>
      </c>
      <c r="L9" s="3" t="s">
        <v>216</v>
      </c>
      <c r="M9" s="23">
        <v>60651</v>
      </c>
    </row>
    <row r="10" spans="1:13">
      <c r="A10" s="3">
        <v>15</v>
      </c>
      <c r="B10" s="3" t="s">
        <v>233</v>
      </c>
      <c r="C10" s="3">
        <v>1</v>
      </c>
      <c r="D10" s="3">
        <v>0</v>
      </c>
      <c r="E10" s="3">
        <v>0</v>
      </c>
      <c r="F10" s="3" t="s">
        <v>44</v>
      </c>
      <c r="G10" s="3" t="s">
        <v>234</v>
      </c>
      <c r="H10" s="3" t="str">
        <f>IFERROR(LEFT(G10,FIND(" ",G10)-1),"")</f>
        <v>PRISMA</v>
      </c>
      <c r="I10" s="3">
        <v>2010</v>
      </c>
      <c r="J10" s="3" t="s">
        <v>218</v>
      </c>
      <c r="K10" s="3" t="s">
        <v>235</v>
      </c>
      <c r="L10" s="3" t="s">
        <v>216</v>
      </c>
      <c r="M10" s="23">
        <v>24519</v>
      </c>
    </row>
    <row r="11" spans="1:13">
      <c r="A11" s="3">
        <v>21</v>
      </c>
      <c r="B11" s="3" t="s">
        <v>24</v>
      </c>
      <c r="C11" s="3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tr">
        <f>IFERROR(LEFT(G11,FIND(" ",G11)-1),"")</f>
        <v/>
      </c>
      <c r="I11" s="3" t="s">
        <v>25</v>
      </c>
      <c r="J11" s="3" t="s">
        <v>25</v>
      </c>
      <c r="K11" s="3" t="s">
        <v>25</v>
      </c>
      <c r="L11" s="3" t="s">
        <v>25</v>
      </c>
    </row>
    <row r="12" spans="1:13">
      <c r="A12" s="3">
        <v>22</v>
      </c>
      <c r="B12" s="3" t="s">
        <v>236</v>
      </c>
      <c r="C12" s="3">
        <v>1</v>
      </c>
      <c r="D12" s="3">
        <v>0</v>
      </c>
      <c r="E12" s="3">
        <v>0</v>
      </c>
      <c r="F12" s="3" t="s">
        <v>34</v>
      </c>
      <c r="G12" s="3" t="s">
        <v>237</v>
      </c>
      <c r="H12" s="3" t="str">
        <f>IFERROR(LEFT(G12,FIND(" ",G12)-1),"")</f>
        <v>PAJERO</v>
      </c>
      <c r="I12" s="3">
        <v>2008</v>
      </c>
      <c r="J12" s="3" t="s">
        <v>222</v>
      </c>
      <c r="K12" s="3" t="s">
        <v>22</v>
      </c>
      <c r="L12" s="3" t="s">
        <v>216</v>
      </c>
      <c r="M12" s="23">
        <v>41344</v>
      </c>
    </row>
    <row r="13" spans="1:13">
      <c r="A13" s="3">
        <v>24</v>
      </c>
      <c r="B13" s="3" t="s">
        <v>24</v>
      </c>
      <c r="C13" s="3" t="s">
        <v>25</v>
      </c>
      <c r="D13" s="3" t="s">
        <v>25</v>
      </c>
      <c r="E13" s="3" t="s">
        <v>25</v>
      </c>
      <c r="F13" s="3" t="s">
        <v>25</v>
      </c>
      <c r="G13" s="3" t="s">
        <v>25</v>
      </c>
      <c r="H13" s="3" t="str">
        <f>IFERROR(LEFT(G13,FIND(" ",G13)-1),"")</f>
        <v/>
      </c>
      <c r="I13" s="3" t="s">
        <v>25</v>
      </c>
      <c r="J13" s="3" t="s">
        <v>25</v>
      </c>
      <c r="K13" s="3" t="s">
        <v>25</v>
      </c>
      <c r="L13" s="3" t="s">
        <v>25</v>
      </c>
    </row>
    <row r="14" spans="1:13">
      <c r="A14" s="3">
        <v>25</v>
      </c>
      <c r="B14" s="3" t="s">
        <v>24</v>
      </c>
      <c r="C14" s="3" t="s">
        <v>25</v>
      </c>
      <c r="D14" s="3" t="s">
        <v>25</v>
      </c>
      <c r="E14" s="3" t="s">
        <v>25</v>
      </c>
      <c r="F14" s="3" t="s">
        <v>25</v>
      </c>
      <c r="G14" s="3" t="s">
        <v>25</v>
      </c>
      <c r="H14" s="3" t="str">
        <f>IFERROR(LEFT(G14,FIND(" ",G14)-1),"")</f>
        <v/>
      </c>
      <c r="I14" s="3" t="s">
        <v>25</v>
      </c>
      <c r="J14" s="3" t="s">
        <v>25</v>
      </c>
      <c r="K14" s="3" t="s">
        <v>25</v>
      </c>
      <c r="L14" s="3" t="s">
        <v>25</v>
      </c>
    </row>
    <row r="15" spans="1:13">
      <c r="A15" s="3">
        <v>26</v>
      </c>
      <c r="B15" s="3" t="s">
        <v>238</v>
      </c>
      <c r="C15" s="3">
        <v>1</v>
      </c>
      <c r="D15" s="3">
        <v>0</v>
      </c>
      <c r="E15" s="3">
        <v>0</v>
      </c>
      <c r="F15" s="3" t="s">
        <v>44</v>
      </c>
      <c r="G15" s="3" t="s">
        <v>239</v>
      </c>
      <c r="H15" s="3" t="str">
        <f>IFERROR(LEFT(G15,FIND(" ",G15)-1),"")</f>
        <v>PRISMA</v>
      </c>
      <c r="I15" s="3">
        <v>2014</v>
      </c>
      <c r="J15" s="3" t="s">
        <v>21</v>
      </c>
      <c r="K15" s="3" t="s">
        <v>22</v>
      </c>
      <c r="L15" s="3" t="s">
        <v>216</v>
      </c>
      <c r="M15" s="23">
        <v>35456</v>
      </c>
    </row>
    <row r="16" spans="1:13">
      <c r="A16" s="3">
        <v>36</v>
      </c>
      <c r="B16" s="3" t="s">
        <v>24</v>
      </c>
      <c r="C16" s="3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tr">
        <f>IFERROR(LEFT(G16,FIND(" ",G16)-1),"")</f>
        <v/>
      </c>
      <c r="I16" s="3" t="s">
        <v>25</v>
      </c>
      <c r="J16" s="3" t="s">
        <v>25</v>
      </c>
      <c r="K16" s="3" t="s">
        <v>25</v>
      </c>
      <c r="L16" s="3" t="s">
        <v>25</v>
      </c>
    </row>
    <row r="17" spans="1:13">
      <c r="A17" s="3">
        <v>39</v>
      </c>
      <c r="B17" s="3" t="s">
        <v>24</v>
      </c>
      <c r="C17" s="3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tr">
        <f>IFERROR(LEFT(G17,FIND(" ",G17)-1),"")</f>
        <v/>
      </c>
      <c r="I17" s="3" t="s">
        <v>25</v>
      </c>
      <c r="J17" s="3" t="s">
        <v>25</v>
      </c>
      <c r="K17" s="3" t="s">
        <v>25</v>
      </c>
      <c r="L17" s="3" t="s">
        <v>25</v>
      </c>
    </row>
    <row r="18" spans="1:13">
      <c r="A18" s="3">
        <v>44</v>
      </c>
      <c r="B18" s="3" t="s">
        <v>240</v>
      </c>
      <c r="C18" s="3">
        <v>1</v>
      </c>
      <c r="D18" s="3">
        <v>0</v>
      </c>
      <c r="E18" s="3">
        <v>0</v>
      </c>
      <c r="F18" s="3" t="s">
        <v>18</v>
      </c>
      <c r="G18" s="3" t="s">
        <v>241</v>
      </c>
      <c r="H18" s="3" t="str">
        <f>IFERROR(LEFT(G18,FIND(" ",G18)-1),"")</f>
        <v>DUSTER</v>
      </c>
      <c r="I18" s="3">
        <v>2022</v>
      </c>
      <c r="J18" s="3" t="s">
        <v>25</v>
      </c>
      <c r="K18" s="3" t="s">
        <v>242</v>
      </c>
      <c r="L18" s="3" t="s">
        <v>243</v>
      </c>
      <c r="M18" s="23">
        <v>75392</v>
      </c>
    </row>
    <row r="19" spans="1:13">
      <c r="A19" s="3">
        <v>46</v>
      </c>
      <c r="B19" s="3" t="s">
        <v>244</v>
      </c>
      <c r="C19" s="3">
        <v>0</v>
      </c>
      <c r="D19" s="3">
        <v>1</v>
      </c>
      <c r="E19" s="3">
        <v>0</v>
      </c>
      <c r="F19" s="3" t="s">
        <v>140</v>
      </c>
      <c r="G19" s="3" t="s">
        <v>141</v>
      </c>
      <c r="H19" s="3" t="str">
        <f>IFERROR(LEFT(G19,FIND(" ",G19)-1),"")</f>
        <v>DOLPHIN</v>
      </c>
      <c r="I19" s="3">
        <v>2025</v>
      </c>
      <c r="J19" s="3" t="s">
        <v>222</v>
      </c>
      <c r="K19" s="3" t="s">
        <v>25</v>
      </c>
      <c r="L19" s="3" t="s">
        <v>25</v>
      </c>
      <c r="M19" s="23">
        <v>102851</v>
      </c>
    </row>
    <row r="20" spans="1:13">
      <c r="A20" s="3">
        <v>47</v>
      </c>
      <c r="B20" s="3" t="s">
        <v>245</v>
      </c>
      <c r="C20" s="3">
        <v>1</v>
      </c>
      <c r="D20" s="3">
        <v>0</v>
      </c>
      <c r="E20" s="3">
        <v>0</v>
      </c>
      <c r="F20" s="3" t="s">
        <v>18</v>
      </c>
      <c r="G20" s="3" t="s">
        <v>246</v>
      </c>
      <c r="H20" s="3" t="str">
        <f>IFERROR(LEFT(G20,FIND(" ",G20)-1),"")</f>
        <v>SANDERO</v>
      </c>
      <c r="I20" s="3">
        <v>2018</v>
      </c>
      <c r="J20" s="3" t="s">
        <v>21</v>
      </c>
      <c r="K20" s="3" t="s">
        <v>247</v>
      </c>
      <c r="L20" s="3" t="s">
        <v>248</v>
      </c>
      <c r="M20" s="23">
        <v>37955</v>
      </c>
    </row>
    <row r="21" spans="1:13">
      <c r="A21" s="3">
        <v>50</v>
      </c>
      <c r="B21" s="3" t="s">
        <v>192</v>
      </c>
      <c r="C21" s="3">
        <v>1</v>
      </c>
      <c r="D21" s="3">
        <v>0</v>
      </c>
      <c r="E21" s="3">
        <v>0</v>
      </c>
      <c r="F21" s="3" t="s">
        <v>64</v>
      </c>
      <c r="G21" s="3" t="s">
        <v>193</v>
      </c>
      <c r="H21" s="3" t="str">
        <f>IFERROR(LEFT(G21,FIND(" ",G21)-1),"")</f>
        <v>ETIOS</v>
      </c>
      <c r="I21" s="3">
        <v>2016</v>
      </c>
      <c r="J21" s="3" t="s">
        <v>249</v>
      </c>
      <c r="K21" s="3" t="s">
        <v>235</v>
      </c>
      <c r="L21" s="3" t="s">
        <v>216</v>
      </c>
      <c r="M21" s="23">
        <v>38553</v>
      </c>
    </row>
    <row r="22" spans="1:13">
      <c r="A22" s="3">
        <v>53</v>
      </c>
      <c r="B22" s="3" t="s">
        <v>250</v>
      </c>
      <c r="C22" s="3">
        <v>1</v>
      </c>
      <c r="D22" s="3">
        <v>0</v>
      </c>
      <c r="E22" s="3">
        <v>0</v>
      </c>
      <c r="F22" s="3" t="s">
        <v>50</v>
      </c>
      <c r="G22" s="3" t="s">
        <v>251</v>
      </c>
      <c r="H22" s="3" t="s">
        <v>252</v>
      </c>
      <c r="I22" s="3">
        <v>2022</v>
      </c>
      <c r="J22" s="3" t="s">
        <v>222</v>
      </c>
      <c r="K22" s="3" t="s">
        <v>235</v>
      </c>
      <c r="L22" s="3" t="s">
        <v>216</v>
      </c>
      <c r="M22" s="23">
        <v>90918</v>
      </c>
    </row>
    <row r="23" spans="1:13">
      <c r="A23" s="3">
        <v>58</v>
      </c>
      <c r="B23" s="3" t="s">
        <v>253</v>
      </c>
      <c r="C23" s="3">
        <v>1</v>
      </c>
      <c r="D23" s="3">
        <v>0</v>
      </c>
      <c r="E23" s="3">
        <v>0</v>
      </c>
      <c r="F23" s="3" t="s">
        <v>254</v>
      </c>
      <c r="G23" s="3" t="s">
        <v>255</v>
      </c>
      <c r="H23" s="3" t="str">
        <f>IFERROR(LEFT(G23,FIND(" ",G23)-1),"")</f>
        <v>C3</v>
      </c>
      <c r="I23" s="3">
        <v>2025</v>
      </c>
      <c r="J23" s="3" t="s">
        <v>21</v>
      </c>
      <c r="K23" s="3" t="s">
        <v>25</v>
      </c>
      <c r="L23" s="3" t="s">
        <v>25</v>
      </c>
      <c r="M23" s="23">
        <v>67532</v>
      </c>
    </row>
    <row r="24" spans="1:13">
      <c r="A24" s="3">
        <v>63</v>
      </c>
      <c r="B24" s="3" t="s">
        <v>256</v>
      </c>
      <c r="C24" s="3">
        <v>1</v>
      </c>
      <c r="D24" s="3">
        <v>0</v>
      </c>
      <c r="E24" s="3">
        <v>0</v>
      </c>
      <c r="F24" s="3" t="s">
        <v>18</v>
      </c>
      <c r="G24" s="3" t="s">
        <v>257</v>
      </c>
      <c r="H24" s="3" t="str">
        <f>IFERROR(LEFT(G24,FIND(" ",G24)-1),"")</f>
        <v>CAPTUR</v>
      </c>
      <c r="I24" s="3">
        <v>2018</v>
      </c>
      <c r="J24" s="3" t="s">
        <v>30</v>
      </c>
      <c r="K24" s="3" t="s">
        <v>225</v>
      </c>
      <c r="L24" s="3" t="s">
        <v>258</v>
      </c>
      <c r="M24" s="23">
        <v>71888</v>
      </c>
    </row>
    <row r="25" spans="1:13">
      <c r="A25" s="3">
        <v>64</v>
      </c>
      <c r="B25" s="3" t="s">
        <v>259</v>
      </c>
      <c r="C25" s="3">
        <v>1</v>
      </c>
      <c r="D25" s="3">
        <v>0</v>
      </c>
      <c r="E25" s="3">
        <v>0</v>
      </c>
      <c r="F25" s="3" t="s">
        <v>18</v>
      </c>
      <c r="G25" s="3" t="s">
        <v>260</v>
      </c>
      <c r="H25" s="3" t="str">
        <f>IFERROR(LEFT(G25,FIND(" ",G25)-1),"")</f>
        <v>KWID</v>
      </c>
      <c r="I25" s="3">
        <v>2023</v>
      </c>
      <c r="J25" s="3" t="s">
        <v>52</v>
      </c>
      <c r="K25" s="3" t="s">
        <v>235</v>
      </c>
      <c r="L25" s="3" t="s">
        <v>216</v>
      </c>
      <c r="M25" s="23">
        <v>53223</v>
      </c>
    </row>
    <row r="26" spans="1:13">
      <c r="A26" s="3">
        <v>66</v>
      </c>
      <c r="B26" s="3" t="s">
        <v>157</v>
      </c>
      <c r="C26" s="3">
        <v>1</v>
      </c>
      <c r="D26" s="3">
        <v>0</v>
      </c>
      <c r="E26" s="3">
        <v>0</v>
      </c>
      <c r="F26" s="3" t="s">
        <v>44</v>
      </c>
      <c r="G26" s="3" t="s">
        <v>158</v>
      </c>
      <c r="H26" s="3" t="str">
        <f>IFERROR(LEFT(G26,FIND(" ",G26)-1),"")</f>
        <v>CELTA</v>
      </c>
      <c r="I26" s="3">
        <v>2007</v>
      </c>
      <c r="J26" s="3" t="s">
        <v>218</v>
      </c>
      <c r="K26" s="3" t="s">
        <v>235</v>
      </c>
      <c r="L26" s="3" t="s">
        <v>216</v>
      </c>
      <c r="M26" s="23">
        <v>16195</v>
      </c>
    </row>
    <row r="27" spans="1:13">
      <c r="A27" s="3">
        <v>68</v>
      </c>
      <c r="B27" s="3" t="s">
        <v>261</v>
      </c>
      <c r="C27" s="3">
        <v>1</v>
      </c>
      <c r="D27" s="3">
        <v>0</v>
      </c>
      <c r="E27" s="3">
        <v>0</v>
      </c>
      <c r="F27" s="3" t="s">
        <v>44</v>
      </c>
      <c r="G27" s="3" t="s">
        <v>262</v>
      </c>
      <c r="H27" s="3" t="str">
        <f>IFERROR(LEFT(G27,FIND(" ",G27)-1),"")</f>
        <v>CHEVROLET</v>
      </c>
      <c r="I27" s="3">
        <v>2015</v>
      </c>
      <c r="J27" s="3" t="s">
        <v>21</v>
      </c>
      <c r="K27" s="3" t="s">
        <v>235</v>
      </c>
      <c r="L27" s="3" t="s">
        <v>216</v>
      </c>
      <c r="M27" s="23">
        <v>26874</v>
      </c>
    </row>
    <row r="28" spans="1:13">
      <c r="A28" s="3">
        <v>72</v>
      </c>
      <c r="B28" s="3" t="s">
        <v>263</v>
      </c>
      <c r="C28" s="3">
        <v>1</v>
      </c>
      <c r="D28" s="3">
        <v>0</v>
      </c>
      <c r="E28" s="3">
        <v>0</v>
      </c>
      <c r="F28" s="3" t="s">
        <v>44</v>
      </c>
      <c r="G28" s="3" t="s">
        <v>264</v>
      </c>
      <c r="H28" s="3" t="str">
        <f>IFERROR(LEFT(G28,FIND(" ",G28)-1),"")</f>
        <v>ONIX</v>
      </c>
      <c r="I28" s="3">
        <v>2021</v>
      </c>
      <c r="J28" s="3" t="s">
        <v>21</v>
      </c>
      <c r="K28" s="3" t="s">
        <v>88</v>
      </c>
      <c r="L28" s="3" t="s">
        <v>265</v>
      </c>
      <c r="M28" s="23">
        <v>65540</v>
      </c>
    </row>
    <row r="29" spans="1:13">
      <c r="A29" s="3">
        <v>76</v>
      </c>
      <c r="B29" s="3" t="s">
        <v>24</v>
      </c>
      <c r="C29" s="3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3" t="str">
        <f>IFERROR(LEFT(G29,FIND(" ",G29)-1),"")</f>
        <v/>
      </c>
      <c r="I29" s="3" t="s">
        <v>25</v>
      </c>
      <c r="J29" s="3" t="s">
        <v>25</v>
      </c>
      <c r="K29" s="3" t="s">
        <v>25</v>
      </c>
      <c r="L29" s="3" t="s">
        <v>25</v>
      </c>
    </row>
    <row r="30" spans="1:13">
      <c r="A30" s="3">
        <v>79</v>
      </c>
      <c r="B30" s="3" t="s">
        <v>266</v>
      </c>
      <c r="C30" s="3">
        <v>1</v>
      </c>
      <c r="D30" s="3">
        <v>0</v>
      </c>
      <c r="E30" s="3">
        <v>0</v>
      </c>
      <c r="F30" s="3" t="s">
        <v>54</v>
      </c>
      <c r="G30" s="3" t="s">
        <v>267</v>
      </c>
      <c r="H30" s="3" t="str">
        <f>IFERROR(LEFT(G30,FIND(" ",G30)-1),"")</f>
        <v>SIENA</v>
      </c>
      <c r="I30" s="3">
        <v>2010</v>
      </c>
      <c r="J30" s="3" t="s">
        <v>218</v>
      </c>
      <c r="K30" s="3" t="s">
        <v>196</v>
      </c>
      <c r="L30" s="3" t="s">
        <v>268</v>
      </c>
      <c r="M30" s="23">
        <v>26251</v>
      </c>
    </row>
    <row r="31" spans="1:13">
      <c r="A31" s="3">
        <v>82</v>
      </c>
      <c r="B31" s="3" t="s">
        <v>269</v>
      </c>
      <c r="C31" s="3">
        <v>1</v>
      </c>
      <c r="D31" s="3">
        <v>0</v>
      </c>
      <c r="E31" s="3">
        <v>0</v>
      </c>
      <c r="F31" s="3" t="s">
        <v>54</v>
      </c>
      <c r="G31" s="3" t="s">
        <v>270</v>
      </c>
      <c r="H31" s="3" t="str">
        <f>IFERROR(LEFT(G31,FIND(" ",G31)-1),"")</f>
        <v>MOBI</v>
      </c>
      <c r="I31" s="3">
        <v>2019</v>
      </c>
      <c r="J31" s="3" t="s">
        <v>218</v>
      </c>
      <c r="K31" s="3" t="s">
        <v>22</v>
      </c>
      <c r="L31" s="3" t="s">
        <v>216</v>
      </c>
      <c r="M31" s="23">
        <v>38808</v>
      </c>
    </row>
    <row r="32" spans="1:13">
      <c r="A32" s="3">
        <v>83</v>
      </c>
      <c r="B32" s="3" t="s">
        <v>271</v>
      </c>
      <c r="C32" s="3">
        <v>1</v>
      </c>
      <c r="D32" s="3">
        <v>0</v>
      </c>
      <c r="E32" s="3">
        <v>0</v>
      </c>
      <c r="F32" s="3" t="s">
        <v>54</v>
      </c>
      <c r="G32" s="3" t="s">
        <v>272</v>
      </c>
      <c r="H32" s="3" t="str">
        <f>IFERROR(LEFT(G32,FIND(" ",G32)-1),"")</f>
        <v>UNO</v>
      </c>
      <c r="I32" s="3">
        <v>2010</v>
      </c>
      <c r="J32" s="3" t="s">
        <v>218</v>
      </c>
      <c r="K32" s="3" t="s">
        <v>235</v>
      </c>
      <c r="L32" s="3" t="s">
        <v>216</v>
      </c>
      <c r="M32" s="23">
        <v>20397</v>
      </c>
    </row>
    <row r="33" spans="1:13">
      <c r="A33" s="3">
        <v>86</v>
      </c>
      <c r="B33" s="3" t="s">
        <v>273</v>
      </c>
      <c r="C33" s="3">
        <v>1</v>
      </c>
      <c r="D33" s="3">
        <v>0</v>
      </c>
      <c r="E33" s="3">
        <v>0</v>
      </c>
      <c r="F33" s="3" t="s">
        <v>254</v>
      </c>
      <c r="G33" s="3" t="s">
        <v>274</v>
      </c>
      <c r="H33" s="3" t="str">
        <f>IFERROR(LEFT(G33,FIND(" ",G33)-1),"")</f>
        <v>C4CACTUS</v>
      </c>
      <c r="I33" s="3">
        <v>2020</v>
      </c>
      <c r="J33" s="3" t="s">
        <v>218</v>
      </c>
      <c r="K33" s="3" t="s">
        <v>88</v>
      </c>
      <c r="L33" s="3" t="s">
        <v>265</v>
      </c>
      <c r="M33" s="23">
        <v>64680</v>
      </c>
    </row>
    <row r="34" spans="1:13">
      <c r="A34" s="3">
        <v>87</v>
      </c>
      <c r="B34" s="3" t="s">
        <v>24</v>
      </c>
      <c r="C34" s="3" t="s">
        <v>25</v>
      </c>
      <c r="D34" s="3" t="s">
        <v>25</v>
      </c>
      <c r="E34" s="3" t="s">
        <v>25</v>
      </c>
      <c r="G34" s="3" t="s">
        <v>25</v>
      </c>
      <c r="H34" s="3" t="str">
        <f>IFERROR(LEFT(G34,FIND(" ",G34)-1),"")</f>
        <v/>
      </c>
      <c r="I34" s="3" t="s">
        <v>25</v>
      </c>
      <c r="J34" s="3" t="s">
        <v>25</v>
      </c>
      <c r="K34" s="3" t="s">
        <v>25</v>
      </c>
      <c r="L34" s="3" t="s">
        <v>25</v>
      </c>
    </row>
    <row r="35" spans="1:13">
      <c r="A35" s="3">
        <v>89</v>
      </c>
      <c r="B35" s="3" t="s">
        <v>275</v>
      </c>
      <c r="C35" s="3">
        <v>1</v>
      </c>
      <c r="D35" s="3">
        <v>0</v>
      </c>
      <c r="E35" s="3">
        <v>0</v>
      </c>
      <c r="F35" s="3" t="s">
        <v>276</v>
      </c>
      <c r="G35" s="3" t="s">
        <v>277</v>
      </c>
      <c r="H35" s="3" t="str">
        <f>IFERROR(LEFT(G35,FIND(" ",G35)-1),"")</f>
        <v>JOURNEY</v>
      </c>
      <c r="I35" s="3">
        <v>2015</v>
      </c>
      <c r="J35" s="3" t="s">
        <v>218</v>
      </c>
      <c r="K35" s="3" t="s">
        <v>235</v>
      </c>
      <c r="L35" s="3" t="s">
        <v>216</v>
      </c>
      <c r="M35" s="23">
        <v>64300</v>
      </c>
    </row>
    <row r="36" spans="1:13">
      <c r="A36" s="3">
        <v>90</v>
      </c>
      <c r="B36" s="3" t="s">
        <v>278</v>
      </c>
      <c r="C36" s="3">
        <v>1</v>
      </c>
      <c r="D36" s="3">
        <v>0</v>
      </c>
      <c r="E36" s="3">
        <v>0</v>
      </c>
      <c r="F36" s="3" t="s">
        <v>279</v>
      </c>
      <c r="G36" s="3" t="s">
        <v>280</v>
      </c>
      <c r="H36" s="3" t="str">
        <f>IFERROR(LEFT(G36,FIND(" ",G36)-1),"")</f>
        <v>JIMNY</v>
      </c>
      <c r="I36" s="3">
        <v>2019</v>
      </c>
      <c r="J36" s="3" t="s">
        <v>281</v>
      </c>
      <c r="K36" s="3" t="s">
        <v>235</v>
      </c>
      <c r="L36" s="3" t="s">
        <v>216</v>
      </c>
      <c r="M36" s="23">
        <v>75445</v>
      </c>
    </row>
    <row r="37" spans="1:13">
      <c r="A37" s="3">
        <v>91</v>
      </c>
      <c r="B37" s="3" t="s">
        <v>282</v>
      </c>
      <c r="C37" s="3">
        <v>1</v>
      </c>
      <c r="D37" s="3">
        <v>0</v>
      </c>
      <c r="E37" s="3">
        <v>0</v>
      </c>
      <c r="F37" s="3" t="s">
        <v>50</v>
      </c>
      <c r="G37" s="3" t="s">
        <v>283</v>
      </c>
      <c r="H37" s="3" t="str">
        <f>IFERROR(LEFT(G37,FIND(" ",G37)-1),"")</f>
        <v>POLO</v>
      </c>
      <c r="I37" s="3">
        <v>2023</v>
      </c>
      <c r="J37" s="3" t="s">
        <v>218</v>
      </c>
      <c r="K37" s="3" t="s">
        <v>235</v>
      </c>
      <c r="L37" s="3" t="s">
        <v>216</v>
      </c>
      <c r="M37" s="23">
        <v>90171</v>
      </c>
    </row>
    <row r="38" spans="1:13">
      <c r="A38" s="3">
        <v>94</v>
      </c>
      <c r="B38" s="3" t="s">
        <v>284</v>
      </c>
      <c r="C38" s="3">
        <v>1</v>
      </c>
      <c r="D38" s="3">
        <v>0</v>
      </c>
      <c r="E38" s="3">
        <v>0</v>
      </c>
      <c r="F38" s="3" t="s">
        <v>18</v>
      </c>
      <c r="G38" s="3" t="s">
        <v>285</v>
      </c>
      <c r="H38" s="3" t="str">
        <f>IFERROR(LEFT(G38,FIND(" ",G38)-1),"")</f>
        <v>MEGANESD</v>
      </c>
      <c r="I38" s="3">
        <v>2007</v>
      </c>
      <c r="J38" s="3" t="s">
        <v>222</v>
      </c>
      <c r="K38" s="3" t="s">
        <v>22</v>
      </c>
      <c r="L38" s="3" t="s">
        <v>216</v>
      </c>
      <c r="M38" s="23">
        <v>18679</v>
      </c>
    </row>
    <row r="39" spans="1:13">
      <c r="A39" s="3">
        <v>95</v>
      </c>
      <c r="B39" s="3" t="s">
        <v>286</v>
      </c>
      <c r="C39" s="3">
        <v>1</v>
      </c>
      <c r="D39" s="3">
        <v>0</v>
      </c>
      <c r="E39" s="3">
        <v>0</v>
      </c>
      <c r="F39" s="3" t="s">
        <v>18</v>
      </c>
      <c r="G39" s="3" t="s">
        <v>287</v>
      </c>
      <c r="H39" s="3" t="str">
        <f>IFERROR(LEFT(G39,FIND(" ",G39)-1),"")</f>
        <v>SANDERO</v>
      </c>
      <c r="I39" s="3">
        <v>2019</v>
      </c>
      <c r="J39" s="3" t="s">
        <v>21</v>
      </c>
      <c r="K39" s="3" t="s">
        <v>235</v>
      </c>
      <c r="L39" s="3" t="s">
        <v>216</v>
      </c>
      <c r="M39" s="23">
        <v>42814</v>
      </c>
    </row>
    <row r="40" spans="1:13">
      <c r="A40" s="3">
        <v>100</v>
      </c>
      <c r="B40" s="3" t="s">
        <v>288</v>
      </c>
      <c r="C40" s="3">
        <v>1</v>
      </c>
      <c r="D40" s="3">
        <v>0</v>
      </c>
      <c r="E40" s="3">
        <v>0</v>
      </c>
      <c r="F40" s="3" t="s">
        <v>289</v>
      </c>
      <c r="G40" s="3" t="s">
        <v>290</v>
      </c>
      <c r="H40" s="3" t="str">
        <f>IFERROR(LEFT(G40,FIND(" ",G40)-1),"")</f>
        <v>XC60</v>
      </c>
      <c r="I40" s="3">
        <v>2014</v>
      </c>
      <c r="J40" s="3" t="s">
        <v>222</v>
      </c>
      <c r="K40" s="3" t="s">
        <v>235</v>
      </c>
      <c r="L40" s="3" t="s">
        <v>216</v>
      </c>
      <c r="M40" s="23">
        <v>64443</v>
      </c>
    </row>
    <row r="41" spans="1:13">
      <c r="A41" s="3">
        <v>102</v>
      </c>
      <c r="B41" s="3" t="s">
        <v>291</v>
      </c>
      <c r="C41" s="3">
        <v>1</v>
      </c>
      <c r="D41" s="3">
        <v>0</v>
      </c>
      <c r="E41" s="3">
        <v>0</v>
      </c>
      <c r="F41" s="3" t="s">
        <v>64</v>
      </c>
      <c r="G41" s="3" t="s">
        <v>292</v>
      </c>
      <c r="H41" s="3" t="str">
        <f>IFERROR(LEFT(G41,FIND(" ",G41)-1),"")</f>
        <v>ETIOS</v>
      </c>
      <c r="I41" s="3">
        <v>2019</v>
      </c>
      <c r="J41" s="3" t="s">
        <v>218</v>
      </c>
      <c r="K41" s="3" t="s">
        <v>235</v>
      </c>
      <c r="L41" s="3" t="s">
        <v>216</v>
      </c>
      <c r="M41" s="23">
        <v>58114</v>
      </c>
    </row>
    <row r="42" spans="1:13">
      <c r="A42" s="3">
        <v>105</v>
      </c>
      <c r="B42" s="3" t="s">
        <v>24</v>
      </c>
      <c r="C42" s="3" t="s">
        <v>25</v>
      </c>
      <c r="D42" s="3" t="s">
        <v>25</v>
      </c>
      <c r="E42" s="3" t="s">
        <v>25</v>
      </c>
      <c r="G42" s="3" t="s">
        <v>25</v>
      </c>
      <c r="H42" s="3" t="str">
        <f>IFERROR(LEFT(G42,FIND(" ",G42)-1),"")</f>
        <v/>
      </c>
      <c r="I42" s="3" t="s">
        <v>25</v>
      </c>
      <c r="J42" s="3" t="s">
        <v>25</v>
      </c>
      <c r="K42" s="3" t="s">
        <v>25</v>
      </c>
      <c r="L42" s="3" t="s">
        <v>25</v>
      </c>
    </row>
    <row r="43" spans="1:13">
      <c r="A43" s="3">
        <v>108</v>
      </c>
      <c r="B43" s="3" t="s">
        <v>293</v>
      </c>
      <c r="C43" s="3">
        <v>1</v>
      </c>
      <c r="D43" s="3">
        <v>0</v>
      </c>
      <c r="E43" s="3">
        <v>0</v>
      </c>
      <c r="F43" s="3" t="s">
        <v>86</v>
      </c>
      <c r="G43" s="3" t="s">
        <v>87</v>
      </c>
      <c r="H43" s="3" t="str">
        <f>IFERROR(LEFT(G43,FIND(" ",G43)-1),"")</f>
        <v>HB20</v>
      </c>
      <c r="I43" s="3">
        <v>2024</v>
      </c>
      <c r="J43" s="3" t="s">
        <v>218</v>
      </c>
      <c r="K43" s="3" t="s">
        <v>235</v>
      </c>
      <c r="L43" s="3" t="s">
        <v>216</v>
      </c>
      <c r="M43" s="23">
        <v>65111</v>
      </c>
    </row>
    <row r="44" spans="1:13">
      <c r="A44" s="3">
        <v>116</v>
      </c>
      <c r="B44" s="3" t="s">
        <v>294</v>
      </c>
      <c r="C44" s="3">
        <v>1</v>
      </c>
      <c r="D44" s="3">
        <v>0</v>
      </c>
      <c r="E44" s="3">
        <v>0</v>
      </c>
      <c r="F44" s="3" t="s">
        <v>54</v>
      </c>
      <c r="G44" s="3" t="s">
        <v>295</v>
      </c>
      <c r="H44" s="3" t="str">
        <f>IFERROR(LEFT(G44,FIND(" ",G44)-1),"")</f>
        <v>UNO</v>
      </c>
      <c r="I44" s="3">
        <v>2016</v>
      </c>
      <c r="J44" s="3" t="s">
        <v>21</v>
      </c>
      <c r="K44" s="3" t="s">
        <v>235</v>
      </c>
      <c r="L44" s="3" t="s">
        <v>216</v>
      </c>
      <c r="M44" s="23">
        <v>31730</v>
      </c>
    </row>
    <row r="45" spans="1:13">
      <c r="A45" s="3">
        <v>119</v>
      </c>
      <c r="B45" s="3" t="s">
        <v>296</v>
      </c>
      <c r="C45" s="3">
        <v>1</v>
      </c>
      <c r="D45" s="3">
        <v>0</v>
      </c>
      <c r="E45" s="3">
        <v>0</v>
      </c>
      <c r="F45" s="3" t="s">
        <v>18</v>
      </c>
      <c r="G45" s="3" t="s">
        <v>183</v>
      </c>
      <c r="H45" s="3" t="str">
        <f>IFERROR(LEFT(G45,FIND(" ",G45)-1),"")</f>
        <v>SANDERO</v>
      </c>
      <c r="I45" s="3">
        <v>2019</v>
      </c>
      <c r="J45" s="3" t="s">
        <v>21</v>
      </c>
      <c r="K45" s="3" t="s">
        <v>88</v>
      </c>
      <c r="L45" s="3" t="s">
        <v>265</v>
      </c>
      <c r="M45" s="23">
        <v>41130</v>
      </c>
    </row>
    <row r="46" spans="1:13">
      <c r="A46" s="3">
        <v>120</v>
      </c>
      <c r="B46" s="3" t="s">
        <v>297</v>
      </c>
      <c r="C46" s="3">
        <v>1</v>
      </c>
      <c r="D46" s="3">
        <v>0</v>
      </c>
      <c r="E46" s="3">
        <v>0</v>
      </c>
      <c r="F46" s="3" t="s">
        <v>18</v>
      </c>
      <c r="G46" s="3" t="s">
        <v>246</v>
      </c>
      <c r="H46" s="3" t="str">
        <f>IFERROR(LEFT(G46,FIND(" ",G46)-1),"")</f>
        <v>SANDERO</v>
      </c>
      <c r="I46" s="3">
        <v>2019</v>
      </c>
      <c r="J46" s="3" t="s">
        <v>218</v>
      </c>
      <c r="K46" s="3" t="s">
        <v>235</v>
      </c>
      <c r="L46" s="3" t="s">
        <v>216</v>
      </c>
      <c r="M46" s="23">
        <v>43304</v>
      </c>
    </row>
    <row r="47" spans="1:13">
      <c r="A47" s="3">
        <v>121</v>
      </c>
      <c r="B47" s="3" t="s">
        <v>298</v>
      </c>
      <c r="C47" s="3">
        <v>1</v>
      </c>
      <c r="D47" s="3">
        <v>0</v>
      </c>
      <c r="E47" s="3">
        <v>0</v>
      </c>
      <c r="F47" s="3" t="s">
        <v>50</v>
      </c>
      <c r="G47" s="3" t="s">
        <v>299</v>
      </c>
      <c r="H47" s="3" t="str">
        <f>IFERROR(LEFT(G47,FIND(" ",G47)-1),"")</f>
        <v>POLO</v>
      </c>
      <c r="I47" s="3">
        <v>2018</v>
      </c>
      <c r="J47" s="3" t="s">
        <v>249</v>
      </c>
      <c r="K47" s="3" t="s">
        <v>235</v>
      </c>
      <c r="L47" s="3" t="s">
        <v>216</v>
      </c>
      <c r="M47" s="23">
        <v>60451</v>
      </c>
    </row>
    <row r="48" spans="1:13">
      <c r="A48" s="3">
        <v>122</v>
      </c>
      <c r="B48" s="3" t="s">
        <v>300</v>
      </c>
      <c r="C48" s="3">
        <v>1</v>
      </c>
      <c r="D48" s="3">
        <v>0</v>
      </c>
      <c r="E48" s="3">
        <v>0</v>
      </c>
      <c r="F48" s="3" t="s">
        <v>120</v>
      </c>
      <c r="G48" s="3" t="s">
        <v>301</v>
      </c>
      <c r="H48" s="3" t="str">
        <f>IFERROR(LEFT(G48,FIND(" ",G48)-1),"")</f>
        <v>CITY</v>
      </c>
      <c r="I48" s="3">
        <v>2024</v>
      </c>
      <c r="J48" s="3" t="s">
        <v>21</v>
      </c>
      <c r="K48" s="3" t="s">
        <v>235</v>
      </c>
      <c r="L48" s="3" t="s">
        <v>216</v>
      </c>
      <c r="M48" s="23">
        <v>106731</v>
      </c>
    </row>
    <row r="49" spans="1:13">
      <c r="A49" s="3">
        <v>125</v>
      </c>
      <c r="B49" s="3" t="s">
        <v>302</v>
      </c>
      <c r="C49" s="3">
        <v>1</v>
      </c>
      <c r="D49" s="3">
        <v>0</v>
      </c>
      <c r="E49" s="3">
        <v>0</v>
      </c>
      <c r="F49" s="3" t="s">
        <v>86</v>
      </c>
      <c r="G49" s="3" t="s">
        <v>303</v>
      </c>
      <c r="H49" s="3" t="str">
        <f>IFERROR(LEFT(G49,FIND(" ",G49)-1),"")</f>
        <v>HB20S</v>
      </c>
      <c r="I49" s="3">
        <v>2014</v>
      </c>
      <c r="J49" s="3" t="s">
        <v>218</v>
      </c>
      <c r="K49" s="3" t="s">
        <v>304</v>
      </c>
      <c r="L49" s="3" t="s">
        <v>305</v>
      </c>
      <c r="M49" s="23">
        <v>41553</v>
      </c>
    </row>
    <row r="50" spans="1:13">
      <c r="A50" s="3">
        <v>126</v>
      </c>
      <c r="B50" s="3" t="s">
        <v>306</v>
      </c>
      <c r="C50" s="3">
        <v>1</v>
      </c>
      <c r="D50" s="3">
        <v>0</v>
      </c>
      <c r="E50" s="3">
        <v>0</v>
      </c>
      <c r="F50" s="3" t="s">
        <v>120</v>
      </c>
      <c r="G50" s="3" t="s">
        <v>307</v>
      </c>
      <c r="H50" s="3" t="str">
        <f>IFERROR(LEFT(G50,FIND(" ",G50)-1),"")</f>
        <v>FIT</v>
      </c>
      <c r="I50" s="3">
        <v>2013</v>
      </c>
      <c r="J50" s="3" t="s">
        <v>30</v>
      </c>
      <c r="K50" s="3" t="s">
        <v>235</v>
      </c>
      <c r="L50" s="3" t="s">
        <v>216</v>
      </c>
      <c r="M50" s="23">
        <v>43184</v>
      </c>
    </row>
    <row r="51" spans="1:13">
      <c r="A51" s="3">
        <v>127</v>
      </c>
      <c r="B51" s="3" t="s">
        <v>308</v>
      </c>
      <c r="C51" s="3">
        <v>1</v>
      </c>
      <c r="D51" s="3">
        <v>0</v>
      </c>
      <c r="E51" s="3">
        <v>0</v>
      </c>
      <c r="F51" s="3" t="s">
        <v>64</v>
      </c>
      <c r="G51" s="3" t="s">
        <v>309</v>
      </c>
      <c r="H51" s="3" t="str">
        <f>IFERROR(LEFT(G51,FIND(" ",G51)-1),"")</f>
        <v>ETIOS</v>
      </c>
      <c r="I51" s="3">
        <v>2017</v>
      </c>
      <c r="J51" s="3" t="s">
        <v>218</v>
      </c>
      <c r="K51" s="3" t="s">
        <v>235</v>
      </c>
      <c r="L51" s="3" t="s">
        <v>216</v>
      </c>
      <c r="M51" s="23">
        <v>41455</v>
      </c>
    </row>
    <row r="52" spans="1:13">
      <c r="A52" s="3">
        <v>128</v>
      </c>
      <c r="B52" s="3" t="s">
        <v>115</v>
      </c>
      <c r="C52" s="3">
        <v>1</v>
      </c>
      <c r="D52" s="3">
        <v>0</v>
      </c>
      <c r="E52" s="3">
        <v>0</v>
      </c>
      <c r="F52" s="3" t="s">
        <v>116</v>
      </c>
      <c r="G52" s="3" t="s">
        <v>117</v>
      </c>
      <c r="H52" s="3" t="str">
        <f>IFERROR(LEFT(G52,FIND(" ",G52)-1),"")</f>
        <v>RENEGADE</v>
      </c>
      <c r="I52" s="3">
        <v>2024</v>
      </c>
      <c r="J52" s="3" t="s">
        <v>222</v>
      </c>
      <c r="K52" s="3" t="s">
        <v>235</v>
      </c>
      <c r="L52" s="3" t="s">
        <v>216</v>
      </c>
      <c r="M52" s="23">
        <v>107316</v>
      </c>
    </row>
    <row r="53" spans="1:13">
      <c r="A53" s="3">
        <v>129</v>
      </c>
      <c r="B53" s="5" t="s">
        <v>310</v>
      </c>
      <c r="C53" s="5">
        <v>1</v>
      </c>
      <c r="D53" s="5">
        <v>0</v>
      </c>
      <c r="E53" s="5">
        <v>0</v>
      </c>
      <c r="F53" s="10" t="s">
        <v>120</v>
      </c>
      <c r="G53" s="5" t="s">
        <v>311</v>
      </c>
      <c r="H53" s="3" t="str">
        <f>IFERROR(LEFT(G53,FIND(" ",G53)-1),"")</f>
        <v>CIVIC</v>
      </c>
      <c r="I53" s="5">
        <v>2005</v>
      </c>
      <c r="J53" s="5" t="s">
        <v>312</v>
      </c>
      <c r="K53" s="5" t="s">
        <v>196</v>
      </c>
      <c r="L53" s="5" t="s">
        <v>313</v>
      </c>
      <c r="M53" s="23">
        <v>25505</v>
      </c>
    </row>
    <row r="54" spans="1:13">
      <c r="A54" s="3">
        <v>133</v>
      </c>
      <c r="B54" s="3" t="s">
        <v>314</v>
      </c>
      <c r="C54" s="3">
        <v>1</v>
      </c>
      <c r="D54" s="3">
        <v>0</v>
      </c>
      <c r="E54" s="3">
        <v>0</v>
      </c>
      <c r="F54" s="3" t="s">
        <v>44</v>
      </c>
      <c r="G54" s="3" t="s">
        <v>315</v>
      </c>
      <c r="H54" s="3" t="str">
        <f>IFERROR(LEFT(G54,FIND(" ",G54)-1),"")</f>
        <v>CELTA</v>
      </c>
      <c r="I54" s="3">
        <v>2012</v>
      </c>
      <c r="J54" s="3" t="s">
        <v>222</v>
      </c>
      <c r="K54" s="3" t="s">
        <v>242</v>
      </c>
      <c r="L54" s="3" t="s">
        <v>243</v>
      </c>
      <c r="M54" s="23">
        <v>25119</v>
      </c>
    </row>
    <row r="55" spans="1:13">
      <c r="A55" s="3">
        <v>134</v>
      </c>
      <c r="B55" s="3" t="s">
        <v>24</v>
      </c>
      <c r="C55" s="3" t="s">
        <v>25</v>
      </c>
      <c r="D55" s="3" t="s">
        <v>25</v>
      </c>
      <c r="E55" s="3" t="s">
        <v>25</v>
      </c>
      <c r="G55" s="3" t="s">
        <v>25</v>
      </c>
      <c r="H55" s="3" t="str">
        <f>IFERROR(LEFT(G55,FIND(" ",G55)-1),"")</f>
        <v/>
      </c>
      <c r="I55" s="3" t="s">
        <v>25</v>
      </c>
      <c r="J55" s="3" t="s">
        <v>25</v>
      </c>
      <c r="K55" s="3" t="s">
        <v>25</v>
      </c>
      <c r="L55" s="3" t="s">
        <v>25</v>
      </c>
    </row>
    <row r="56" spans="1:13">
      <c r="A56" s="3">
        <v>135</v>
      </c>
      <c r="B56" s="3" t="s">
        <v>92</v>
      </c>
      <c r="C56" s="3">
        <v>1</v>
      </c>
      <c r="D56" s="3">
        <v>0</v>
      </c>
      <c r="E56" s="3">
        <v>0</v>
      </c>
      <c r="F56" s="3" t="s">
        <v>50</v>
      </c>
      <c r="G56" s="3" t="s">
        <v>156</v>
      </c>
      <c r="H56" s="3" t="str">
        <f>IFERROR(LEFT(G56,FIND(" ",G56)-1),"")</f>
        <v>UP</v>
      </c>
      <c r="I56" s="3">
        <v>2018</v>
      </c>
      <c r="J56" s="3" t="s">
        <v>21</v>
      </c>
      <c r="K56" s="3" t="s">
        <v>235</v>
      </c>
      <c r="L56" s="3" t="s">
        <v>216</v>
      </c>
      <c r="M56" s="23">
        <v>45789</v>
      </c>
    </row>
    <row r="57" spans="1:13">
      <c r="A57" s="3">
        <v>136</v>
      </c>
      <c r="B57" s="3" t="s">
        <v>316</v>
      </c>
      <c r="C57" s="3">
        <v>1</v>
      </c>
      <c r="D57" s="3">
        <v>0</v>
      </c>
      <c r="E57" s="3">
        <v>0</v>
      </c>
      <c r="F57" s="3" t="s">
        <v>120</v>
      </c>
      <c r="G57" s="3" t="s">
        <v>317</v>
      </c>
      <c r="H57" s="3" t="str">
        <f>IFERROR(LEFT(G57,FIND(" ",G57)-1),"")</f>
        <v>CR-V</v>
      </c>
      <c r="I57" s="3">
        <v>2013</v>
      </c>
      <c r="J57" s="3" t="s">
        <v>218</v>
      </c>
      <c r="K57" s="3" t="s">
        <v>235</v>
      </c>
      <c r="L57" s="3" t="s">
        <v>216</v>
      </c>
      <c r="M57" s="23">
        <v>72895</v>
      </c>
    </row>
    <row r="58" spans="1:13">
      <c r="A58" s="3">
        <v>137</v>
      </c>
      <c r="B58" s="3" t="s">
        <v>318</v>
      </c>
      <c r="C58" s="3">
        <v>1</v>
      </c>
      <c r="D58" s="3">
        <v>0</v>
      </c>
      <c r="E58" s="3">
        <v>0</v>
      </c>
      <c r="F58" s="3" t="s">
        <v>54</v>
      </c>
      <c r="G58" s="3" t="s">
        <v>295</v>
      </c>
      <c r="H58" s="3" t="str">
        <f>IFERROR(LEFT(G58,FIND(" ",G58)-1),"")</f>
        <v>UNO</v>
      </c>
      <c r="I58" s="3">
        <v>2011</v>
      </c>
      <c r="J58" s="3" t="s">
        <v>218</v>
      </c>
      <c r="K58" s="3" t="s">
        <v>235</v>
      </c>
      <c r="L58" s="3" t="s">
        <v>216</v>
      </c>
      <c r="M58" s="23">
        <v>20785</v>
      </c>
    </row>
    <row r="59" spans="1:13">
      <c r="A59" s="3">
        <v>140</v>
      </c>
      <c r="B59" s="3" t="s">
        <v>319</v>
      </c>
      <c r="C59" s="3">
        <v>1</v>
      </c>
      <c r="D59" s="3">
        <v>0</v>
      </c>
      <c r="E59" s="3">
        <v>0</v>
      </c>
      <c r="F59" s="3" t="s">
        <v>54</v>
      </c>
      <c r="G59" s="3" t="s">
        <v>320</v>
      </c>
      <c r="H59" s="3" t="str">
        <f>IFERROR(LEFT(G59,FIND(" ",G59)-1),"")</f>
        <v>PULSE</v>
      </c>
      <c r="I59" s="3">
        <v>2022</v>
      </c>
      <c r="J59" s="3" t="s">
        <v>249</v>
      </c>
      <c r="K59" s="3" t="s">
        <v>31</v>
      </c>
      <c r="L59" s="3" t="s">
        <v>321</v>
      </c>
      <c r="M59" s="23">
        <v>88948</v>
      </c>
    </row>
    <row r="60" spans="1:13">
      <c r="A60" s="3">
        <v>141</v>
      </c>
      <c r="B60" s="3" t="s">
        <v>322</v>
      </c>
      <c r="C60" s="3">
        <v>1</v>
      </c>
      <c r="D60" s="3">
        <v>0</v>
      </c>
      <c r="E60" s="3">
        <v>0</v>
      </c>
      <c r="F60" s="3" t="s">
        <v>120</v>
      </c>
      <c r="G60" s="3" t="s">
        <v>307</v>
      </c>
      <c r="H60" s="3" t="str">
        <f>IFERROR(LEFT(G60,FIND(" ",G60)-1),"")</f>
        <v>FIT</v>
      </c>
      <c r="I60" s="3">
        <v>2008</v>
      </c>
      <c r="J60" s="3" t="s">
        <v>218</v>
      </c>
      <c r="K60" s="3" t="s">
        <v>235</v>
      </c>
      <c r="L60" s="3" t="s">
        <v>216</v>
      </c>
      <c r="M60" s="23">
        <v>26930</v>
      </c>
    </row>
    <row r="61" spans="1:13">
      <c r="A61" s="3">
        <v>142</v>
      </c>
      <c r="B61" s="3" t="s">
        <v>323</v>
      </c>
      <c r="C61" s="3">
        <v>1</v>
      </c>
      <c r="D61" s="3">
        <v>0</v>
      </c>
      <c r="E61" s="3">
        <v>0</v>
      </c>
      <c r="F61" s="3" t="s">
        <v>54</v>
      </c>
      <c r="G61" s="3" t="s">
        <v>324</v>
      </c>
      <c r="H61" s="3" t="str">
        <f>IFERROR(LEFT(G61,FIND(" ",G61)-1),"")</f>
        <v>PALIO</v>
      </c>
      <c r="I61" s="3">
        <v>2013</v>
      </c>
      <c r="J61" s="3" t="s">
        <v>52</v>
      </c>
      <c r="K61" s="3" t="s">
        <v>196</v>
      </c>
      <c r="L61" s="3" t="s">
        <v>219</v>
      </c>
      <c r="M61" s="23">
        <v>32542</v>
      </c>
    </row>
    <row r="62" spans="1:13">
      <c r="A62" s="3">
        <v>144</v>
      </c>
      <c r="B62" s="3" t="s">
        <v>325</v>
      </c>
      <c r="C62" s="3">
        <v>1</v>
      </c>
      <c r="D62" s="3">
        <v>0</v>
      </c>
      <c r="E62" s="3">
        <v>0</v>
      </c>
      <c r="F62" s="3" t="s">
        <v>44</v>
      </c>
      <c r="G62" s="3" t="s">
        <v>326</v>
      </c>
      <c r="H62" s="3" t="str">
        <f>IFERROR(LEFT(G62,FIND(" ",G62)-1),"")</f>
        <v>PRISMA</v>
      </c>
      <c r="I62" s="3">
        <v>2019</v>
      </c>
      <c r="J62" s="3" t="s">
        <v>30</v>
      </c>
      <c r="K62" s="3" t="s">
        <v>235</v>
      </c>
      <c r="L62" s="3" t="s">
        <v>216</v>
      </c>
      <c r="M62" s="23">
        <v>61891</v>
      </c>
    </row>
    <row r="63" spans="1:13">
      <c r="A63" s="3">
        <v>145</v>
      </c>
      <c r="B63" s="3" t="s">
        <v>327</v>
      </c>
      <c r="C63" s="3">
        <v>1</v>
      </c>
      <c r="D63" s="3">
        <v>0</v>
      </c>
      <c r="E63" s="3">
        <v>0</v>
      </c>
      <c r="F63" s="3" t="s">
        <v>39</v>
      </c>
      <c r="G63" s="3" t="s">
        <v>328</v>
      </c>
      <c r="H63" s="3" t="str">
        <f>IFERROR(LEFT(G63,FIND(" ",G63)-1),"")</f>
        <v>FIESTA</v>
      </c>
      <c r="I63" s="3">
        <v>2014</v>
      </c>
      <c r="J63" s="3" t="s">
        <v>52</v>
      </c>
      <c r="K63" s="3" t="s">
        <v>235</v>
      </c>
      <c r="L63" s="3" t="s">
        <v>216</v>
      </c>
      <c r="M63" s="23">
        <v>34286</v>
      </c>
    </row>
    <row r="64" spans="1:13">
      <c r="A64" s="3">
        <v>146</v>
      </c>
      <c r="B64" s="3" t="s">
        <v>329</v>
      </c>
      <c r="C64" s="3">
        <v>1</v>
      </c>
      <c r="D64" s="3">
        <v>0</v>
      </c>
      <c r="E64" s="3">
        <v>0</v>
      </c>
      <c r="F64" s="3" t="s">
        <v>86</v>
      </c>
      <c r="G64" s="3" t="s">
        <v>330</v>
      </c>
      <c r="H64" s="3" t="str">
        <f>IFERROR(LEFT(G64,FIND(" ",G64)-1),"")</f>
        <v>HB20</v>
      </c>
      <c r="I64" s="3">
        <v>2013</v>
      </c>
      <c r="J64" s="3" t="s">
        <v>52</v>
      </c>
      <c r="K64" s="3" t="s">
        <v>235</v>
      </c>
      <c r="L64" s="3" t="s">
        <v>216</v>
      </c>
      <c r="M64" s="23">
        <v>35004</v>
      </c>
    </row>
    <row r="65" spans="1:13">
      <c r="A65" s="3">
        <v>148</v>
      </c>
      <c r="B65" s="3" t="s">
        <v>331</v>
      </c>
      <c r="C65" s="3">
        <v>1</v>
      </c>
      <c r="D65" s="3">
        <v>0</v>
      </c>
      <c r="E65" s="3">
        <v>0</v>
      </c>
      <c r="F65" s="3" t="s">
        <v>86</v>
      </c>
      <c r="G65" s="3" t="s">
        <v>87</v>
      </c>
      <c r="H65" s="3" t="str">
        <f>IFERROR(LEFT(G65,FIND(" ",G65)-1),"")</f>
        <v>HB20</v>
      </c>
      <c r="I65" s="3">
        <v>2024</v>
      </c>
      <c r="J65" s="3" t="s">
        <v>222</v>
      </c>
      <c r="K65" s="3" t="s">
        <v>235</v>
      </c>
      <c r="L65" s="3" t="s">
        <v>216</v>
      </c>
      <c r="M65" s="23">
        <v>65111</v>
      </c>
    </row>
    <row r="66" spans="1:13">
      <c r="A66" s="3">
        <v>156</v>
      </c>
      <c r="B66" s="3" t="s">
        <v>332</v>
      </c>
      <c r="C66" s="3">
        <v>1</v>
      </c>
      <c r="D66" s="3">
        <v>0</v>
      </c>
      <c r="E66" s="3">
        <v>0</v>
      </c>
      <c r="F66" s="3" t="s">
        <v>54</v>
      </c>
      <c r="G66" s="3" t="s">
        <v>94</v>
      </c>
      <c r="H66" s="3" t="str">
        <f>IFERROR(LEFT(G66,FIND(" ",G66)-1),"")</f>
        <v>ARGO</v>
      </c>
      <c r="I66" s="3">
        <v>2021</v>
      </c>
      <c r="J66" s="3" t="s">
        <v>52</v>
      </c>
      <c r="K66" s="3" t="s">
        <v>22</v>
      </c>
      <c r="L66" s="3" t="s">
        <v>216</v>
      </c>
      <c r="M66" s="23">
        <v>53092</v>
      </c>
    </row>
    <row r="68" spans="1:13">
      <c r="B68" s="3" t="s">
        <v>142</v>
      </c>
      <c r="C68" s="18">
        <f>SUM(C2:C66)/COUNT(C2:C66) *100</f>
        <v>98.181818181818187</v>
      </c>
      <c r="D68" s="28">
        <f>SUM(D2:D66)/COUNT(D2:D66) *100</f>
        <v>1.8181818181818181</v>
      </c>
      <c r="E68" s="18">
        <f>SUM(E2:E66)/COUNT(E2:E66) *100</f>
        <v>0</v>
      </c>
    </row>
    <row r="71" spans="1:13">
      <c r="C71" s="3">
        <f>COUNT(C2:C66)</f>
        <v>55</v>
      </c>
      <c r="E71" s="26">
        <f>D68/100</f>
        <v>1.8181818181818181E-2</v>
      </c>
    </row>
  </sheetData>
  <autoFilter ref="A1:M66" xr:uid="{B8FF0760-B515-4527-A916-815D9E689A09}"/>
  <sortState xmlns:xlrd2="http://schemas.microsoft.com/office/spreadsheetml/2017/richdata2" ref="A2:A81">
    <sortCondition ref="A2:A81"/>
  </sortState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4F8AF6C3-E643-4B40-BAA9-A8A3601E63F5}">
            <xm:f>IFERROR(VLOOKUP(A2,Sistematica_2!$A$2:$A$66,1,FALSE),"Não")&lt;&gt;"Não"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A2:A66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FEF08-3CAB-4F4F-BD80-C9E13A40A864}">
  <dimension ref="A1:M72"/>
  <sheetViews>
    <sheetView workbookViewId="0">
      <pane ySplit="1" topLeftCell="A50" activePane="bottomLeft" state="frozen"/>
      <selection pane="bottomLeft" activeCell="A2" sqref="A2:M66"/>
    </sheetView>
  </sheetViews>
  <sheetFormatPr defaultRowHeight="15"/>
  <cols>
    <col min="1" max="1" width="9.140625" style="3"/>
    <col min="2" max="2" width="14.7109375" style="3" customWidth="1"/>
    <col min="3" max="5" width="13.5703125" style="4" customWidth="1"/>
    <col min="6" max="6" width="16.42578125" style="3" bestFit="1" customWidth="1"/>
    <col min="7" max="7" width="23.85546875" style="3" bestFit="1" customWidth="1"/>
    <col min="8" max="8" width="13.28515625" style="3" bestFit="1" customWidth="1"/>
    <col min="9" max="9" width="14.140625" style="3" bestFit="1" customWidth="1"/>
    <col min="10" max="10" width="9.5703125" style="3" bestFit="1" customWidth="1"/>
    <col min="11" max="11" width="5.85546875" style="3" bestFit="1" customWidth="1"/>
    <col min="12" max="12" width="18.42578125" style="3" bestFit="1" customWidth="1"/>
    <col min="13" max="13" width="16" style="21" bestFit="1" customWidth="1"/>
  </cols>
  <sheetData>
    <row r="1" spans="1:13">
      <c r="A1" s="3" t="s">
        <v>4</v>
      </c>
      <c r="B1" s="3" t="s">
        <v>5</v>
      </c>
      <c r="C1" s="3" t="s">
        <v>6</v>
      </c>
      <c r="D1" s="4" t="s">
        <v>7</v>
      </c>
      <c r="E1" s="4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21" t="s">
        <v>16</v>
      </c>
    </row>
    <row r="2" spans="1:13">
      <c r="A2" s="3" cm="1">
        <f t="array" ref="A2:A66">_xlfn.SEQUENCE(65,,3,3)</f>
        <v>3</v>
      </c>
      <c r="B2" s="3" t="s">
        <v>220</v>
      </c>
      <c r="C2" s="4">
        <v>1</v>
      </c>
      <c r="D2" s="4">
        <v>0</v>
      </c>
      <c r="E2" s="4">
        <v>0</v>
      </c>
      <c r="F2" s="3" t="s">
        <v>86</v>
      </c>
      <c r="G2" s="3" t="str">
        <f>_xlfn.XLOOKUP(B2,AAS_2!B:B,AAS_2!G:G,,0,1)</f>
        <v>IX35 B</v>
      </c>
      <c r="H2" s="3" t="str">
        <f>IFERROR(LEFT(G2,FIND(" ",G2)-1),"")</f>
        <v>IX35</v>
      </c>
      <c r="I2" s="3">
        <f>_xlfn.XLOOKUP(B2,AAS_2!B:B,AAS_2!I:I,,0,1)</f>
        <v>2015</v>
      </c>
      <c r="J2" s="3" t="str">
        <f>_xlfn.XLOOKUP(B2,AAS_2!B:B,AAS_2!J:J,,0,1)</f>
        <v>Preta</v>
      </c>
      <c r="K2" s="3" t="str">
        <f>_xlfn.XLOOKUP(B2,AAS_2!B:B,AAS_2!K:K,,0,1)</f>
        <v>DF</v>
      </c>
      <c r="L2" s="3" t="str">
        <f>_xlfn.XLOOKUP(B2,AAS_2!B:B,AAS_2!L:L,,0,1)</f>
        <v>Brasília</v>
      </c>
      <c r="M2" s="13">
        <f>_xlfn.XLOOKUP(B2,AAS_2!B:B,AAS_2!M:M,,0,1)</f>
        <v>57848</v>
      </c>
    </row>
    <row r="3" spans="1:13">
      <c r="A3" s="3">
        <v>6</v>
      </c>
      <c r="B3" s="3" t="s">
        <v>227</v>
      </c>
      <c r="C3" s="4">
        <v>1</v>
      </c>
      <c r="D3" s="4">
        <v>0</v>
      </c>
      <c r="E3" s="4">
        <v>0</v>
      </c>
      <c r="F3" s="3" t="s">
        <v>44</v>
      </c>
      <c r="G3" s="3" t="str">
        <f>_xlfn.XLOOKUP(B3,AAS_2!B:B,AAS_2!G:G,,0,1)</f>
        <v>SPIN 1.8L MT LTZ</v>
      </c>
      <c r="H3" s="3" t="str">
        <f>IFERROR(LEFT(G3,FIND(" ",G3)-1),"")</f>
        <v>SPIN</v>
      </c>
      <c r="I3" s="3">
        <f>_xlfn.XLOOKUP(B3,AAS_2!B:B,AAS_2!I:I,,0,1)</f>
        <v>2015</v>
      </c>
      <c r="J3" s="3" t="str">
        <f>_xlfn.XLOOKUP(B3,AAS_2!B:B,AAS_2!J:J,,0,1)</f>
        <v>Branca</v>
      </c>
      <c r="K3" s="3" t="str">
        <f>_xlfn.XLOOKUP(B3,AAS_2!B:B,AAS_2!K:K,,0,1)</f>
        <v>DF</v>
      </c>
      <c r="L3" s="3" t="str">
        <f>_xlfn.XLOOKUP(B3,AAS_2!B:B,AAS_2!L:L,,0,1)</f>
        <v>Brasília</v>
      </c>
      <c r="M3" s="13">
        <f>_xlfn.XLOOKUP(B3,AAS_2!B:B,AAS_2!M:M,,0,1)</f>
        <v>47588</v>
      </c>
    </row>
    <row r="4" spans="1:13">
      <c r="A4" s="3">
        <v>9</v>
      </c>
      <c r="B4" s="3" t="s">
        <v>24</v>
      </c>
      <c r="C4" s="4" t="s">
        <v>25</v>
      </c>
      <c r="D4" s="4" t="s">
        <v>25</v>
      </c>
      <c r="E4" s="4" t="s">
        <v>25</v>
      </c>
      <c r="F4" s="3" t="s">
        <v>25</v>
      </c>
      <c r="G4" s="4" t="s">
        <v>25</v>
      </c>
      <c r="H4" s="3" t="str">
        <f>IFERROR(LEFT(G4,FIND(" ",G4)-1),"")</f>
        <v/>
      </c>
      <c r="I4" s="4" t="s">
        <v>25</v>
      </c>
      <c r="J4" s="4" t="s">
        <v>25</v>
      </c>
      <c r="K4" s="4" t="s">
        <v>25</v>
      </c>
      <c r="L4" s="4" t="s">
        <v>25</v>
      </c>
      <c r="M4" s="22" t="s">
        <v>25</v>
      </c>
    </row>
    <row r="5" spans="1:13">
      <c r="A5" s="3">
        <v>12</v>
      </c>
      <c r="B5" s="3" t="s">
        <v>24</v>
      </c>
      <c r="C5" s="4" t="s">
        <v>25</v>
      </c>
      <c r="D5" s="4" t="s">
        <v>25</v>
      </c>
      <c r="E5" s="4" t="s">
        <v>25</v>
      </c>
      <c r="F5" s="3" t="s">
        <v>25</v>
      </c>
      <c r="G5" s="4" t="s">
        <v>25</v>
      </c>
      <c r="H5" s="3" t="str">
        <f>IFERROR(LEFT(G5,FIND(" ",G5)-1),"")</f>
        <v/>
      </c>
      <c r="I5" s="4" t="s">
        <v>25</v>
      </c>
      <c r="J5" s="4" t="s">
        <v>25</v>
      </c>
      <c r="K5" s="4" t="s">
        <v>25</v>
      </c>
      <c r="L5" s="4" t="s">
        <v>25</v>
      </c>
      <c r="M5" s="22" t="s">
        <v>25</v>
      </c>
    </row>
    <row r="6" spans="1:13">
      <c r="A6" s="3">
        <v>15</v>
      </c>
      <c r="B6" s="3" t="s">
        <v>233</v>
      </c>
      <c r="C6" s="4">
        <v>1</v>
      </c>
      <c r="D6" s="4">
        <v>0</v>
      </c>
      <c r="E6" s="4">
        <v>0</v>
      </c>
      <c r="F6" s="3" t="s">
        <v>44</v>
      </c>
      <c r="G6" s="3" t="str">
        <f>_xlfn.XLOOKUP(B6,AAS_2!B:B,AAS_2!G:G,,0,1)</f>
        <v>PRISMA MAXX</v>
      </c>
      <c r="H6" s="3" t="str">
        <f>IFERROR(LEFT(G6,FIND(" ",G6)-1),"")</f>
        <v>PRISMA</v>
      </c>
      <c r="I6" s="3">
        <f>_xlfn.XLOOKUP(B6,AAS_2!B:B,AAS_2!I:I,,0,1)</f>
        <v>2010</v>
      </c>
      <c r="J6" s="3" t="str">
        <f>_xlfn.XLOOKUP(B6,AAS_2!B:B,AAS_2!J:J,,0,1)</f>
        <v>Prata</v>
      </c>
      <c r="K6" s="3" t="str">
        <f>_xlfn.XLOOKUP(B6,AAS_2!B:B,AAS_2!K:K,,0,1)</f>
        <v xml:space="preserve">DF </v>
      </c>
      <c r="L6" s="3" t="str">
        <f>_xlfn.XLOOKUP(B6,AAS_2!B:B,AAS_2!L:L,,0,1)</f>
        <v>Brasília</v>
      </c>
      <c r="M6" s="13">
        <f>_xlfn.XLOOKUP(B6,AAS_2!B:B,AAS_2!M:M,,0,1)</f>
        <v>24519</v>
      </c>
    </row>
    <row r="7" spans="1:13">
      <c r="A7" s="3">
        <v>18</v>
      </c>
      <c r="B7" s="3" t="s">
        <v>333</v>
      </c>
      <c r="C7" s="4">
        <v>1</v>
      </c>
      <c r="D7" s="4">
        <v>0</v>
      </c>
      <c r="E7" s="4">
        <v>0</v>
      </c>
      <c r="F7" s="3" t="s">
        <v>27</v>
      </c>
      <c r="G7" s="3" t="s">
        <v>334</v>
      </c>
      <c r="H7" s="3" t="str">
        <f>IFERROR(LEFT(G7,FIND(" ",G7)-1),"")</f>
        <v>208</v>
      </c>
      <c r="I7" s="3">
        <v>2015</v>
      </c>
      <c r="J7" s="3" t="s">
        <v>21</v>
      </c>
      <c r="K7" s="3" t="s">
        <v>22</v>
      </c>
      <c r="L7" s="3" t="s">
        <v>216</v>
      </c>
      <c r="M7" s="21">
        <v>37019</v>
      </c>
    </row>
    <row r="8" spans="1:13">
      <c r="A8" s="3">
        <v>21</v>
      </c>
      <c r="B8" s="3" t="s">
        <v>24</v>
      </c>
      <c r="C8" s="4" t="s">
        <v>25</v>
      </c>
      <c r="D8" s="4" t="s">
        <v>25</v>
      </c>
      <c r="E8" s="4" t="s">
        <v>25</v>
      </c>
      <c r="F8" s="3" t="s">
        <v>25</v>
      </c>
      <c r="G8" s="3" t="str">
        <f>_xlfn.XLOOKUP(B8,AAS_2!B:B,AAS_2!G:G,,0,1)</f>
        <v>-</v>
      </c>
      <c r="H8" s="3" t="str">
        <f>IFERROR(LEFT(G8,FIND(" ",G8)-1),"")</f>
        <v/>
      </c>
      <c r="I8" s="3" t="str">
        <f>_xlfn.XLOOKUP(B8,AAS_2!B:B,AAS_2!I:I,,0,1)</f>
        <v>-</v>
      </c>
      <c r="J8" s="3" t="str">
        <f>_xlfn.XLOOKUP(B8,AAS_2!B:B,AAS_2!J:J,,0,1)</f>
        <v>-</v>
      </c>
      <c r="K8" s="3" t="str">
        <f>_xlfn.XLOOKUP(B8,AAS_2!B:B,AAS_2!K:K,,0,1)</f>
        <v>-</v>
      </c>
      <c r="L8" s="3" t="str">
        <f>_xlfn.XLOOKUP(B8,AAS_2!B:B,AAS_2!L:L,,0,1)</f>
        <v>-</v>
      </c>
      <c r="M8" s="13" t="s">
        <v>25</v>
      </c>
    </row>
    <row r="9" spans="1:13">
      <c r="A9" s="3">
        <v>24</v>
      </c>
      <c r="B9" s="3" t="s">
        <v>24</v>
      </c>
      <c r="C9" s="4" t="s">
        <v>25</v>
      </c>
      <c r="D9" s="4" t="s">
        <v>25</v>
      </c>
      <c r="E9" s="4" t="s">
        <v>25</v>
      </c>
      <c r="F9" s="3" t="s">
        <v>25</v>
      </c>
      <c r="G9" s="3" t="str">
        <f>_xlfn.XLOOKUP(B9,AAS_2!B:B,AAS_2!G:G,,0,1)</f>
        <v>-</v>
      </c>
      <c r="H9" s="3" t="str">
        <f>IFERROR(LEFT(G9,FIND(" ",G9)-1),"")</f>
        <v/>
      </c>
      <c r="I9" s="3" t="str">
        <f>_xlfn.XLOOKUP(B9,AAS_2!B:B,AAS_2!I:I,,0,1)</f>
        <v>-</v>
      </c>
      <c r="J9" s="3" t="str">
        <f>_xlfn.XLOOKUP(B9,AAS_2!B:B,AAS_2!J:J,,0,1)</f>
        <v>-</v>
      </c>
      <c r="K9" s="3" t="str">
        <f>_xlfn.XLOOKUP(B9,AAS_2!B:B,AAS_2!K:K,,0,1)</f>
        <v>-</v>
      </c>
      <c r="L9" s="3" t="str">
        <f>_xlfn.XLOOKUP(B9,AAS_2!B:B,AAS_2!L:L,,0,1)</f>
        <v>-</v>
      </c>
      <c r="M9" s="13" t="s">
        <v>25</v>
      </c>
    </row>
    <row r="10" spans="1:13">
      <c r="A10" s="3">
        <v>27</v>
      </c>
      <c r="B10" s="3" t="s">
        <v>335</v>
      </c>
      <c r="C10" s="4">
        <v>1</v>
      </c>
      <c r="D10" s="4">
        <v>0</v>
      </c>
      <c r="E10" s="4">
        <v>0</v>
      </c>
      <c r="F10" s="3" t="s">
        <v>336</v>
      </c>
      <c r="G10" s="3" t="s">
        <v>337</v>
      </c>
      <c r="H10" s="3" t="str">
        <f>IFERROR(LEFT(G10,FIND(" ",G10)-1),"")</f>
        <v>C</v>
      </c>
      <c r="I10" s="3">
        <v>2012</v>
      </c>
      <c r="J10" s="3" t="s">
        <v>52</v>
      </c>
      <c r="K10" s="3" t="s">
        <v>225</v>
      </c>
      <c r="L10" s="3" t="s">
        <v>338</v>
      </c>
      <c r="M10" s="21">
        <v>57314</v>
      </c>
    </row>
    <row r="11" spans="1:13">
      <c r="A11" s="3">
        <v>30</v>
      </c>
      <c r="B11" s="3" t="s">
        <v>339</v>
      </c>
      <c r="C11" s="4">
        <v>1</v>
      </c>
      <c r="D11" s="4">
        <v>0</v>
      </c>
      <c r="E11" s="4">
        <v>0</v>
      </c>
      <c r="F11" s="3" t="s">
        <v>50</v>
      </c>
      <c r="G11" s="3" t="s">
        <v>340</v>
      </c>
      <c r="H11" s="3" t="s">
        <v>252</v>
      </c>
      <c r="I11" s="3">
        <v>2023</v>
      </c>
      <c r="J11" s="3" t="s">
        <v>21</v>
      </c>
      <c r="K11" s="3" t="s">
        <v>22</v>
      </c>
      <c r="L11" s="3" t="s">
        <v>216</v>
      </c>
      <c r="M11" s="21">
        <v>90948</v>
      </c>
    </row>
    <row r="12" spans="1:13">
      <c r="A12" s="3">
        <v>33</v>
      </c>
      <c r="B12" s="3" t="s">
        <v>24</v>
      </c>
      <c r="C12" s="4" t="s">
        <v>25</v>
      </c>
      <c r="D12" s="4" t="s">
        <v>25</v>
      </c>
      <c r="E12" s="4" t="s">
        <v>25</v>
      </c>
      <c r="F12" s="3" t="s">
        <v>25</v>
      </c>
      <c r="G12" s="4" t="s">
        <v>25</v>
      </c>
      <c r="H12" s="3" t="str">
        <f>IFERROR(LEFT(G12,FIND(" ",G12)-1),"")</f>
        <v/>
      </c>
      <c r="I12" s="4" t="s">
        <v>25</v>
      </c>
      <c r="J12" s="4" t="s">
        <v>25</v>
      </c>
      <c r="K12" s="4" t="s">
        <v>25</v>
      </c>
      <c r="L12" s="4" t="s">
        <v>25</v>
      </c>
      <c r="M12" s="22" t="s">
        <v>25</v>
      </c>
    </row>
    <row r="13" spans="1:13">
      <c r="A13" s="3">
        <v>36</v>
      </c>
      <c r="B13" s="3" t="s">
        <v>24</v>
      </c>
      <c r="C13" s="4" t="s">
        <v>25</v>
      </c>
      <c r="D13" s="4" t="s">
        <v>25</v>
      </c>
      <c r="E13" s="4" t="s">
        <v>25</v>
      </c>
      <c r="F13" s="3" t="s">
        <v>25</v>
      </c>
      <c r="G13" s="3" t="str">
        <f>_xlfn.XLOOKUP(B13,AAS_2!B:B,AAS_2!G:G,,0,1)</f>
        <v>-</v>
      </c>
      <c r="H13" s="3" t="str">
        <f>IFERROR(LEFT(G13,FIND(" ",G13)-1),"")</f>
        <v/>
      </c>
      <c r="I13" s="3" t="str">
        <f>_xlfn.XLOOKUP(B13,AAS_2!B:B,AAS_2!I:I,,0,1)</f>
        <v>-</v>
      </c>
      <c r="J13" s="3" t="str">
        <f>_xlfn.XLOOKUP(B13,AAS_2!B:B,AAS_2!J:J,,0,1)</f>
        <v>-</v>
      </c>
      <c r="K13" s="3" t="str">
        <f>_xlfn.XLOOKUP(B13,AAS_2!B:B,AAS_2!K:K,,0,1)</f>
        <v>-</v>
      </c>
      <c r="L13" s="3" t="str">
        <f>_xlfn.XLOOKUP(B13,AAS_2!B:B,AAS_2!L:L,,0,1)</f>
        <v>-</v>
      </c>
      <c r="M13" s="13" t="s">
        <v>25</v>
      </c>
    </row>
    <row r="14" spans="1:13">
      <c r="A14" s="3">
        <v>39</v>
      </c>
      <c r="B14" s="3" t="s">
        <v>24</v>
      </c>
      <c r="C14" s="4" t="s">
        <v>25</v>
      </c>
      <c r="D14" s="4" t="s">
        <v>25</v>
      </c>
      <c r="E14" s="4" t="s">
        <v>25</v>
      </c>
      <c r="F14" s="3" t="s">
        <v>25</v>
      </c>
      <c r="G14" s="3" t="str">
        <f>_xlfn.XLOOKUP(B14,AAS_2!B:B,AAS_2!G:G,,0,1)</f>
        <v>-</v>
      </c>
      <c r="H14" s="3" t="str">
        <f>IFERROR(LEFT(G14,FIND(" ",G14)-1),"")</f>
        <v/>
      </c>
      <c r="I14" s="3" t="str">
        <f>_xlfn.XLOOKUP(B14,AAS_2!B:B,AAS_2!I:I,,0,1)</f>
        <v>-</v>
      </c>
      <c r="J14" s="3" t="str">
        <f>_xlfn.XLOOKUP(B14,AAS_2!B:B,AAS_2!J:J,,0,1)</f>
        <v>-</v>
      </c>
      <c r="K14" s="3" t="str">
        <f>_xlfn.XLOOKUP(B14,AAS_2!B:B,AAS_2!K:K,,0,1)</f>
        <v>-</v>
      </c>
      <c r="L14" s="3" t="str">
        <f>_xlfn.XLOOKUP(B14,AAS_2!B:B,AAS_2!L:L,,0,1)</f>
        <v>-</v>
      </c>
      <c r="M14" s="13" t="s">
        <v>25</v>
      </c>
    </row>
    <row r="15" spans="1:13">
      <c r="A15" s="3">
        <v>42</v>
      </c>
      <c r="B15" s="3" t="s">
        <v>24</v>
      </c>
      <c r="C15" s="4" t="s">
        <v>25</v>
      </c>
      <c r="D15" s="4" t="s">
        <v>25</v>
      </c>
      <c r="E15" s="4" t="s">
        <v>25</v>
      </c>
      <c r="F15" s="3" t="s">
        <v>25</v>
      </c>
      <c r="G15" s="4" t="s">
        <v>25</v>
      </c>
      <c r="H15" s="3" t="str">
        <f>IFERROR(LEFT(G15,FIND(" ",G15)-1),"")</f>
        <v/>
      </c>
      <c r="I15" s="4" t="s">
        <v>25</v>
      </c>
      <c r="J15" s="4" t="s">
        <v>25</v>
      </c>
      <c r="K15" s="4" t="s">
        <v>25</v>
      </c>
      <c r="L15" s="4" t="s">
        <v>25</v>
      </c>
      <c r="M15" s="22" t="s">
        <v>25</v>
      </c>
    </row>
    <row r="16" spans="1:13">
      <c r="A16" s="3">
        <v>45</v>
      </c>
      <c r="B16" s="3" t="s">
        <v>341</v>
      </c>
      <c r="C16" s="4">
        <v>1</v>
      </c>
      <c r="D16" s="4">
        <v>0</v>
      </c>
      <c r="E16" s="4">
        <v>0</v>
      </c>
      <c r="F16" s="3" t="s">
        <v>64</v>
      </c>
      <c r="G16" s="3" t="s">
        <v>342</v>
      </c>
      <c r="H16" s="3" t="str">
        <f>IFERROR(LEFT(G16,FIND(" ",G16)-1),"")</f>
        <v>COROLLA</v>
      </c>
      <c r="I16" s="3">
        <v>2009</v>
      </c>
      <c r="J16" s="3" t="s">
        <v>218</v>
      </c>
      <c r="K16" s="3" t="s">
        <v>22</v>
      </c>
      <c r="L16" s="3" t="s">
        <v>216</v>
      </c>
      <c r="M16" s="21">
        <v>44841</v>
      </c>
    </row>
    <row r="17" spans="1:13">
      <c r="A17" s="3">
        <v>48</v>
      </c>
      <c r="B17" s="3" t="s">
        <v>343</v>
      </c>
      <c r="C17" s="4">
        <v>1</v>
      </c>
      <c r="D17" s="4">
        <v>0</v>
      </c>
      <c r="E17" s="4">
        <v>0</v>
      </c>
      <c r="F17" s="3" t="s">
        <v>18</v>
      </c>
      <c r="G17" s="3" t="s">
        <v>344</v>
      </c>
      <c r="H17" s="3" t="str">
        <f>IFERROR(LEFT(G17,FIND(" ",G17)-1),"")</f>
        <v>Kwid</v>
      </c>
      <c r="I17" s="3">
        <v>2023</v>
      </c>
      <c r="J17" s="3" t="s">
        <v>52</v>
      </c>
      <c r="K17" s="3" t="s">
        <v>345</v>
      </c>
      <c r="L17" s="3" t="s">
        <v>346</v>
      </c>
      <c r="M17" s="21">
        <v>51258</v>
      </c>
    </row>
    <row r="18" spans="1:13">
      <c r="A18" s="3">
        <v>51</v>
      </c>
      <c r="B18" s="3" t="s">
        <v>347</v>
      </c>
      <c r="C18" s="4">
        <v>0</v>
      </c>
      <c r="D18" s="4">
        <v>0</v>
      </c>
      <c r="E18" s="4">
        <v>1</v>
      </c>
      <c r="F18" s="3" t="s">
        <v>140</v>
      </c>
      <c r="G18" s="3" t="s">
        <v>348</v>
      </c>
      <c r="H18" s="3" t="str">
        <f>IFERROR(LEFT(G18,FIND(" ",G18)-1),"")</f>
        <v>SONG</v>
      </c>
      <c r="I18" s="3">
        <v>2025</v>
      </c>
      <c r="J18" s="3" t="s">
        <v>30</v>
      </c>
      <c r="K18" s="3" t="s">
        <v>22</v>
      </c>
      <c r="L18" s="3" t="s">
        <v>216</v>
      </c>
      <c r="M18" s="21">
        <v>205832</v>
      </c>
    </row>
    <row r="19" spans="1:13">
      <c r="A19" s="3">
        <v>54</v>
      </c>
      <c r="B19" s="3" t="s">
        <v>61</v>
      </c>
      <c r="C19" s="4">
        <v>1</v>
      </c>
      <c r="D19" s="4">
        <v>0</v>
      </c>
      <c r="E19" s="4">
        <v>0</v>
      </c>
      <c r="F19" s="3" t="s">
        <v>50</v>
      </c>
      <c r="G19" s="3" t="s">
        <v>156</v>
      </c>
      <c r="H19" s="3" t="str">
        <f>IFERROR(LEFT(G19,FIND(" ",G19)-1),"")</f>
        <v>UP</v>
      </c>
      <c r="I19" s="3">
        <v>2019</v>
      </c>
      <c r="J19" s="3" t="s">
        <v>21</v>
      </c>
      <c r="K19" s="3" t="s">
        <v>22</v>
      </c>
      <c r="L19" s="3" t="s">
        <v>216</v>
      </c>
      <c r="M19" s="21">
        <v>57400</v>
      </c>
    </row>
    <row r="20" spans="1:13">
      <c r="A20" s="3">
        <v>57</v>
      </c>
      <c r="B20" s="3" t="s">
        <v>349</v>
      </c>
      <c r="C20" s="4">
        <v>1</v>
      </c>
      <c r="D20" s="4">
        <v>0</v>
      </c>
      <c r="E20" s="4">
        <v>0</v>
      </c>
      <c r="F20" s="3" t="s">
        <v>120</v>
      </c>
      <c r="G20" s="3" t="s">
        <v>350</v>
      </c>
      <c r="H20" s="3" t="str">
        <f>IFERROR(LEFT(G20,FIND(" ",G20)-1),"")</f>
        <v>CITY</v>
      </c>
      <c r="I20" s="3">
        <v>2018</v>
      </c>
      <c r="J20" s="3" t="s">
        <v>249</v>
      </c>
      <c r="K20" s="3" t="s">
        <v>22</v>
      </c>
      <c r="L20" s="3" t="s">
        <v>216</v>
      </c>
      <c r="M20" s="21">
        <v>76361</v>
      </c>
    </row>
    <row r="21" spans="1:13">
      <c r="A21" s="3">
        <v>60</v>
      </c>
      <c r="B21" s="3" t="s">
        <v>351</v>
      </c>
      <c r="C21" s="4">
        <v>1</v>
      </c>
      <c r="D21" s="4">
        <v>0</v>
      </c>
      <c r="E21" s="4">
        <v>0</v>
      </c>
      <c r="F21" s="3" t="s">
        <v>50</v>
      </c>
      <c r="G21" s="3" t="s">
        <v>352</v>
      </c>
      <c r="H21" s="3" t="str">
        <f>IFERROR(LEFT(G21,FIND(" ",G21)-1),"")</f>
        <v>GOL</v>
      </c>
      <c r="I21" s="3">
        <v>2010</v>
      </c>
      <c r="J21" s="3" t="s">
        <v>52</v>
      </c>
      <c r="K21" s="3" t="s">
        <v>22</v>
      </c>
      <c r="L21" s="3" t="s">
        <v>216</v>
      </c>
      <c r="M21" s="21">
        <v>19596</v>
      </c>
    </row>
    <row r="22" spans="1:13">
      <c r="A22" s="3">
        <v>63</v>
      </c>
      <c r="B22" s="3" t="s">
        <v>256</v>
      </c>
      <c r="C22" s="4">
        <v>1</v>
      </c>
      <c r="D22" s="4">
        <v>0</v>
      </c>
      <c r="E22" s="4">
        <v>0</v>
      </c>
      <c r="F22" s="3" t="s">
        <v>18</v>
      </c>
      <c r="G22" s="3" t="str">
        <f>_xlfn.XLOOKUP(B22,AAS_2!B:B,AAS_2!G:G,,0,1)</f>
        <v>CAPTUR INTEN 20A</v>
      </c>
      <c r="H22" s="3" t="str">
        <f>IFERROR(LEFT(G22,FIND(" ",G22)-1),"")</f>
        <v>CAPTUR</v>
      </c>
      <c r="I22" s="3">
        <f>_xlfn.XLOOKUP(B22,AAS_2!B:B,AAS_2!I:I,,0,1)</f>
        <v>2018</v>
      </c>
      <c r="J22" s="3" t="str">
        <f>_xlfn.XLOOKUP(B22,AAS_2!B:B,AAS_2!J:J,,0,1)</f>
        <v>Cinza</v>
      </c>
      <c r="K22" s="3" t="str">
        <f>_xlfn.XLOOKUP(B22,AAS_2!B:B,AAS_2!K:K,,0,1)</f>
        <v>SP</v>
      </c>
      <c r="L22" s="3" t="str">
        <f>_xlfn.XLOOKUP(B22,AAS_2!B:B,AAS_2!L:L,,0,1)</f>
        <v>Ribeirão Preto</v>
      </c>
      <c r="M22" s="13">
        <f>_xlfn.XLOOKUP(B22,AAS_2!B:B,AAS_2!M:M,,0,1)</f>
        <v>71888</v>
      </c>
    </row>
    <row r="23" spans="1:13">
      <c r="A23" s="3">
        <v>66</v>
      </c>
      <c r="B23" s="3" t="s">
        <v>157</v>
      </c>
      <c r="C23" s="4">
        <v>1</v>
      </c>
      <c r="D23" s="4">
        <v>0</v>
      </c>
      <c r="E23" s="4">
        <v>0</v>
      </c>
      <c r="F23" s="3" t="s">
        <v>44</v>
      </c>
      <c r="G23" s="3" t="str">
        <f>_xlfn.XLOOKUP(B23,AAS_2!B:B,AAS_2!G:G,,0,1)</f>
        <v>CELTA 2P LIFE</v>
      </c>
      <c r="H23" s="3" t="str">
        <f>IFERROR(LEFT(G23,FIND(" ",G23)-1),"")</f>
        <v>CELTA</v>
      </c>
      <c r="I23" s="3">
        <f>_xlfn.XLOOKUP(B23,AAS_2!B:B,AAS_2!I:I,,0,1)</f>
        <v>2007</v>
      </c>
      <c r="J23" s="3" t="str">
        <f>_xlfn.XLOOKUP(B23,AAS_2!B:B,AAS_2!J:J,,0,1)</f>
        <v>Prata</v>
      </c>
      <c r="K23" s="3" t="str">
        <f>_xlfn.XLOOKUP(B23,AAS_2!B:B,AAS_2!K:K,,0,1)</f>
        <v xml:space="preserve">DF </v>
      </c>
      <c r="L23" s="3" t="str">
        <f>_xlfn.XLOOKUP(B23,AAS_2!B:B,AAS_2!L:L,,0,1)</f>
        <v>Brasília</v>
      </c>
      <c r="M23" s="13">
        <f>_xlfn.XLOOKUP(B23,AAS_2!B:B,AAS_2!M:M,,0,1)</f>
        <v>16195</v>
      </c>
    </row>
    <row r="24" spans="1:13">
      <c r="A24" s="3">
        <v>69</v>
      </c>
      <c r="B24" s="3" t="s">
        <v>353</v>
      </c>
      <c r="C24" s="4">
        <v>1</v>
      </c>
      <c r="D24" s="4">
        <v>0</v>
      </c>
      <c r="E24" s="4">
        <v>0</v>
      </c>
      <c r="F24" s="3" t="s">
        <v>54</v>
      </c>
      <c r="G24" s="3" t="s">
        <v>354</v>
      </c>
      <c r="H24" s="3" t="str">
        <f>IFERROR(LEFT(G24,FIND(" ",G24)-1),"")</f>
        <v>FIORINO</v>
      </c>
      <c r="I24" s="3">
        <v>2014</v>
      </c>
      <c r="J24" s="3" t="s">
        <v>21</v>
      </c>
      <c r="K24" s="3" t="s">
        <v>196</v>
      </c>
      <c r="L24" s="3" t="s">
        <v>355</v>
      </c>
      <c r="M24" s="21">
        <v>41993</v>
      </c>
    </row>
    <row r="25" spans="1:13">
      <c r="A25" s="3">
        <v>72</v>
      </c>
      <c r="B25" s="3" t="s">
        <v>263</v>
      </c>
      <c r="C25" s="4">
        <v>1</v>
      </c>
      <c r="D25" s="4">
        <v>0</v>
      </c>
      <c r="E25" s="4">
        <v>0</v>
      </c>
      <c r="F25" s="3" t="s">
        <v>44</v>
      </c>
      <c r="G25" s="3" t="str">
        <f>_xlfn.XLOOKUP(B25,AAS_2!B:B,AAS_2!G:G,,0,1)</f>
        <v>ONIX PLUS JOY BLACK</v>
      </c>
      <c r="H25" s="3" t="str">
        <f>IFERROR(LEFT(G25,FIND(" ",G25)-1),"")</f>
        <v>ONIX</v>
      </c>
      <c r="I25" s="3">
        <f>_xlfn.XLOOKUP(B25,AAS_2!B:B,AAS_2!I:I,,0,1)</f>
        <v>2021</v>
      </c>
      <c r="J25" s="3" t="str">
        <f>_xlfn.XLOOKUP(B25,AAS_2!B:B,AAS_2!J:J,,0,1)</f>
        <v>Branca</v>
      </c>
      <c r="K25" s="3" t="str">
        <f>_xlfn.XLOOKUP(B25,AAS_2!B:B,AAS_2!K:K,,0,1)</f>
        <v>MG</v>
      </c>
      <c r="L25" s="3" t="str">
        <f>_xlfn.XLOOKUP(B25,AAS_2!B:B,AAS_2!L:L,,0,1)</f>
        <v>Belo Horizonte</v>
      </c>
      <c r="M25" s="13">
        <f>_xlfn.XLOOKUP(B25,AAS_2!B:B,AAS_2!M:M,,0,1)</f>
        <v>65540</v>
      </c>
    </row>
    <row r="26" spans="1:13">
      <c r="A26" s="3">
        <v>75</v>
      </c>
      <c r="B26" s="3" t="s">
        <v>356</v>
      </c>
      <c r="C26" s="4">
        <v>1</v>
      </c>
      <c r="D26" s="4">
        <v>0</v>
      </c>
      <c r="E26" s="4">
        <v>0</v>
      </c>
      <c r="F26" s="3" t="s">
        <v>44</v>
      </c>
      <c r="G26" s="3" t="s">
        <v>357</v>
      </c>
      <c r="H26" s="3" t="str">
        <f>IFERROR(LEFT(G26,FIND(" ",G26)-1),"")</f>
        <v>ONIX</v>
      </c>
      <c r="I26" s="3">
        <v>2022</v>
      </c>
      <c r="J26" s="3" t="s">
        <v>21</v>
      </c>
      <c r="K26" s="3" t="s">
        <v>235</v>
      </c>
      <c r="L26" s="3" t="s">
        <v>216</v>
      </c>
      <c r="M26" s="21">
        <v>67472</v>
      </c>
    </row>
    <row r="27" spans="1:13">
      <c r="A27" s="3">
        <v>78</v>
      </c>
      <c r="B27" s="3" t="s">
        <v>358</v>
      </c>
      <c r="C27" s="4">
        <v>1</v>
      </c>
      <c r="D27" s="4">
        <v>0</v>
      </c>
      <c r="E27" s="4">
        <v>0</v>
      </c>
      <c r="F27" s="3" t="s">
        <v>50</v>
      </c>
      <c r="G27" s="3" t="s">
        <v>359</v>
      </c>
      <c r="H27" s="3" t="str">
        <f>IFERROR(LEFT(G27,FIND(" ",G27)-1),"")</f>
        <v>VIRTUS</v>
      </c>
      <c r="I27" s="3">
        <v>2023</v>
      </c>
      <c r="J27" s="3" t="s">
        <v>218</v>
      </c>
      <c r="K27" s="3" t="s">
        <v>235</v>
      </c>
      <c r="L27" s="3" t="s">
        <v>216</v>
      </c>
      <c r="M27" s="21">
        <v>111634</v>
      </c>
    </row>
    <row r="28" spans="1:13">
      <c r="A28" s="3">
        <v>81</v>
      </c>
      <c r="B28" s="3" t="s">
        <v>360</v>
      </c>
      <c r="C28" s="4">
        <v>1</v>
      </c>
      <c r="D28" s="4">
        <v>0</v>
      </c>
      <c r="E28" s="4">
        <v>0</v>
      </c>
      <c r="F28" s="3" t="s">
        <v>27</v>
      </c>
      <c r="G28" s="3" t="s">
        <v>361</v>
      </c>
      <c r="H28" s="3" t="str">
        <f>IFERROR(LEFT(G28,FIND(" ",G28)-1),"")</f>
        <v>207</v>
      </c>
      <c r="I28" s="3">
        <v>2014</v>
      </c>
      <c r="J28" s="3" t="s">
        <v>21</v>
      </c>
      <c r="K28" s="3" t="s">
        <v>235</v>
      </c>
      <c r="L28" s="3" t="s">
        <v>216</v>
      </c>
      <c r="M28" s="21">
        <v>19227</v>
      </c>
    </row>
    <row r="29" spans="1:13">
      <c r="A29" s="3">
        <v>84</v>
      </c>
      <c r="B29" s="3" t="s">
        <v>362</v>
      </c>
      <c r="C29" s="4">
        <v>1</v>
      </c>
      <c r="D29" s="4">
        <v>0</v>
      </c>
      <c r="E29" s="4">
        <v>0</v>
      </c>
      <c r="F29" s="3" t="s">
        <v>64</v>
      </c>
      <c r="G29" s="3" t="s">
        <v>363</v>
      </c>
      <c r="H29" s="3" t="str">
        <f>IFERROR(LEFT(G29,FIND(" ",G29)-1),"")</f>
        <v>YARIS</v>
      </c>
      <c r="I29" s="3">
        <v>2022</v>
      </c>
      <c r="J29" s="3" t="s">
        <v>21</v>
      </c>
      <c r="K29" s="3" t="s">
        <v>235</v>
      </c>
      <c r="L29" s="3" t="s">
        <v>216</v>
      </c>
      <c r="M29" s="21">
        <v>79006</v>
      </c>
    </row>
    <row r="30" spans="1:13">
      <c r="A30" s="3">
        <v>87</v>
      </c>
      <c r="B30" s="3" t="s">
        <v>24</v>
      </c>
      <c r="C30" s="4" t="s">
        <v>25</v>
      </c>
      <c r="D30" s="4" t="s">
        <v>25</v>
      </c>
      <c r="E30" s="4" t="s">
        <v>25</v>
      </c>
      <c r="F30" s="3" t="s">
        <v>25</v>
      </c>
      <c r="G30" s="3" t="str">
        <f>_xlfn.XLOOKUP(B30,AAS_2!B:B,AAS_2!G:G,,0,1)</f>
        <v>-</v>
      </c>
      <c r="H30" s="3" t="str">
        <f>IFERROR(LEFT(G30,FIND(" ",G30)-1),"")</f>
        <v/>
      </c>
      <c r="I30" s="3" t="str">
        <f>_xlfn.XLOOKUP(B30,AAS_2!B:B,AAS_2!I:I,,0,1)</f>
        <v>-</v>
      </c>
      <c r="J30" s="3" t="str">
        <f>_xlfn.XLOOKUP(B30,AAS_2!B:B,AAS_2!J:J,,0,1)</f>
        <v>-</v>
      </c>
      <c r="K30" s="3" t="str">
        <f>_xlfn.XLOOKUP(B30,AAS_2!B:B,AAS_2!K:K,,0,1)</f>
        <v>-</v>
      </c>
      <c r="L30" s="3" t="str">
        <f>_xlfn.XLOOKUP(B30,AAS_2!B:B,AAS_2!L:L,,0,1)</f>
        <v>-</v>
      </c>
      <c r="M30" s="13" t="s">
        <v>25</v>
      </c>
    </row>
    <row r="31" spans="1:13">
      <c r="A31" s="3">
        <v>90</v>
      </c>
      <c r="B31" s="3" t="s">
        <v>278</v>
      </c>
      <c r="C31" s="4">
        <v>1</v>
      </c>
      <c r="D31" s="4">
        <v>0</v>
      </c>
      <c r="E31" s="4">
        <v>0</v>
      </c>
      <c r="F31" s="3" t="s">
        <v>279</v>
      </c>
      <c r="G31" s="3" t="str">
        <f>_xlfn.XLOOKUP(B31,AAS_2!B:B,AAS_2!G:G,,0,1)</f>
        <v>JIMNY 4 ALL</v>
      </c>
      <c r="H31" s="3" t="str">
        <f>IFERROR(LEFT(G31,FIND(" ",G31)-1),"")</f>
        <v>JIMNY</v>
      </c>
      <c r="I31" s="3">
        <f>_xlfn.XLOOKUP(B31,AAS_2!B:B,AAS_2!I:I,,0,1)</f>
        <v>2019</v>
      </c>
      <c r="J31" s="3" t="str">
        <f>_xlfn.XLOOKUP(B31,AAS_2!B:B,AAS_2!J:J,,0,1)</f>
        <v>Amarela</v>
      </c>
      <c r="K31" s="3" t="str">
        <f>_xlfn.XLOOKUP(B31,AAS_2!B:B,AAS_2!K:K,,0,1)</f>
        <v xml:space="preserve">DF </v>
      </c>
      <c r="L31" s="3" t="str">
        <f>_xlfn.XLOOKUP(B31,AAS_2!B:B,AAS_2!L:L,,0,1)</f>
        <v>Brasília</v>
      </c>
      <c r="M31" s="13">
        <f>_xlfn.XLOOKUP(B31,AAS_2!B:B,AAS_2!M:M,,0,1)</f>
        <v>75445</v>
      </c>
    </row>
    <row r="32" spans="1:13">
      <c r="A32" s="3">
        <v>93</v>
      </c>
      <c r="B32" s="3" t="s">
        <v>364</v>
      </c>
      <c r="C32" s="4">
        <v>1</v>
      </c>
      <c r="D32" s="4">
        <v>0</v>
      </c>
      <c r="E32" s="4">
        <v>0</v>
      </c>
      <c r="F32" s="3" t="s">
        <v>44</v>
      </c>
      <c r="G32" s="3" t="s">
        <v>365</v>
      </c>
      <c r="H32" s="3" t="str">
        <f>IFERROR(LEFT(G32,FIND(" ",G32)-1),"")</f>
        <v>ONIX</v>
      </c>
      <c r="I32" s="3">
        <v>2022</v>
      </c>
      <c r="J32" s="3" t="s">
        <v>30</v>
      </c>
      <c r="K32" s="3" t="s">
        <v>235</v>
      </c>
      <c r="L32" s="3" t="s">
        <v>216</v>
      </c>
      <c r="M32" s="21">
        <v>71026</v>
      </c>
    </row>
    <row r="33" spans="1:13">
      <c r="A33" s="3">
        <v>96</v>
      </c>
      <c r="B33" s="3" t="s">
        <v>366</v>
      </c>
      <c r="C33" s="4">
        <v>1</v>
      </c>
      <c r="D33" s="4">
        <v>0</v>
      </c>
      <c r="E33" s="4">
        <v>0</v>
      </c>
      <c r="F33" s="3" t="s">
        <v>367</v>
      </c>
      <c r="G33" s="3" t="s">
        <v>368</v>
      </c>
      <c r="H33" s="3" t="str">
        <f>IFERROR(LEFT(G33,FIND(" ",G33)-1),"")</f>
        <v>MARCH</v>
      </c>
      <c r="I33" s="3">
        <v>2020</v>
      </c>
      <c r="J33" s="3" t="s">
        <v>30</v>
      </c>
      <c r="K33" s="3" t="s">
        <v>235</v>
      </c>
      <c r="L33" s="3" t="s">
        <v>216</v>
      </c>
      <c r="M33" s="21">
        <v>42624</v>
      </c>
    </row>
    <row r="34" spans="1:13">
      <c r="A34" s="3">
        <v>99</v>
      </c>
      <c r="B34" s="3" t="s">
        <v>369</v>
      </c>
      <c r="C34" s="4">
        <v>1</v>
      </c>
      <c r="D34" s="4">
        <v>0</v>
      </c>
      <c r="E34" s="4">
        <v>0</v>
      </c>
      <c r="F34" s="3" t="s">
        <v>86</v>
      </c>
      <c r="G34" s="3" t="s">
        <v>213</v>
      </c>
      <c r="H34" s="3" t="str">
        <f>IFERROR(LEFT(G34,FIND(" ",G34)-1),"")</f>
        <v>HB20</v>
      </c>
      <c r="I34" s="3">
        <v>2024</v>
      </c>
      <c r="J34" s="3" t="s">
        <v>218</v>
      </c>
      <c r="K34" s="3" t="s">
        <v>235</v>
      </c>
      <c r="L34" s="3" t="s">
        <v>216</v>
      </c>
      <c r="M34" s="21">
        <v>62214</v>
      </c>
    </row>
    <row r="35" spans="1:13">
      <c r="A35" s="3">
        <v>102</v>
      </c>
      <c r="B35" s="3" t="s">
        <v>291</v>
      </c>
      <c r="C35" s="4">
        <v>1</v>
      </c>
      <c r="D35" s="4">
        <v>0</v>
      </c>
      <c r="E35" s="4">
        <v>0</v>
      </c>
      <c r="F35" s="3" t="s">
        <v>64</v>
      </c>
      <c r="G35" s="3" t="str">
        <f>_xlfn.XLOOKUP(B35,AAS_2!B:B,AAS_2!G:G,,0,1)</f>
        <v>ETIOS HB PLT15 AT</v>
      </c>
      <c r="H35" s="3" t="str">
        <f>IFERROR(LEFT(G35,FIND(" ",G35)-1),"")</f>
        <v>ETIOS</v>
      </c>
      <c r="I35" s="3">
        <f>_xlfn.XLOOKUP(B35,AAS_2!B:B,AAS_2!I:I,,0,1)</f>
        <v>2019</v>
      </c>
      <c r="J35" s="3" t="str">
        <f>_xlfn.XLOOKUP(B35,AAS_2!B:B,AAS_2!J:J,,0,1)</f>
        <v>Prata</v>
      </c>
      <c r="K35" s="3" t="str">
        <f>_xlfn.XLOOKUP(B35,AAS_2!B:B,AAS_2!K:K,,0,1)</f>
        <v xml:space="preserve">DF </v>
      </c>
      <c r="L35" s="3" t="str">
        <f>_xlfn.XLOOKUP(B35,AAS_2!B:B,AAS_2!L:L,,0,1)</f>
        <v>Brasília</v>
      </c>
      <c r="M35" s="13">
        <f>_xlfn.XLOOKUP(B35,AAS_2!B:B,AAS_2!M:M,,0,1)</f>
        <v>58114</v>
      </c>
    </row>
    <row r="36" spans="1:13">
      <c r="A36" s="3">
        <v>105</v>
      </c>
      <c r="B36" s="3" t="s">
        <v>24</v>
      </c>
      <c r="C36" s="4" t="s">
        <v>25</v>
      </c>
      <c r="D36" s="4" t="s">
        <v>25</v>
      </c>
      <c r="E36" s="4" t="s">
        <v>25</v>
      </c>
      <c r="F36" s="3" t="s">
        <v>25</v>
      </c>
      <c r="G36" s="3" t="str">
        <f>_xlfn.XLOOKUP(B36,AAS_2!B:B,AAS_2!G:G,,0,1)</f>
        <v>-</v>
      </c>
      <c r="H36" s="3" t="str">
        <f>IFERROR(LEFT(G36,FIND(" ",G36)-1),"")</f>
        <v/>
      </c>
      <c r="I36" s="3" t="str">
        <f>_xlfn.XLOOKUP(B36,AAS_2!B:B,AAS_2!I:I,,0,1)</f>
        <v>-</v>
      </c>
      <c r="J36" s="3" t="str">
        <f>_xlfn.XLOOKUP(B36,AAS_2!B:B,AAS_2!J:J,,0,1)</f>
        <v>-</v>
      </c>
      <c r="K36" s="3" t="str">
        <f>_xlfn.XLOOKUP(B36,AAS_2!B:B,AAS_2!K:K,,0,1)</f>
        <v>-</v>
      </c>
      <c r="L36" s="3" t="str">
        <f>_xlfn.XLOOKUP(B36,AAS_2!B:B,AAS_2!L:L,,0,1)</f>
        <v>-</v>
      </c>
      <c r="M36" s="13" t="s">
        <v>25</v>
      </c>
    </row>
    <row r="37" spans="1:13">
      <c r="A37" s="3">
        <v>108</v>
      </c>
      <c r="B37" s="3" t="s">
        <v>293</v>
      </c>
      <c r="C37" s="4">
        <v>1</v>
      </c>
      <c r="D37" s="4">
        <v>0</v>
      </c>
      <c r="E37" s="4">
        <v>0</v>
      </c>
      <c r="F37" s="3" t="s">
        <v>86</v>
      </c>
      <c r="G37" s="3" t="str">
        <f>_xlfn.XLOOKUP(B37,AAS_2!B:B,AAS_2!G:G,,0,1)</f>
        <v>HB20 10M COMFORT</v>
      </c>
      <c r="H37" s="3" t="str">
        <f>IFERROR(LEFT(G37,FIND(" ",G37)-1),"")</f>
        <v>HB20</v>
      </c>
      <c r="I37" s="3">
        <f>_xlfn.XLOOKUP(B37,AAS_2!B:B,AAS_2!I:I,,0,1)</f>
        <v>2024</v>
      </c>
      <c r="J37" s="3" t="str">
        <f>_xlfn.XLOOKUP(B37,AAS_2!B:B,AAS_2!J:J,,0,1)</f>
        <v>Prata</v>
      </c>
      <c r="K37" s="3" t="str">
        <f>_xlfn.XLOOKUP(B37,AAS_2!B:B,AAS_2!K:K,,0,1)</f>
        <v xml:space="preserve">DF </v>
      </c>
      <c r="L37" s="3" t="str">
        <f>_xlfn.XLOOKUP(B37,AAS_2!B:B,AAS_2!L:L,,0,1)</f>
        <v>Brasília</v>
      </c>
      <c r="M37" s="13">
        <f>_xlfn.XLOOKUP(B37,AAS_2!B:B,AAS_2!M:M,,0,1)</f>
        <v>65111</v>
      </c>
    </row>
    <row r="38" spans="1:13">
      <c r="A38" s="3">
        <v>111</v>
      </c>
      <c r="B38" s="3" t="s">
        <v>370</v>
      </c>
      <c r="C38" s="4">
        <v>1</v>
      </c>
      <c r="D38" s="4">
        <v>0</v>
      </c>
      <c r="E38" s="4">
        <v>0</v>
      </c>
      <c r="F38" s="3" t="s">
        <v>86</v>
      </c>
      <c r="G38" s="3" t="s">
        <v>371</v>
      </c>
      <c r="H38" s="3" t="str">
        <f>IFERROR(LEFT(G38,FIND(" ",G38)-1),"")</f>
        <v>HB20</v>
      </c>
      <c r="I38" s="3">
        <v>2025</v>
      </c>
      <c r="J38" s="3" t="s">
        <v>218</v>
      </c>
      <c r="K38" s="3" t="s">
        <v>235</v>
      </c>
      <c r="L38" s="3" t="s">
        <v>216</v>
      </c>
      <c r="M38" s="21">
        <v>80711</v>
      </c>
    </row>
    <row r="39" spans="1:13">
      <c r="A39" s="3">
        <v>114</v>
      </c>
      <c r="B39" s="3" t="s">
        <v>372</v>
      </c>
      <c r="C39" s="4">
        <v>1</v>
      </c>
      <c r="D39" s="4">
        <v>0</v>
      </c>
      <c r="E39" s="4">
        <v>0</v>
      </c>
      <c r="F39" s="3" t="s">
        <v>120</v>
      </c>
      <c r="G39" s="3" t="s">
        <v>373</v>
      </c>
      <c r="H39" s="3" t="str">
        <f>IFERROR(LEFT(G39,FIND(" ",G39)-1),"")</f>
        <v>FIT</v>
      </c>
      <c r="I39" s="3">
        <v>2020</v>
      </c>
      <c r="J39" s="3" t="s">
        <v>21</v>
      </c>
      <c r="K39" s="3" t="s">
        <v>235</v>
      </c>
      <c r="L39" s="3" t="s">
        <v>216</v>
      </c>
      <c r="M39" s="21">
        <v>74049</v>
      </c>
    </row>
    <row r="40" spans="1:13">
      <c r="A40" s="3">
        <v>117</v>
      </c>
      <c r="B40" s="3" t="s">
        <v>374</v>
      </c>
      <c r="C40" s="4">
        <v>1</v>
      </c>
      <c r="D40" s="4">
        <v>0</v>
      </c>
      <c r="E40" s="4">
        <v>0</v>
      </c>
      <c r="F40" s="3" t="s">
        <v>50</v>
      </c>
      <c r="G40" s="3" t="s">
        <v>375</v>
      </c>
      <c r="H40" s="3" t="str">
        <f>IFERROR(LEFT(G40,FIND(" ",G40)-1),"")</f>
        <v>UP</v>
      </c>
      <c r="I40" s="3">
        <v>2017</v>
      </c>
      <c r="J40" s="3" t="s">
        <v>21</v>
      </c>
      <c r="K40" s="3" t="s">
        <v>235</v>
      </c>
      <c r="L40" s="3" t="s">
        <v>216</v>
      </c>
      <c r="M40" s="21">
        <v>42132</v>
      </c>
    </row>
    <row r="41" spans="1:13">
      <c r="A41" s="3">
        <v>120</v>
      </c>
      <c r="B41" s="3" t="s">
        <v>297</v>
      </c>
      <c r="C41" s="4">
        <v>1</v>
      </c>
      <c r="D41" s="4">
        <v>0</v>
      </c>
      <c r="E41" s="4">
        <v>0</v>
      </c>
      <c r="F41" s="3" t="s">
        <v>18</v>
      </c>
      <c r="G41" s="3" t="str">
        <f>_xlfn.XLOOKUP(B41,AAS_2!B:B,AAS_2!G:G,,0,1)</f>
        <v>SANDERO EXPR 10</v>
      </c>
      <c r="H41" s="3" t="str">
        <f>IFERROR(LEFT(G41,FIND(" ",G41)-1),"")</f>
        <v>SANDERO</v>
      </c>
      <c r="I41" s="3">
        <f>_xlfn.XLOOKUP(B41,AAS_2!B:B,AAS_2!I:I,,0,1)</f>
        <v>2019</v>
      </c>
      <c r="J41" s="3" t="str">
        <f>_xlfn.XLOOKUP(B41,AAS_2!B:B,AAS_2!J:J,,0,1)</f>
        <v>Prata</v>
      </c>
      <c r="K41" s="3" t="str">
        <f>_xlfn.XLOOKUP(B41,AAS_2!B:B,AAS_2!K:K,,0,1)</f>
        <v xml:space="preserve">DF </v>
      </c>
      <c r="L41" s="3" t="str">
        <f>_xlfn.XLOOKUP(B41,AAS_2!B:B,AAS_2!L:L,,0,1)</f>
        <v>Brasília</v>
      </c>
      <c r="M41" s="13">
        <f>_xlfn.XLOOKUP(B41,AAS_2!B:B,AAS_2!M:M,,0,1)</f>
        <v>43304</v>
      </c>
    </row>
    <row r="42" spans="1:13">
      <c r="A42" s="3">
        <v>123</v>
      </c>
      <c r="B42" s="3" t="s">
        <v>376</v>
      </c>
      <c r="C42" s="4">
        <v>1</v>
      </c>
      <c r="D42" s="4">
        <v>0</v>
      </c>
      <c r="E42" s="4">
        <v>0</v>
      </c>
      <c r="F42" s="3" t="s">
        <v>50</v>
      </c>
      <c r="G42" s="3" t="s">
        <v>377</v>
      </c>
      <c r="H42" s="3" t="str">
        <f>IFERROR(LEFT(G42,FIND(" ",G42)-1),"")</f>
        <v>VW</v>
      </c>
      <c r="I42" s="3">
        <v>2014</v>
      </c>
      <c r="J42" s="3" t="s">
        <v>21</v>
      </c>
      <c r="K42" s="3" t="s">
        <v>235</v>
      </c>
      <c r="L42" s="3" t="s">
        <v>216</v>
      </c>
      <c r="M42" s="13">
        <v>82780</v>
      </c>
    </row>
    <row r="43" spans="1:13">
      <c r="A43" s="3">
        <v>126</v>
      </c>
      <c r="B43" s="3" t="s">
        <v>306</v>
      </c>
      <c r="C43" s="4">
        <v>1</v>
      </c>
      <c r="D43" s="4">
        <v>0</v>
      </c>
      <c r="E43" s="4">
        <v>0</v>
      </c>
      <c r="F43" s="3" t="s">
        <v>120</v>
      </c>
      <c r="G43" s="3" t="str">
        <f>_xlfn.XLOOKUP(B43,AAS_2!B:B,AAS_2!G:G,,0,1)</f>
        <v>FIT LX FLEX</v>
      </c>
      <c r="H43" s="3" t="str">
        <f>IFERROR(LEFT(G43,FIND(" ",G43)-1),"")</f>
        <v>FIT</v>
      </c>
      <c r="I43" s="3">
        <f>_xlfn.XLOOKUP(B43,AAS_2!B:B,AAS_2!I:I,,0,1)</f>
        <v>2013</v>
      </c>
      <c r="J43" s="3" t="str">
        <f>_xlfn.XLOOKUP(B43,AAS_2!B:B,AAS_2!J:J,,0,1)</f>
        <v>Cinza</v>
      </c>
      <c r="K43" s="3" t="str">
        <f>_xlfn.XLOOKUP(B43,AAS_2!B:B,AAS_2!K:K,,0,1)</f>
        <v xml:space="preserve">DF </v>
      </c>
      <c r="L43" s="3" t="str">
        <f>_xlfn.XLOOKUP(B43,AAS_2!B:B,AAS_2!L:L,,0,1)</f>
        <v>Brasília</v>
      </c>
      <c r="M43" s="13">
        <f>_xlfn.XLOOKUP(B43,AAS_2!B:B,AAS_2!M:M,,0,1)</f>
        <v>43184</v>
      </c>
    </row>
    <row r="44" spans="1:13">
      <c r="A44" s="3">
        <v>129</v>
      </c>
      <c r="B44" s="3" t="s">
        <v>310</v>
      </c>
      <c r="C44" s="4">
        <v>1</v>
      </c>
      <c r="D44" s="4">
        <v>0</v>
      </c>
      <c r="E44" s="4">
        <v>0</v>
      </c>
      <c r="F44" s="3" t="s">
        <v>120</v>
      </c>
      <c r="G44" s="3" t="str">
        <f>_xlfn.XLOOKUP(B44,AAS_2!B:B,AAS_2!G:G,,0,1)</f>
        <v>CIVIC LX</v>
      </c>
      <c r="H44" s="3" t="str">
        <f>IFERROR(LEFT(G44,FIND(" ",G44)-1),"")</f>
        <v>CIVIC</v>
      </c>
      <c r="I44" s="3">
        <f>_xlfn.XLOOKUP(B44,AAS_2!B:B,AAS_2!I:I,,0,1)</f>
        <v>2005</v>
      </c>
      <c r="J44" s="3" t="str">
        <f>_xlfn.XLOOKUP(B44,AAS_2!B:B,AAS_2!J:J,,0,1)</f>
        <v>Dourada</v>
      </c>
      <c r="K44" s="3" t="str">
        <f>_xlfn.XLOOKUP(B44,AAS_2!B:B,AAS_2!K:K,,0,1)</f>
        <v>GO</v>
      </c>
      <c r="L44" s="3" t="str">
        <f>_xlfn.XLOOKUP(B44,AAS_2!B:B,AAS_2!L:L,,0,1)</f>
        <v>Luziânia</v>
      </c>
      <c r="M44" s="13">
        <f>_xlfn.XLOOKUP(B44,AAS_2!B:B,AAS_2!M:M,,0,1)</f>
        <v>25505</v>
      </c>
    </row>
    <row r="45" spans="1:13">
      <c r="A45" s="3">
        <v>132</v>
      </c>
      <c r="B45" s="3" t="s">
        <v>378</v>
      </c>
      <c r="C45" s="4">
        <v>1</v>
      </c>
      <c r="D45" s="4">
        <v>0</v>
      </c>
      <c r="E45" s="4">
        <v>0</v>
      </c>
      <c r="F45" s="3" t="s">
        <v>34</v>
      </c>
      <c r="G45" s="3" t="s">
        <v>379</v>
      </c>
      <c r="H45" s="3" t="str">
        <f>IFERROR(LEFT(G45,FIND(" ",G45)-1),"")</f>
        <v>PAJERO</v>
      </c>
      <c r="I45" s="3">
        <v>2008</v>
      </c>
      <c r="J45" s="3" t="s">
        <v>218</v>
      </c>
      <c r="K45" s="3" t="s">
        <v>74</v>
      </c>
      <c r="L45" s="3" t="s">
        <v>380</v>
      </c>
      <c r="M45" s="21">
        <v>54617</v>
      </c>
    </row>
    <row r="46" spans="1:13">
      <c r="A46" s="3">
        <v>135</v>
      </c>
      <c r="B46" s="3" t="s">
        <v>92</v>
      </c>
      <c r="C46" s="4">
        <v>1</v>
      </c>
      <c r="D46" s="4">
        <v>0</v>
      </c>
      <c r="E46" s="4">
        <v>0</v>
      </c>
      <c r="F46" s="3" t="s">
        <v>50</v>
      </c>
      <c r="G46" s="3" t="str">
        <f>_xlfn.XLOOKUP(B46,AAS_2!B:B,AAS_2!G:G,,0,1)</f>
        <v>UP CROSS MDV</v>
      </c>
      <c r="H46" s="3" t="str">
        <f>IFERROR(LEFT(G46,FIND(" ",G46)-1),"")</f>
        <v>UP</v>
      </c>
      <c r="I46" s="3">
        <f>_xlfn.XLOOKUP(B46,AAS_2!B:B,AAS_2!I:I,,0,1)</f>
        <v>2018</v>
      </c>
      <c r="J46" s="3" t="str">
        <f>_xlfn.XLOOKUP(B46,AAS_2!B:B,AAS_2!J:J,,0,1)</f>
        <v>Branca</v>
      </c>
      <c r="K46" s="3" t="str">
        <f>_xlfn.XLOOKUP(B46,AAS_2!B:B,AAS_2!K:K,,0,1)</f>
        <v xml:space="preserve">DF </v>
      </c>
      <c r="L46" s="3" t="str">
        <f>_xlfn.XLOOKUP(B46,AAS_2!B:B,AAS_2!L:L,,0,1)</f>
        <v>Brasília</v>
      </c>
      <c r="M46" s="13">
        <f>_xlfn.XLOOKUP(B46,AAS_2!B:B,AAS_2!M:M,,0,1)</f>
        <v>45789</v>
      </c>
    </row>
    <row r="47" spans="1:13">
      <c r="A47" s="3">
        <v>138</v>
      </c>
      <c r="B47" s="3" t="s">
        <v>210</v>
      </c>
      <c r="C47" s="4">
        <v>1</v>
      </c>
      <c r="D47" s="4">
        <v>0</v>
      </c>
      <c r="E47" s="4">
        <v>0</v>
      </c>
      <c r="F47" s="3" t="s">
        <v>39</v>
      </c>
      <c r="G47" s="3" t="s">
        <v>211</v>
      </c>
      <c r="H47" s="3" t="str">
        <f>IFERROR(LEFT(G47,FIND(" ",G47)-1),"")</f>
        <v>FIESTA</v>
      </c>
      <c r="I47" s="3">
        <v>2017</v>
      </c>
      <c r="J47" s="3" t="s">
        <v>218</v>
      </c>
      <c r="K47" s="3" t="s">
        <v>196</v>
      </c>
      <c r="L47" s="3" t="s">
        <v>219</v>
      </c>
      <c r="M47" s="21">
        <v>45272</v>
      </c>
    </row>
    <row r="48" spans="1:13">
      <c r="A48" s="3">
        <v>141</v>
      </c>
      <c r="B48" s="3" t="s">
        <v>322</v>
      </c>
      <c r="C48" s="4">
        <v>1</v>
      </c>
      <c r="D48" s="4">
        <v>0</v>
      </c>
      <c r="E48" s="4">
        <v>0</v>
      </c>
      <c r="F48" s="3" t="s">
        <v>120</v>
      </c>
      <c r="G48" s="3" t="str">
        <f>_xlfn.XLOOKUP(B48,AAS_2!B:B,AAS_2!G:G,,0,1)</f>
        <v>FIT LX FLEX</v>
      </c>
      <c r="H48" s="3" t="str">
        <f>IFERROR(LEFT(G48,FIND(" ",G48)-1),"")</f>
        <v>FIT</v>
      </c>
      <c r="I48" s="3">
        <f>_xlfn.XLOOKUP(B48,AAS_2!B:B,AAS_2!I:I,,0,1)</f>
        <v>2008</v>
      </c>
      <c r="J48" s="3" t="str">
        <f>_xlfn.XLOOKUP(B48,AAS_2!B:B,AAS_2!J:J,,0,1)</f>
        <v>Prata</v>
      </c>
      <c r="K48" s="3" t="str">
        <f>_xlfn.XLOOKUP(B48,AAS_2!B:B,AAS_2!K:K,,0,1)</f>
        <v xml:space="preserve">DF </v>
      </c>
      <c r="L48" s="3" t="str">
        <f>_xlfn.XLOOKUP(B48,AAS_2!B:B,AAS_2!L:L,,0,1)</f>
        <v>Brasília</v>
      </c>
      <c r="M48" s="13">
        <f>_xlfn.XLOOKUP(B48,AAS_2!B:B,AAS_2!M:M,,0,1)</f>
        <v>26930</v>
      </c>
    </row>
    <row r="49" spans="1:13">
      <c r="A49" s="3">
        <v>144</v>
      </c>
      <c r="B49" s="3" t="s">
        <v>325</v>
      </c>
      <c r="C49" s="4">
        <v>1</v>
      </c>
      <c r="D49" s="4">
        <v>0</v>
      </c>
      <c r="E49" s="4">
        <v>0</v>
      </c>
      <c r="F49" s="3" t="s">
        <v>44</v>
      </c>
      <c r="G49" s="3" t="str">
        <f>_xlfn.XLOOKUP(B49,AAS_2!B:B,AAS_2!G:G,,0,1)</f>
        <v>PRISMA 1.4MT LTZ</v>
      </c>
      <c r="H49" s="3" t="str">
        <f>IFERROR(LEFT(G49,FIND(" ",G49)-1),"")</f>
        <v>PRISMA</v>
      </c>
      <c r="I49" s="3">
        <f>_xlfn.XLOOKUP(B49,AAS_2!B:B,AAS_2!I:I,,0,1)</f>
        <v>2019</v>
      </c>
      <c r="J49" s="3" t="str">
        <f>_xlfn.XLOOKUP(B49,AAS_2!B:B,AAS_2!J:J,,0,1)</f>
        <v>Cinza</v>
      </c>
      <c r="K49" s="3" t="str">
        <f>_xlfn.XLOOKUP(B49,AAS_2!B:B,AAS_2!K:K,,0,1)</f>
        <v xml:space="preserve">DF </v>
      </c>
      <c r="L49" s="3" t="str">
        <f>_xlfn.XLOOKUP(B49,AAS_2!B:B,AAS_2!L:L,,0,1)</f>
        <v>Brasília</v>
      </c>
      <c r="M49" s="13">
        <f>_xlfn.XLOOKUP(B49,AAS_2!B:B,AAS_2!M:M,,0,1)</f>
        <v>61891</v>
      </c>
    </row>
    <row r="50" spans="1:13">
      <c r="A50" s="3">
        <v>147</v>
      </c>
      <c r="B50" s="3" t="s">
        <v>381</v>
      </c>
      <c r="C50" s="4">
        <v>1</v>
      </c>
      <c r="D50" s="4">
        <v>0</v>
      </c>
      <c r="E50" s="4">
        <v>0</v>
      </c>
      <c r="F50" s="3" t="s">
        <v>39</v>
      </c>
      <c r="G50" s="3" t="s">
        <v>211</v>
      </c>
      <c r="H50" s="3" t="str">
        <f>IFERROR(LEFT(G50,FIND(" ",G50)-1),"")</f>
        <v>FIESTA</v>
      </c>
      <c r="I50" s="3">
        <v>2019</v>
      </c>
      <c r="J50" s="3" t="s">
        <v>21</v>
      </c>
      <c r="K50" s="3" t="s">
        <v>235</v>
      </c>
      <c r="L50" s="3" t="s">
        <v>216</v>
      </c>
      <c r="M50" s="13">
        <v>46314</v>
      </c>
    </row>
    <row r="51" spans="1:13">
      <c r="A51" s="3">
        <v>150</v>
      </c>
      <c r="B51" s="3" t="s">
        <v>24</v>
      </c>
      <c r="C51" s="4" t="s">
        <v>25</v>
      </c>
      <c r="D51" s="4" t="s">
        <v>25</v>
      </c>
      <c r="E51" s="4" t="s">
        <v>25</v>
      </c>
      <c r="F51" s="3" t="s">
        <v>25</v>
      </c>
      <c r="G51" s="4" t="s">
        <v>25</v>
      </c>
      <c r="H51" s="3" t="str">
        <f>IFERROR(LEFT(G51,FIND(" ",G51)-1),"")</f>
        <v/>
      </c>
      <c r="I51" s="4" t="s">
        <v>25</v>
      </c>
      <c r="J51" s="4" t="s">
        <v>25</v>
      </c>
      <c r="K51" s="4" t="s">
        <v>25</v>
      </c>
      <c r="L51" s="4" t="s">
        <v>25</v>
      </c>
      <c r="M51" s="22" t="s">
        <v>25</v>
      </c>
    </row>
    <row r="52" spans="1:13">
      <c r="A52" s="3">
        <v>153</v>
      </c>
      <c r="B52" s="3" t="s">
        <v>92</v>
      </c>
      <c r="C52" s="4">
        <v>1</v>
      </c>
      <c r="D52" s="4">
        <v>0</v>
      </c>
      <c r="E52" s="4">
        <v>0</v>
      </c>
      <c r="F52" s="3" t="s">
        <v>50</v>
      </c>
      <c r="G52" s="3" t="s">
        <v>156</v>
      </c>
      <c r="H52" s="3" t="str">
        <f>IFERROR(LEFT(G52,FIND(" ",G52)-1),"")</f>
        <v>UP</v>
      </c>
      <c r="I52" s="3">
        <v>2018</v>
      </c>
      <c r="J52" s="3" t="s">
        <v>21</v>
      </c>
      <c r="K52" s="3" t="s">
        <v>235</v>
      </c>
      <c r="L52" s="3" t="s">
        <v>216</v>
      </c>
      <c r="M52" s="13">
        <v>45789</v>
      </c>
    </row>
    <row r="53" spans="1:13">
      <c r="A53" s="3">
        <v>156</v>
      </c>
      <c r="B53" s="3" t="s">
        <v>332</v>
      </c>
      <c r="C53" s="4">
        <v>1</v>
      </c>
      <c r="D53" s="4">
        <v>0</v>
      </c>
      <c r="E53" s="4">
        <v>0</v>
      </c>
      <c r="F53" s="3" t="s">
        <v>54</v>
      </c>
      <c r="G53" s="3" t="str">
        <f>_xlfn.XLOOKUP(B53,AAS_2!B:B,AAS_2!G:G,,0,1)</f>
        <v>ARGO DRIVE 1.0</v>
      </c>
      <c r="H53" s="3" t="str">
        <f>IFERROR(LEFT(G53,FIND(" ",G53)-1),"")</f>
        <v>ARGO</v>
      </c>
      <c r="I53" s="3">
        <f>_xlfn.XLOOKUP(B53,AAS_2!B:B,AAS_2!I:I,,0,1)</f>
        <v>2021</v>
      </c>
      <c r="J53" s="3" t="str">
        <f>_xlfn.XLOOKUP(B53,AAS_2!B:B,AAS_2!J:J,,0,1)</f>
        <v>Vermelha</v>
      </c>
      <c r="K53" s="3" t="str">
        <f>_xlfn.XLOOKUP(B53,AAS_2!B:B,AAS_2!K:K,,0,1)</f>
        <v>DF</v>
      </c>
      <c r="L53" s="3" t="str">
        <f>_xlfn.XLOOKUP(B53,AAS_2!B:B,AAS_2!L:L,,0,1)</f>
        <v>Brasília</v>
      </c>
      <c r="M53" s="13">
        <f>_xlfn.XLOOKUP(B53,AAS_2!B:B,AAS_2!M:M,,0,1)</f>
        <v>53092</v>
      </c>
    </row>
    <row r="54" spans="1:13">
      <c r="A54" s="3">
        <v>159</v>
      </c>
      <c r="B54" s="3" t="s">
        <v>382</v>
      </c>
      <c r="C54" s="4">
        <v>1</v>
      </c>
      <c r="D54" s="4">
        <v>0</v>
      </c>
      <c r="E54" s="4">
        <v>0</v>
      </c>
      <c r="F54" s="3" t="s">
        <v>44</v>
      </c>
      <c r="G54" s="3" t="s">
        <v>383</v>
      </c>
      <c r="H54" s="3" t="str">
        <f>IFERROR(LEFT(G54,FIND(" ",G54)-1),"")</f>
        <v>ONIX</v>
      </c>
      <c r="I54" s="3">
        <v>2020</v>
      </c>
      <c r="J54" s="3" t="s">
        <v>218</v>
      </c>
      <c r="K54" s="3" t="s">
        <v>22</v>
      </c>
      <c r="L54" s="3" t="s">
        <v>216</v>
      </c>
      <c r="M54" s="21">
        <v>64324</v>
      </c>
    </row>
    <row r="55" spans="1:13">
      <c r="A55" s="3">
        <v>162</v>
      </c>
      <c r="B55" s="3" t="s">
        <v>384</v>
      </c>
      <c r="C55" s="4">
        <v>1</v>
      </c>
      <c r="D55" s="4">
        <v>0</v>
      </c>
      <c r="E55" s="4">
        <v>0</v>
      </c>
      <c r="F55" s="3" t="s">
        <v>39</v>
      </c>
      <c r="G55" s="3" t="s">
        <v>385</v>
      </c>
      <c r="H55" s="3" t="str">
        <f>IFERROR(LEFT(G55,FIND(" ",G55)-1),"")</f>
        <v>ECOSPORT</v>
      </c>
      <c r="I55" s="3">
        <v>2021</v>
      </c>
      <c r="J55" s="3" t="s">
        <v>30</v>
      </c>
      <c r="K55" s="3" t="s">
        <v>22</v>
      </c>
      <c r="L55" s="3" t="s">
        <v>216</v>
      </c>
      <c r="M55" s="21">
        <v>72312</v>
      </c>
    </row>
    <row r="56" spans="1:13">
      <c r="A56" s="3">
        <v>165</v>
      </c>
      <c r="B56" s="3" t="s">
        <v>386</v>
      </c>
      <c r="C56" s="4">
        <v>1</v>
      </c>
      <c r="D56" s="4">
        <v>0</v>
      </c>
      <c r="E56" s="4">
        <v>0</v>
      </c>
      <c r="F56" s="3" t="s">
        <v>81</v>
      </c>
      <c r="G56" s="3" t="s">
        <v>387</v>
      </c>
      <c r="H56" s="3" t="str">
        <f>IFERROR(LEFT(G56,FIND(" ",G56)-1),"")</f>
        <v>KIA</v>
      </c>
      <c r="I56" s="3">
        <v>2011</v>
      </c>
      <c r="J56" s="3" t="s">
        <v>222</v>
      </c>
      <c r="K56" s="3" t="s">
        <v>22</v>
      </c>
      <c r="L56" s="3" t="s">
        <v>216</v>
      </c>
      <c r="M56" s="21">
        <v>47117</v>
      </c>
    </row>
    <row r="57" spans="1:13">
      <c r="A57" s="3">
        <v>168</v>
      </c>
      <c r="B57" s="3" t="s">
        <v>388</v>
      </c>
      <c r="C57" s="4">
        <v>1</v>
      </c>
      <c r="D57" s="4">
        <v>0</v>
      </c>
      <c r="E57" s="4">
        <v>0</v>
      </c>
      <c r="F57" s="3" t="s">
        <v>120</v>
      </c>
      <c r="G57" s="3" t="s">
        <v>389</v>
      </c>
      <c r="H57" s="3" t="str">
        <f>IFERROR(LEFT(G57,FIND(" ",G57)-1),"")</f>
        <v>CIVIC</v>
      </c>
      <c r="I57" s="3">
        <v>1998</v>
      </c>
      <c r="J57" s="3" t="s">
        <v>390</v>
      </c>
      <c r="K57" s="3" t="s">
        <v>22</v>
      </c>
      <c r="L57" s="3" t="s">
        <v>216</v>
      </c>
      <c r="M57" s="21">
        <v>32351</v>
      </c>
    </row>
    <row r="58" spans="1:13">
      <c r="A58" s="3">
        <v>171</v>
      </c>
      <c r="B58" s="3" t="s">
        <v>391</v>
      </c>
      <c r="C58" s="4">
        <v>0</v>
      </c>
      <c r="D58" s="4">
        <v>0</v>
      </c>
      <c r="E58" s="4">
        <v>1</v>
      </c>
      <c r="F58" s="3" t="s">
        <v>64</v>
      </c>
      <c r="G58" s="3" t="s">
        <v>392</v>
      </c>
      <c r="H58" s="3" t="str">
        <f>IFERROR(LEFT(G58,FIND(" ",G58)-1),"")</f>
        <v>COROLLA</v>
      </c>
      <c r="I58" s="3">
        <v>2022</v>
      </c>
      <c r="J58" s="3" t="s">
        <v>30</v>
      </c>
      <c r="K58" s="3" t="s">
        <v>22</v>
      </c>
      <c r="L58" s="3" t="s">
        <v>216</v>
      </c>
      <c r="M58" s="21">
        <v>127703</v>
      </c>
    </row>
    <row r="59" spans="1:13">
      <c r="A59" s="3">
        <v>174</v>
      </c>
      <c r="B59" s="3" t="s">
        <v>393</v>
      </c>
      <c r="C59" s="4">
        <v>1</v>
      </c>
      <c r="D59" s="4">
        <v>0</v>
      </c>
      <c r="E59" s="4">
        <v>0</v>
      </c>
      <c r="F59" s="3" t="s">
        <v>44</v>
      </c>
      <c r="G59" s="3" t="s">
        <v>394</v>
      </c>
      <c r="H59" s="3" t="str">
        <f>IFERROR(LEFT(G59,FIND(" ",G59)-1),"")</f>
        <v>ONIX</v>
      </c>
      <c r="I59" s="3">
        <v>2017</v>
      </c>
      <c r="J59" s="3" t="s">
        <v>222</v>
      </c>
      <c r="K59" s="3" t="s">
        <v>22</v>
      </c>
      <c r="L59" s="3" t="s">
        <v>216</v>
      </c>
      <c r="M59" s="21">
        <v>35613</v>
      </c>
    </row>
    <row r="60" spans="1:13">
      <c r="A60" s="3">
        <v>177</v>
      </c>
      <c r="B60" s="3" t="s">
        <v>395</v>
      </c>
      <c r="C60" s="4">
        <v>1</v>
      </c>
      <c r="D60" s="4">
        <v>0</v>
      </c>
      <c r="E60" s="4">
        <v>0</v>
      </c>
      <c r="F60" s="3" t="s">
        <v>86</v>
      </c>
      <c r="G60" s="3" t="s">
        <v>175</v>
      </c>
      <c r="H60" s="3" t="str">
        <f>IFERROR(LEFT(G60,FIND(" ",G60)-1),"")</f>
        <v>IX35</v>
      </c>
      <c r="I60" s="3">
        <v>2019</v>
      </c>
      <c r="J60" s="3" t="s">
        <v>218</v>
      </c>
      <c r="K60" s="3" t="s">
        <v>74</v>
      </c>
      <c r="L60" s="3" t="s">
        <v>396</v>
      </c>
      <c r="M60" s="21">
        <v>84672</v>
      </c>
    </row>
    <row r="61" spans="1:13">
      <c r="A61" s="3">
        <v>180</v>
      </c>
      <c r="B61" s="3" t="s">
        <v>397</v>
      </c>
      <c r="C61" s="4">
        <v>1</v>
      </c>
      <c r="D61" s="4">
        <v>0</v>
      </c>
      <c r="E61" s="4">
        <v>0</v>
      </c>
      <c r="F61" s="3" t="s">
        <v>367</v>
      </c>
      <c r="G61" s="3" t="s">
        <v>398</v>
      </c>
      <c r="H61" s="3" t="str">
        <f>IFERROR(LEFT(G61,FIND(" ",G61)-1),"")</f>
        <v>KICKS</v>
      </c>
      <c r="I61" s="3">
        <v>2019</v>
      </c>
      <c r="J61" s="3" t="s">
        <v>30</v>
      </c>
      <c r="K61" s="3" t="s">
        <v>22</v>
      </c>
      <c r="L61" s="3" t="s">
        <v>216</v>
      </c>
      <c r="M61" s="21">
        <v>77569</v>
      </c>
    </row>
    <row r="62" spans="1:13">
      <c r="A62" s="3">
        <v>183</v>
      </c>
      <c r="B62" s="3" t="s">
        <v>399</v>
      </c>
      <c r="C62" s="4">
        <v>1</v>
      </c>
      <c r="D62" s="4">
        <v>0</v>
      </c>
      <c r="E62" s="4">
        <v>0</v>
      </c>
      <c r="F62" s="3" t="s">
        <v>54</v>
      </c>
      <c r="G62" s="3" t="s">
        <v>400</v>
      </c>
      <c r="H62" s="3" t="str">
        <f>IFERROR(LEFT(G62,FIND(" ",G62)-1),"")</f>
        <v>ARGO</v>
      </c>
      <c r="I62" s="3">
        <v>2019</v>
      </c>
      <c r="J62" s="3" t="s">
        <v>222</v>
      </c>
      <c r="K62" s="3" t="s">
        <v>22</v>
      </c>
      <c r="L62" s="3" t="s">
        <v>216</v>
      </c>
      <c r="M62" s="21">
        <v>55824</v>
      </c>
    </row>
    <row r="63" spans="1:13">
      <c r="A63" s="3">
        <v>186</v>
      </c>
      <c r="B63" s="3" t="s">
        <v>130</v>
      </c>
      <c r="C63" s="4">
        <v>1</v>
      </c>
      <c r="D63" s="4">
        <v>0</v>
      </c>
      <c r="E63" s="4">
        <v>0</v>
      </c>
      <c r="F63" s="3" t="s">
        <v>50</v>
      </c>
      <c r="G63" s="3" t="s">
        <v>131</v>
      </c>
      <c r="H63" s="3" t="str">
        <f>IFERROR(LEFT(G63,FIND(" ",G63)-1),"")</f>
        <v>FOX</v>
      </c>
      <c r="I63" s="3">
        <v>2017</v>
      </c>
      <c r="J63" s="3" t="s">
        <v>21</v>
      </c>
      <c r="K63" s="3" t="s">
        <v>22</v>
      </c>
      <c r="L63" s="3" t="s">
        <v>216</v>
      </c>
      <c r="M63" s="21">
        <v>44389</v>
      </c>
    </row>
    <row r="64" spans="1:13">
      <c r="A64" s="3">
        <v>189</v>
      </c>
      <c r="B64" s="3" t="s">
        <v>24</v>
      </c>
      <c r="C64" s="4" t="s">
        <v>25</v>
      </c>
      <c r="D64" s="4" t="s">
        <v>25</v>
      </c>
      <c r="E64" s="4" t="s">
        <v>25</v>
      </c>
      <c r="F64" s="3" t="s">
        <v>25</v>
      </c>
      <c r="G64" s="4" t="s">
        <v>25</v>
      </c>
      <c r="H64" s="3" t="str">
        <f>IFERROR(LEFT(G64,FIND(" ",G64)-1),"")</f>
        <v/>
      </c>
      <c r="I64" s="4" t="s">
        <v>25</v>
      </c>
      <c r="J64" s="4" t="s">
        <v>25</v>
      </c>
      <c r="K64" s="4" t="s">
        <v>25</v>
      </c>
      <c r="L64" s="4" t="s">
        <v>25</v>
      </c>
      <c r="M64" s="22" t="s">
        <v>25</v>
      </c>
    </row>
    <row r="65" spans="1:13">
      <c r="A65" s="3">
        <v>192</v>
      </c>
      <c r="B65" s="3" t="s">
        <v>401</v>
      </c>
      <c r="C65" s="4">
        <v>1</v>
      </c>
      <c r="D65" s="4">
        <v>0</v>
      </c>
      <c r="E65" s="4">
        <v>0</v>
      </c>
      <c r="F65" s="3" t="s">
        <v>39</v>
      </c>
      <c r="G65" s="3" t="s">
        <v>402</v>
      </c>
      <c r="H65" s="3" t="str">
        <f>IFERROR(LEFT(G65,FIND(" ",G65)-1),"")</f>
        <v>ESCORT</v>
      </c>
      <c r="I65" s="3">
        <v>1993</v>
      </c>
      <c r="J65" s="3" t="s">
        <v>30</v>
      </c>
      <c r="K65" s="3" t="s">
        <v>22</v>
      </c>
      <c r="L65" s="3" t="s">
        <v>216</v>
      </c>
      <c r="M65" s="21">
        <v>6723</v>
      </c>
    </row>
    <row r="66" spans="1:13">
      <c r="A66" s="3">
        <v>195</v>
      </c>
      <c r="B66" s="3" t="s">
        <v>69</v>
      </c>
      <c r="C66" s="4">
        <v>1</v>
      </c>
      <c r="D66" s="4">
        <v>0</v>
      </c>
      <c r="E66" s="4">
        <v>0</v>
      </c>
      <c r="F66" s="3" t="s">
        <v>64</v>
      </c>
      <c r="G66" s="3" t="s">
        <v>70</v>
      </c>
      <c r="H66" s="3" t="str">
        <f>IFERROR(LEFT(G66,FIND(" ",G66)-1),"")</f>
        <v>COROLLA</v>
      </c>
      <c r="I66" s="3">
        <v>2002</v>
      </c>
      <c r="J66" s="3" t="s">
        <v>30</v>
      </c>
      <c r="K66" s="3" t="s">
        <v>22</v>
      </c>
      <c r="L66" s="3" t="s">
        <v>216</v>
      </c>
      <c r="M66" s="21">
        <v>27151</v>
      </c>
    </row>
    <row r="68" spans="1:13">
      <c r="B68" s="3" t="s">
        <v>142</v>
      </c>
      <c r="C68" s="14">
        <f>SUM(C2:C66)/COUNT(C2:C66) *100</f>
        <v>96.226415094339629</v>
      </c>
      <c r="D68" s="14">
        <f t="shared" ref="D68:E68" si="0">SUM(D2:D66)/COUNT(D2:D66) *100</f>
        <v>0</v>
      </c>
      <c r="E68" s="29">
        <f>SUM(E2:E66)/COUNT(E2:E66) *100</f>
        <v>3.7735849056603774</v>
      </c>
    </row>
    <row r="70" spans="1:13" hidden="1">
      <c r="A70" s="3">
        <v>198</v>
      </c>
      <c r="B70" s="3" t="s">
        <v>403</v>
      </c>
      <c r="C70" s="4">
        <v>1</v>
      </c>
      <c r="D70" s="4">
        <v>0</v>
      </c>
      <c r="E70" s="4">
        <v>0</v>
      </c>
      <c r="F70" s="3" t="s">
        <v>404</v>
      </c>
      <c r="G70" s="3" t="s">
        <v>405</v>
      </c>
      <c r="H70" s="3" t="str">
        <f>IFERROR(LEFT(G70,FIND(" ",G70)-1),"")</f>
        <v>ONIX</v>
      </c>
      <c r="I70" s="3">
        <v>2013</v>
      </c>
      <c r="J70" s="3" t="s">
        <v>52</v>
      </c>
      <c r="K70" s="3" t="s">
        <v>235</v>
      </c>
      <c r="L70" s="3" t="s">
        <v>216</v>
      </c>
      <c r="M70" s="21">
        <v>34851</v>
      </c>
    </row>
    <row r="72" spans="1:13">
      <c r="B72" s="3">
        <f>COUNT(C2:C66)</f>
        <v>53</v>
      </c>
      <c r="E72" s="27">
        <f>E68/100</f>
        <v>3.7735849056603772E-2</v>
      </c>
    </row>
  </sheetData>
  <autoFilter ref="A1:M67" xr:uid="{05FFEF08-3CAB-4F4F-BD80-C9E13A40A864}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70B60C24-EB28-486A-9BE9-60D74EBC704F}">
            <xm:f>IFERROR(VLOOKUP(A2,AAS_2!$A$2:$A$66,1,FALSE),"Não")&lt;&gt;"Não"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A2:A66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EBCBD-BEDD-4A3E-9704-07CD5284E5E8}">
  <dimension ref="A1:N261"/>
  <sheetViews>
    <sheetView tabSelected="1" topLeftCell="A223" workbookViewId="0">
      <selection activeCell="N197" sqref="N197:N261"/>
    </sheetView>
  </sheetViews>
  <sheetFormatPr defaultRowHeight="15"/>
  <cols>
    <col min="13" max="13" width="10.85546875" bestFit="1" customWidth="1"/>
    <col min="14" max="14" width="21.42578125" bestFit="1" customWidth="1"/>
  </cols>
  <sheetData>
    <row r="1" spans="1:14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406</v>
      </c>
    </row>
    <row r="2" spans="1:14">
      <c r="A2">
        <v>2</v>
      </c>
      <c r="B2" t="s">
        <v>17</v>
      </c>
      <c r="C2">
        <v>1</v>
      </c>
      <c r="D2">
        <v>0</v>
      </c>
      <c r="E2">
        <v>0</v>
      </c>
      <c r="F2" t="s">
        <v>18</v>
      </c>
      <c r="G2" t="s">
        <v>19</v>
      </c>
      <c r="H2" t="s">
        <v>407</v>
      </c>
      <c r="I2" t="s">
        <v>20</v>
      </c>
      <c r="J2" t="s">
        <v>21</v>
      </c>
      <c r="K2" t="s">
        <v>22</v>
      </c>
      <c r="L2" t="s">
        <v>23</v>
      </c>
      <c r="M2">
        <v>27653</v>
      </c>
      <c r="N2" t="s">
        <v>408</v>
      </c>
    </row>
    <row r="3" spans="1:14">
      <c r="A3">
        <v>14</v>
      </c>
      <c r="B3" t="s">
        <v>24</v>
      </c>
      <c r="C3" t="s">
        <v>25</v>
      </c>
      <c r="D3" t="s">
        <v>25</v>
      </c>
      <c r="E3" t="s">
        <v>25</v>
      </c>
      <c r="H3" t="s">
        <v>409</v>
      </c>
      <c r="N3" t="s">
        <v>408</v>
      </c>
    </row>
    <row r="4" spans="1:14">
      <c r="A4">
        <v>19</v>
      </c>
      <c r="B4" t="s">
        <v>24</v>
      </c>
      <c r="C4" t="s">
        <v>25</v>
      </c>
      <c r="D4" t="s">
        <v>25</v>
      </c>
      <c r="E4" t="s">
        <v>25</v>
      </c>
      <c r="H4" t="s">
        <v>409</v>
      </c>
      <c r="N4" t="s">
        <v>408</v>
      </c>
    </row>
    <row r="5" spans="1:14">
      <c r="A5">
        <v>20</v>
      </c>
      <c r="B5" t="s">
        <v>26</v>
      </c>
      <c r="C5">
        <v>1</v>
      </c>
      <c r="D5">
        <v>0</v>
      </c>
      <c r="E5">
        <v>0</v>
      </c>
      <c r="F5" t="s">
        <v>27</v>
      </c>
      <c r="G5" t="s">
        <v>28</v>
      </c>
      <c r="H5" t="s">
        <v>410</v>
      </c>
      <c r="I5" t="s">
        <v>29</v>
      </c>
      <c r="J5" t="s">
        <v>30</v>
      </c>
      <c r="K5" t="s">
        <v>31</v>
      </c>
      <c r="L5" t="s">
        <v>32</v>
      </c>
      <c r="M5">
        <v>57269</v>
      </c>
      <c r="N5" t="s">
        <v>408</v>
      </c>
    </row>
    <row r="6" spans="1:14">
      <c r="A6">
        <v>21</v>
      </c>
      <c r="B6" t="s">
        <v>24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409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408</v>
      </c>
    </row>
    <row r="7" spans="1:14">
      <c r="A7">
        <v>23</v>
      </c>
      <c r="B7" t="s">
        <v>24</v>
      </c>
      <c r="C7" t="s">
        <v>25</v>
      </c>
      <c r="D7" t="s">
        <v>25</v>
      </c>
      <c r="E7" t="s">
        <v>25</v>
      </c>
      <c r="H7" t="s">
        <v>409</v>
      </c>
      <c r="N7" t="s">
        <v>408</v>
      </c>
    </row>
    <row r="8" spans="1:14">
      <c r="A8">
        <v>24</v>
      </c>
      <c r="B8" t="s">
        <v>24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409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408</v>
      </c>
    </row>
    <row r="9" spans="1:14">
      <c r="A9">
        <v>26</v>
      </c>
      <c r="B9" t="s">
        <v>33</v>
      </c>
      <c r="C9">
        <v>1</v>
      </c>
      <c r="D9">
        <v>0</v>
      </c>
      <c r="E9">
        <v>0</v>
      </c>
      <c r="F9" t="s">
        <v>34</v>
      </c>
      <c r="G9" t="s">
        <v>35</v>
      </c>
      <c r="H9" t="s">
        <v>411</v>
      </c>
      <c r="I9" t="s">
        <v>36</v>
      </c>
      <c r="J9" t="s">
        <v>21</v>
      </c>
      <c r="K9" t="s">
        <v>22</v>
      </c>
      <c r="L9" t="s">
        <v>23</v>
      </c>
      <c r="M9">
        <v>54395</v>
      </c>
      <c r="N9" t="s">
        <v>408</v>
      </c>
    </row>
    <row r="10" spans="1:14">
      <c r="A10">
        <v>39</v>
      </c>
      <c r="B10" t="s">
        <v>37</v>
      </c>
      <c r="C10">
        <v>1</v>
      </c>
      <c r="D10">
        <v>0</v>
      </c>
      <c r="E10">
        <v>0</v>
      </c>
      <c r="F10" t="s">
        <v>18</v>
      </c>
      <c r="G10" t="s">
        <v>149</v>
      </c>
      <c r="H10" t="s">
        <v>412</v>
      </c>
      <c r="I10">
        <v>2014</v>
      </c>
      <c r="J10" t="s">
        <v>150</v>
      </c>
      <c r="K10" t="s">
        <v>22</v>
      </c>
      <c r="L10" t="s">
        <v>23</v>
      </c>
      <c r="M10">
        <v>28670</v>
      </c>
      <c r="N10" t="s">
        <v>408</v>
      </c>
    </row>
    <row r="11" spans="1:14">
      <c r="A11">
        <v>43</v>
      </c>
      <c r="B11" t="s">
        <v>38</v>
      </c>
      <c r="C11">
        <v>1</v>
      </c>
      <c r="D11">
        <v>0</v>
      </c>
      <c r="E11">
        <v>0</v>
      </c>
      <c r="F11" t="s">
        <v>39</v>
      </c>
      <c r="G11" t="s">
        <v>40</v>
      </c>
      <c r="H11" t="s">
        <v>413</v>
      </c>
      <c r="I11" t="s">
        <v>41</v>
      </c>
      <c r="J11" t="s">
        <v>21</v>
      </c>
      <c r="K11" t="s">
        <v>22</v>
      </c>
      <c r="L11" t="s">
        <v>23</v>
      </c>
      <c r="M11">
        <v>37341</v>
      </c>
      <c r="N11" t="s">
        <v>408</v>
      </c>
    </row>
    <row r="12" spans="1:14">
      <c r="A12">
        <v>44</v>
      </c>
      <c r="B12" t="s">
        <v>24</v>
      </c>
      <c r="C12" t="s">
        <v>25</v>
      </c>
      <c r="D12" t="s">
        <v>25</v>
      </c>
      <c r="E12" t="s">
        <v>25</v>
      </c>
      <c r="H12" t="s">
        <v>409</v>
      </c>
      <c r="N12" t="s">
        <v>408</v>
      </c>
    </row>
    <row r="13" spans="1:14">
      <c r="A13">
        <v>45</v>
      </c>
      <c r="B13" t="s">
        <v>42</v>
      </c>
      <c r="C13">
        <v>1</v>
      </c>
      <c r="D13">
        <v>0</v>
      </c>
      <c r="E13">
        <v>0</v>
      </c>
      <c r="F13" t="s">
        <v>64</v>
      </c>
      <c r="G13" t="s">
        <v>151</v>
      </c>
      <c r="H13" t="s">
        <v>414</v>
      </c>
      <c r="I13">
        <v>2014</v>
      </c>
      <c r="J13" t="s">
        <v>60</v>
      </c>
      <c r="K13" t="s">
        <v>22</v>
      </c>
      <c r="L13" t="s">
        <v>23</v>
      </c>
      <c r="M13">
        <v>61225</v>
      </c>
      <c r="N13" t="s">
        <v>408</v>
      </c>
    </row>
    <row r="14" spans="1:14">
      <c r="A14">
        <v>46</v>
      </c>
      <c r="B14" t="s">
        <v>43</v>
      </c>
      <c r="C14">
        <v>1</v>
      </c>
      <c r="D14">
        <v>0</v>
      </c>
      <c r="E14">
        <v>0</v>
      </c>
      <c r="F14" t="s">
        <v>44</v>
      </c>
      <c r="G14" t="s">
        <v>45</v>
      </c>
      <c r="H14" t="s">
        <v>415</v>
      </c>
      <c r="I14" t="s">
        <v>46</v>
      </c>
      <c r="J14" t="s">
        <v>30</v>
      </c>
      <c r="K14" t="s">
        <v>47</v>
      </c>
      <c r="L14" t="s">
        <v>48</v>
      </c>
      <c r="M14">
        <v>32092</v>
      </c>
      <c r="N14" t="s">
        <v>408</v>
      </c>
    </row>
    <row r="15" spans="1:14">
      <c r="A15">
        <v>49</v>
      </c>
      <c r="B15" t="s">
        <v>49</v>
      </c>
      <c r="C15">
        <v>1</v>
      </c>
      <c r="D15">
        <v>0</v>
      </c>
      <c r="E15">
        <v>0</v>
      </c>
      <c r="F15" t="s">
        <v>50</v>
      </c>
      <c r="G15" t="s">
        <v>51</v>
      </c>
      <c r="H15" t="s">
        <v>416</v>
      </c>
      <c r="I15" t="s">
        <v>29</v>
      </c>
      <c r="J15" t="s">
        <v>52</v>
      </c>
      <c r="K15" t="s">
        <v>22</v>
      </c>
      <c r="L15" t="s">
        <v>23</v>
      </c>
      <c r="M15">
        <v>48823</v>
      </c>
      <c r="N15" t="s">
        <v>408</v>
      </c>
    </row>
    <row r="16" spans="1:14">
      <c r="A16">
        <v>56</v>
      </c>
      <c r="B16" t="s">
        <v>53</v>
      </c>
      <c r="C16">
        <v>1</v>
      </c>
      <c r="D16">
        <v>0</v>
      </c>
      <c r="E16">
        <v>0</v>
      </c>
      <c r="F16" t="s">
        <v>54</v>
      </c>
      <c r="G16" t="s">
        <v>55</v>
      </c>
      <c r="H16" t="s">
        <v>417</v>
      </c>
      <c r="I16" t="s">
        <v>56</v>
      </c>
      <c r="J16" t="s">
        <v>57</v>
      </c>
      <c r="K16" t="s">
        <v>22</v>
      </c>
      <c r="L16" t="s">
        <v>23</v>
      </c>
      <c r="M16">
        <v>136671</v>
      </c>
      <c r="N16" t="s">
        <v>408</v>
      </c>
    </row>
    <row r="17" spans="1:14">
      <c r="A17">
        <v>58</v>
      </c>
      <c r="B17" t="s">
        <v>58</v>
      </c>
      <c r="C17">
        <v>1</v>
      </c>
      <c r="D17">
        <v>0</v>
      </c>
      <c r="E17">
        <v>0</v>
      </c>
      <c r="F17" t="s">
        <v>54</v>
      </c>
      <c r="G17" t="s">
        <v>59</v>
      </c>
      <c r="H17" t="s">
        <v>418</v>
      </c>
      <c r="I17" t="s">
        <v>56</v>
      </c>
      <c r="J17" t="s">
        <v>60</v>
      </c>
      <c r="K17" t="s">
        <v>22</v>
      </c>
      <c r="L17" t="s">
        <v>23</v>
      </c>
      <c r="M17">
        <v>66561</v>
      </c>
      <c r="N17" t="s">
        <v>408</v>
      </c>
    </row>
    <row r="18" spans="1:14">
      <c r="A18">
        <v>63</v>
      </c>
      <c r="B18" t="s">
        <v>61</v>
      </c>
      <c r="C18">
        <v>1</v>
      </c>
      <c r="D18">
        <v>0</v>
      </c>
      <c r="E18">
        <v>0</v>
      </c>
      <c r="F18" t="s">
        <v>50</v>
      </c>
      <c r="G18" t="s">
        <v>156</v>
      </c>
      <c r="H18" t="s">
        <v>416</v>
      </c>
      <c r="I18">
        <v>2019</v>
      </c>
      <c r="J18" t="s">
        <v>57</v>
      </c>
      <c r="K18" t="s">
        <v>22</v>
      </c>
      <c r="L18" t="s">
        <v>23</v>
      </c>
      <c r="M18">
        <v>57400</v>
      </c>
      <c r="N18" t="s">
        <v>408</v>
      </c>
    </row>
    <row r="19" spans="1:14">
      <c r="A19">
        <v>64</v>
      </c>
      <c r="B19" t="s">
        <v>24</v>
      </c>
      <c r="C19" t="s">
        <v>25</v>
      </c>
      <c r="D19" t="s">
        <v>25</v>
      </c>
      <c r="E19" t="s">
        <v>25</v>
      </c>
      <c r="H19" t="s">
        <v>409</v>
      </c>
      <c r="N19" t="s">
        <v>408</v>
      </c>
    </row>
    <row r="20" spans="1:14">
      <c r="A20">
        <v>70</v>
      </c>
      <c r="B20" t="s">
        <v>24</v>
      </c>
      <c r="C20" t="s">
        <v>25</v>
      </c>
      <c r="D20" t="s">
        <v>25</v>
      </c>
      <c r="E20" t="s">
        <v>25</v>
      </c>
      <c r="H20" t="s">
        <v>409</v>
      </c>
      <c r="N20" t="s">
        <v>408</v>
      </c>
    </row>
    <row r="21" spans="1:14">
      <c r="A21">
        <v>73</v>
      </c>
      <c r="B21" t="s">
        <v>24</v>
      </c>
      <c r="C21" t="s">
        <v>25</v>
      </c>
      <c r="D21" t="s">
        <v>25</v>
      </c>
      <c r="E21" t="s">
        <v>25</v>
      </c>
      <c r="H21" t="s">
        <v>409</v>
      </c>
      <c r="N21" t="s">
        <v>408</v>
      </c>
    </row>
    <row r="22" spans="1:14">
      <c r="A22">
        <v>75</v>
      </c>
      <c r="B22" t="s">
        <v>62</v>
      </c>
      <c r="C22">
        <v>1</v>
      </c>
      <c r="D22">
        <v>0</v>
      </c>
      <c r="E22">
        <v>0</v>
      </c>
      <c r="F22" t="s">
        <v>18</v>
      </c>
      <c r="G22" t="s">
        <v>163</v>
      </c>
      <c r="H22" t="s">
        <v>419</v>
      </c>
      <c r="I22">
        <v>2023</v>
      </c>
      <c r="J22" t="s">
        <v>150</v>
      </c>
      <c r="K22" t="s">
        <v>22</v>
      </c>
      <c r="L22" t="s">
        <v>23</v>
      </c>
      <c r="M22">
        <v>46181</v>
      </c>
      <c r="N22" t="s">
        <v>408</v>
      </c>
    </row>
    <row r="23" spans="1:14">
      <c r="A23">
        <v>76</v>
      </c>
      <c r="B23" t="s">
        <v>24</v>
      </c>
      <c r="C23" t="s">
        <v>25</v>
      </c>
      <c r="D23" t="s">
        <v>25</v>
      </c>
      <c r="E23" t="s">
        <v>25</v>
      </c>
      <c r="H23" t="s">
        <v>409</v>
      </c>
      <c r="N23" t="s">
        <v>408</v>
      </c>
    </row>
    <row r="24" spans="1:14">
      <c r="A24">
        <v>77</v>
      </c>
      <c r="B24" t="s">
        <v>63</v>
      </c>
      <c r="C24">
        <v>1</v>
      </c>
      <c r="D24">
        <v>0</v>
      </c>
      <c r="E24">
        <v>0</v>
      </c>
      <c r="F24" t="s">
        <v>64</v>
      </c>
      <c r="G24" t="s">
        <v>65</v>
      </c>
      <c r="H24" t="s">
        <v>420</v>
      </c>
      <c r="I24" t="s">
        <v>66</v>
      </c>
      <c r="J24" t="s">
        <v>67</v>
      </c>
      <c r="K24" t="s">
        <v>22</v>
      </c>
      <c r="L24" t="s">
        <v>23</v>
      </c>
      <c r="M24">
        <v>136204</v>
      </c>
      <c r="N24" t="s">
        <v>408</v>
      </c>
    </row>
    <row r="25" spans="1:14">
      <c r="A25">
        <v>84</v>
      </c>
      <c r="B25" t="s">
        <v>68</v>
      </c>
      <c r="C25">
        <v>1</v>
      </c>
      <c r="D25">
        <v>0</v>
      </c>
      <c r="E25">
        <v>0</v>
      </c>
      <c r="F25" t="s">
        <v>54</v>
      </c>
      <c r="G25" t="s">
        <v>169</v>
      </c>
      <c r="H25" t="s">
        <v>421</v>
      </c>
      <c r="I25">
        <v>2010</v>
      </c>
      <c r="J25" t="s">
        <v>96</v>
      </c>
      <c r="K25" t="s">
        <v>22</v>
      </c>
      <c r="L25" t="s">
        <v>23</v>
      </c>
      <c r="M25">
        <v>20397</v>
      </c>
      <c r="N25" t="s">
        <v>408</v>
      </c>
    </row>
    <row r="26" spans="1:14">
      <c r="A26">
        <v>92</v>
      </c>
      <c r="B26" t="s">
        <v>69</v>
      </c>
      <c r="C26">
        <v>1</v>
      </c>
      <c r="D26">
        <v>0</v>
      </c>
      <c r="E26">
        <v>0</v>
      </c>
      <c r="F26" t="s">
        <v>64</v>
      </c>
      <c r="G26" t="s">
        <v>70</v>
      </c>
      <c r="H26" t="s">
        <v>414</v>
      </c>
      <c r="I26" t="s">
        <v>71</v>
      </c>
      <c r="J26" t="s">
        <v>67</v>
      </c>
      <c r="K26" t="s">
        <v>22</v>
      </c>
      <c r="L26" t="s">
        <v>23</v>
      </c>
      <c r="M26">
        <v>24956</v>
      </c>
      <c r="N26" t="s">
        <v>408</v>
      </c>
    </row>
    <row r="27" spans="1:14">
      <c r="A27">
        <v>95</v>
      </c>
      <c r="B27" t="s">
        <v>72</v>
      </c>
      <c r="C27">
        <v>1</v>
      </c>
      <c r="D27">
        <v>0</v>
      </c>
      <c r="E27">
        <v>0</v>
      </c>
      <c r="F27" t="s">
        <v>50</v>
      </c>
      <c r="G27" t="s">
        <v>73</v>
      </c>
      <c r="H27" t="s">
        <v>422</v>
      </c>
      <c r="I27" t="s">
        <v>20</v>
      </c>
      <c r="J27" t="s">
        <v>67</v>
      </c>
      <c r="K27" t="s">
        <v>74</v>
      </c>
      <c r="L27" t="s">
        <v>75</v>
      </c>
      <c r="M27">
        <v>65701</v>
      </c>
      <c r="N27" t="s">
        <v>408</v>
      </c>
    </row>
    <row r="28" spans="1:14">
      <c r="A28">
        <v>99</v>
      </c>
      <c r="B28" t="s">
        <v>24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409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408</v>
      </c>
    </row>
    <row r="29" spans="1:14">
      <c r="A29">
        <v>101</v>
      </c>
      <c r="B29" t="s">
        <v>24</v>
      </c>
      <c r="C29" t="s">
        <v>25</v>
      </c>
      <c r="D29" t="s">
        <v>25</v>
      </c>
      <c r="E29" t="s">
        <v>25</v>
      </c>
      <c r="H29" t="s">
        <v>409</v>
      </c>
      <c r="N29" t="s">
        <v>408</v>
      </c>
    </row>
    <row r="30" spans="1:14">
      <c r="A30">
        <v>105</v>
      </c>
      <c r="B30" t="s">
        <v>76</v>
      </c>
      <c r="C30">
        <v>1</v>
      </c>
      <c r="D30">
        <v>0</v>
      </c>
      <c r="E30">
        <v>0</v>
      </c>
      <c r="F30" t="s">
        <v>44</v>
      </c>
      <c r="G30" t="s">
        <v>176</v>
      </c>
      <c r="H30" t="s">
        <v>423</v>
      </c>
      <c r="I30">
        <v>1993</v>
      </c>
      <c r="J30" t="s">
        <v>57</v>
      </c>
      <c r="K30" t="s">
        <v>88</v>
      </c>
      <c r="L30" t="s">
        <v>177</v>
      </c>
      <c r="M30">
        <v>10912</v>
      </c>
      <c r="N30" t="s">
        <v>408</v>
      </c>
    </row>
    <row r="31" spans="1:14">
      <c r="A31">
        <v>108</v>
      </c>
      <c r="B31" t="s">
        <v>77</v>
      </c>
      <c r="C31">
        <v>1</v>
      </c>
      <c r="D31">
        <v>0</v>
      </c>
      <c r="E31">
        <v>0</v>
      </c>
      <c r="F31" t="s">
        <v>50</v>
      </c>
      <c r="G31" t="s">
        <v>178</v>
      </c>
      <c r="H31" t="s">
        <v>424</v>
      </c>
      <c r="I31">
        <v>2011</v>
      </c>
      <c r="J31" t="s">
        <v>96</v>
      </c>
      <c r="K31" t="s">
        <v>22</v>
      </c>
      <c r="L31" t="s">
        <v>23</v>
      </c>
      <c r="M31">
        <v>26301</v>
      </c>
      <c r="N31" t="s">
        <v>408</v>
      </c>
    </row>
    <row r="32" spans="1:14">
      <c r="A32">
        <v>110</v>
      </c>
      <c r="B32" t="s">
        <v>78</v>
      </c>
      <c r="C32">
        <v>1</v>
      </c>
      <c r="D32">
        <v>0</v>
      </c>
      <c r="E32">
        <v>0</v>
      </c>
      <c r="F32" t="s">
        <v>44</v>
      </c>
      <c r="G32" t="s">
        <v>79</v>
      </c>
      <c r="H32" t="s">
        <v>425</v>
      </c>
      <c r="I32" t="s">
        <v>20</v>
      </c>
      <c r="J32" t="s">
        <v>60</v>
      </c>
      <c r="K32" t="s">
        <v>22</v>
      </c>
      <c r="L32" t="s">
        <v>23</v>
      </c>
      <c r="M32">
        <v>23184</v>
      </c>
      <c r="N32" t="s">
        <v>408</v>
      </c>
    </row>
    <row r="33" spans="1:14">
      <c r="A33">
        <v>111</v>
      </c>
      <c r="B33" t="s">
        <v>24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409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408</v>
      </c>
    </row>
    <row r="34" spans="1:14">
      <c r="A34">
        <v>118</v>
      </c>
      <c r="B34" t="s">
        <v>80</v>
      </c>
      <c r="C34">
        <v>1</v>
      </c>
      <c r="D34">
        <v>0</v>
      </c>
      <c r="E34">
        <v>0</v>
      </c>
      <c r="F34" t="s">
        <v>81</v>
      </c>
      <c r="G34" t="s">
        <v>82</v>
      </c>
      <c r="H34" t="s">
        <v>426</v>
      </c>
      <c r="I34" t="s">
        <v>36</v>
      </c>
      <c r="J34" t="s">
        <v>83</v>
      </c>
      <c r="K34" t="s">
        <v>22</v>
      </c>
      <c r="L34" t="s">
        <v>23</v>
      </c>
      <c r="M34">
        <v>30551</v>
      </c>
      <c r="N34" t="s">
        <v>408</v>
      </c>
    </row>
    <row r="35" spans="1:14">
      <c r="A35">
        <v>120</v>
      </c>
      <c r="B35" t="s">
        <v>24</v>
      </c>
      <c r="C35" t="s">
        <v>25</v>
      </c>
      <c r="D35" t="s">
        <v>25</v>
      </c>
      <c r="E35" t="s">
        <v>25</v>
      </c>
      <c r="F35" t="s">
        <v>25</v>
      </c>
      <c r="G35" t="s">
        <v>25</v>
      </c>
      <c r="H35" t="s">
        <v>409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408</v>
      </c>
    </row>
    <row r="36" spans="1:14">
      <c r="A36">
        <v>125</v>
      </c>
      <c r="B36" t="s">
        <v>24</v>
      </c>
      <c r="C36" t="s">
        <v>25</v>
      </c>
      <c r="D36" t="s">
        <v>25</v>
      </c>
      <c r="E36" t="s">
        <v>25</v>
      </c>
      <c r="H36" t="s">
        <v>409</v>
      </c>
      <c r="N36" t="s">
        <v>408</v>
      </c>
    </row>
    <row r="37" spans="1:14">
      <c r="A37">
        <v>126</v>
      </c>
      <c r="B37" t="s">
        <v>84</v>
      </c>
      <c r="C37">
        <v>1</v>
      </c>
      <c r="D37">
        <v>0</v>
      </c>
      <c r="E37">
        <v>0</v>
      </c>
      <c r="F37" t="s">
        <v>54</v>
      </c>
      <c r="G37" t="s">
        <v>184</v>
      </c>
      <c r="H37" t="s">
        <v>427</v>
      </c>
      <c r="I37">
        <v>2010</v>
      </c>
      <c r="J37" t="s">
        <v>96</v>
      </c>
      <c r="K37" t="s">
        <v>22</v>
      </c>
      <c r="L37" t="s">
        <v>23</v>
      </c>
      <c r="M37">
        <v>20397</v>
      </c>
      <c r="N37" t="s">
        <v>408</v>
      </c>
    </row>
    <row r="38" spans="1:14">
      <c r="A38">
        <v>127</v>
      </c>
      <c r="B38" t="s">
        <v>24</v>
      </c>
      <c r="C38" t="s">
        <v>25</v>
      </c>
      <c r="D38" t="s">
        <v>25</v>
      </c>
      <c r="E38" t="s">
        <v>25</v>
      </c>
      <c r="H38" t="s">
        <v>409</v>
      </c>
      <c r="N38" t="s">
        <v>408</v>
      </c>
    </row>
    <row r="39" spans="1:14">
      <c r="A39">
        <v>128</v>
      </c>
      <c r="B39" t="s">
        <v>85</v>
      </c>
      <c r="C39">
        <v>1</v>
      </c>
      <c r="D39">
        <v>0</v>
      </c>
      <c r="E39">
        <v>0</v>
      </c>
      <c r="F39" t="s">
        <v>86</v>
      </c>
      <c r="G39" t="s">
        <v>87</v>
      </c>
      <c r="H39" t="s">
        <v>428</v>
      </c>
      <c r="I39" t="s">
        <v>66</v>
      </c>
      <c r="J39" t="s">
        <v>57</v>
      </c>
      <c r="K39" t="s">
        <v>88</v>
      </c>
      <c r="L39" t="s">
        <v>89</v>
      </c>
      <c r="M39">
        <v>65210</v>
      </c>
      <c r="N39" t="s">
        <v>408</v>
      </c>
    </row>
    <row r="40" spans="1:14">
      <c r="A40">
        <v>130</v>
      </c>
      <c r="B40" t="s">
        <v>90</v>
      </c>
      <c r="C40">
        <v>1</v>
      </c>
      <c r="D40">
        <v>0</v>
      </c>
      <c r="E40">
        <v>0</v>
      </c>
      <c r="F40" t="s">
        <v>54</v>
      </c>
      <c r="G40" t="s">
        <v>91</v>
      </c>
      <c r="H40" t="s">
        <v>429</v>
      </c>
      <c r="I40" t="s">
        <v>46</v>
      </c>
      <c r="J40" t="s">
        <v>57</v>
      </c>
      <c r="K40" t="s">
        <v>22</v>
      </c>
      <c r="L40" t="s">
        <v>23</v>
      </c>
      <c r="M40">
        <v>33905</v>
      </c>
      <c r="N40" t="s">
        <v>408</v>
      </c>
    </row>
    <row r="41" spans="1:14">
      <c r="A41">
        <v>132</v>
      </c>
      <c r="B41" t="s">
        <v>92</v>
      </c>
      <c r="C41">
        <v>1</v>
      </c>
      <c r="D41">
        <v>0</v>
      </c>
      <c r="E41">
        <v>0</v>
      </c>
      <c r="F41" t="s">
        <v>50</v>
      </c>
      <c r="G41" t="s">
        <v>156</v>
      </c>
      <c r="H41" t="s">
        <v>416</v>
      </c>
      <c r="I41">
        <v>2018</v>
      </c>
      <c r="J41" t="s">
        <v>57</v>
      </c>
      <c r="K41" t="s">
        <v>22</v>
      </c>
      <c r="L41" t="s">
        <v>23</v>
      </c>
      <c r="M41">
        <v>45789</v>
      </c>
      <c r="N41" t="s">
        <v>408</v>
      </c>
    </row>
    <row r="42" spans="1:14">
      <c r="A42">
        <v>134</v>
      </c>
      <c r="B42" t="s">
        <v>93</v>
      </c>
      <c r="C42">
        <v>1</v>
      </c>
      <c r="D42">
        <v>0</v>
      </c>
      <c r="E42">
        <v>0</v>
      </c>
      <c r="F42" t="s">
        <v>54</v>
      </c>
      <c r="G42" t="s">
        <v>94</v>
      </c>
      <c r="H42" t="s">
        <v>430</v>
      </c>
      <c r="I42" t="s">
        <v>95</v>
      </c>
      <c r="J42" t="s">
        <v>96</v>
      </c>
      <c r="K42" t="s">
        <v>22</v>
      </c>
      <c r="L42" t="s">
        <v>23</v>
      </c>
      <c r="M42">
        <v>59177</v>
      </c>
      <c r="N42" t="s">
        <v>408</v>
      </c>
    </row>
    <row r="43" spans="1:14">
      <c r="A43">
        <v>135</v>
      </c>
      <c r="B43" t="s">
        <v>24</v>
      </c>
      <c r="C43" t="s">
        <v>25</v>
      </c>
      <c r="D43" t="s">
        <v>25</v>
      </c>
      <c r="E43" t="s">
        <v>25</v>
      </c>
      <c r="F43" t="s">
        <v>25</v>
      </c>
      <c r="G43" t="s">
        <v>25</v>
      </c>
      <c r="H43" t="s">
        <v>409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408</v>
      </c>
    </row>
    <row r="44" spans="1:14">
      <c r="A44">
        <v>136</v>
      </c>
      <c r="B44" t="s">
        <v>97</v>
      </c>
      <c r="C44">
        <v>1</v>
      </c>
      <c r="D44">
        <v>0</v>
      </c>
      <c r="E44">
        <v>0</v>
      </c>
      <c r="F44" t="s">
        <v>98</v>
      </c>
      <c r="G44" t="s">
        <v>99</v>
      </c>
      <c r="H44" t="s">
        <v>409</v>
      </c>
      <c r="I44" t="s">
        <v>100</v>
      </c>
      <c r="J44" t="s">
        <v>57</v>
      </c>
      <c r="K44" t="s">
        <v>101</v>
      </c>
      <c r="L44" t="s">
        <v>102</v>
      </c>
      <c r="M44">
        <v>228343</v>
      </c>
      <c r="N44" t="s">
        <v>408</v>
      </c>
    </row>
    <row r="45" spans="1:14">
      <c r="A45">
        <v>138</v>
      </c>
      <c r="B45" t="s">
        <v>103</v>
      </c>
      <c r="C45">
        <v>1</v>
      </c>
      <c r="D45">
        <v>0</v>
      </c>
      <c r="E45">
        <v>0</v>
      </c>
      <c r="F45" t="s">
        <v>39</v>
      </c>
      <c r="G45" t="s">
        <v>187</v>
      </c>
      <c r="H45" t="s">
        <v>431</v>
      </c>
      <c r="I45">
        <v>2014</v>
      </c>
      <c r="J45" t="s">
        <v>57</v>
      </c>
      <c r="K45" t="s">
        <v>22</v>
      </c>
      <c r="L45" t="s">
        <v>23</v>
      </c>
      <c r="M45">
        <v>29156</v>
      </c>
      <c r="N45" t="s">
        <v>408</v>
      </c>
    </row>
    <row r="46" spans="1:14">
      <c r="A46">
        <v>140</v>
      </c>
      <c r="B46" t="s">
        <v>104</v>
      </c>
      <c r="C46">
        <v>1</v>
      </c>
      <c r="D46">
        <v>0</v>
      </c>
      <c r="E46">
        <v>0</v>
      </c>
      <c r="F46" t="s">
        <v>86</v>
      </c>
      <c r="G46" t="s">
        <v>105</v>
      </c>
      <c r="H46" t="s">
        <v>432</v>
      </c>
      <c r="I46" t="s">
        <v>106</v>
      </c>
      <c r="J46" t="s">
        <v>57</v>
      </c>
      <c r="K46" t="s">
        <v>22</v>
      </c>
      <c r="L46" t="s">
        <v>23</v>
      </c>
      <c r="M46">
        <v>49788</v>
      </c>
      <c r="N46" t="s">
        <v>408</v>
      </c>
    </row>
    <row r="47" spans="1:14">
      <c r="A47">
        <v>142</v>
      </c>
      <c r="B47" t="s">
        <v>107</v>
      </c>
      <c r="C47">
        <v>1</v>
      </c>
      <c r="D47">
        <v>0</v>
      </c>
      <c r="E47">
        <v>0</v>
      </c>
      <c r="F47" t="s">
        <v>50</v>
      </c>
      <c r="G47" t="s">
        <v>108</v>
      </c>
      <c r="H47" t="s">
        <v>433</v>
      </c>
      <c r="I47" t="s">
        <v>46</v>
      </c>
      <c r="J47" t="s">
        <v>52</v>
      </c>
      <c r="K47" t="s">
        <v>22</v>
      </c>
      <c r="L47" t="s">
        <v>23</v>
      </c>
      <c r="M47">
        <v>33647</v>
      </c>
      <c r="N47" t="s">
        <v>408</v>
      </c>
    </row>
    <row r="48" spans="1:14">
      <c r="A48">
        <v>148</v>
      </c>
      <c r="B48" t="s">
        <v>109</v>
      </c>
      <c r="C48">
        <v>1</v>
      </c>
      <c r="D48">
        <v>0</v>
      </c>
      <c r="E48">
        <v>0</v>
      </c>
      <c r="F48" t="s">
        <v>18</v>
      </c>
      <c r="G48" t="s">
        <v>110</v>
      </c>
      <c r="H48" t="s">
        <v>434</v>
      </c>
      <c r="I48" t="s">
        <v>56</v>
      </c>
      <c r="J48" t="s">
        <v>57</v>
      </c>
      <c r="K48" t="s">
        <v>22</v>
      </c>
      <c r="L48" t="s">
        <v>23</v>
      </c>
      <c r="M48">
        <v>117039</v>
      </c>
      <c r="N48" t="s">
        <v>408</v>
      </c>
    </row>
    <row r="49" spans="1:14">
      <c r="A49">
        <v>151</v>
      </c>
      <c r="B49" t="s">
        <v>24</v>
      </c>
      <c r="C49" t="s">
        <v>25</v>
      </c>
      <c r="D49" t="s">
        <v>25</v>
      </c>
      <c r="E49" t="s">
        <v>25</v>
      </c>
      <c r="H49" t="s">
        <v>409</v>
      </c>
      <c r="N49" t="s">
        <v>408</v>
      </c>
    </row>
    <row r="50" spans="1:14">
      <c r="A50">
        <v>160</v>
      </c>
      <c r="B50" t="s">
        <v>111</v>
      </c>
      <c r="C50">
        <v>1</v>
      </c>
      <c r="D50">
        <v>0</v>
      </c>
      <c r="E50">
        <v>0</v>
      </c>
      <c r="F50" t="s">
        <v>54</v>
      </c>
      <c r="G50" t="s">
        <v>112</v>
      </c>
      <c r="H50" t="s">
        <v>418</v>
      </c>
      <c r="I50" t="s">
        <v>100</v>
      </c>
      <c r="J50" t="s">
        <v>67</v>
      </c>
      <c r="K50" t="s">
        <v>22</v>
      </c>
      <c r="L50" t="s">
        <v>23</v>
      </c>
      <c r="M50">
        <v>43957</v>
      </c>
      <c r="N50" t="s">
        <v>408</v>
      </c>
    </row>
    <row r="51" spans="1:14">
      <c r="A51">
        <v>164</v>
      </c>
      <c r="B51" t="s">
        <v>113</v>
      </c>
      <c r="C51">
        <v>1</v>
      </c>
      <c r="D51">
        <v>0</v>
      </c>
      <c r="E51">
        <v>0</v>
      </c>
      <c r="F51" t="s">
        <v>86</v>
      </c>
      <c r="G51" t="s">
        <v>114</v>
      </c>
      <c r="H51" t="s">
        <v>435</v>
      </c>
      <c r="I51" t="s">
        <v>100</v>
      </c>
      <c r="J51" t="s">
        <v>60</v>
      </c>
      <c r="K51" t="s">
        <v>22</v>
      </c>
      <c r="L51" t="s">
        <v>23</v>
      </c>
      <c r="M51">
        <v>71402</v>
      </c>
      <c r="N51" t="s">
        <v>408</v>
      </c>
    </row>
    <row r="52" spans="1:14">
      <c r="A52">
        <v>167</v>
      </c>
      <c r="B52" t="s">
        <v>115</v>
      </c>
      <c r="C52">
        <v>1</v>
      </c>
      <c r="D52">
        <v>0</v>
      </c>
      <c r="E52">
        <v>0</v>
      </c>
      <c r="F52" t="s">
        <v>116</v>
      </c>
      <c r="G52" t="s">
        <v>117</v>
      </c>
      <c r="H52" t="s">
        <v>436</v>
      </c>
      <c r="I52" t="s">
        <v>66</v>
      </c>
      <c r="J52" t="s">
        <v>96</v>
      </c>
      <c r="K52" t="s">
        <v>22</v>
      </c>
      <c r="L52" t="s">
        <v>23</v>
      </c>
      <c r="M52">
        <v>107316</v>
      </c>
      <c r="N52" t="s">
        <v>408</v>
      </c>
    </row>
    <row r="53" spans="1:14">
      <c r="A53">
        <v>168</v>
      </c>
      <c r="B53" t="s">
        <v>118</v>
      </c>
      <c r="C53">
        <v>1</v>
      </c>
      <c r="D53">
        <v>0</v>
      </c>
      <c r="E53">
        <v>0</v>
      </c>
      <c r="F53" t="s">
        <v>54</v>
      </c>
      <c r="G53" t="s">
        <v>94</v>
      </c>
      <c r="H53" t="s">
        <v>430</v>
      </c>
      <c r="I53">
        <v>2022</v>
      </c>
      <c r="J53" t="s">
        <v>67</v>
      </c>
      <c r="K53" t="s">
        <v>88</v>
      </c>
      <c r="L53" t="s">
        <v>89</v>
      </c>
      <c r="M53">
        <v>57050</v>
      </c>
      <c r="N53" t="s">
        <v>408</v>
      </c>
    </row>
    <row r="54" spans="1:14">
      <c r="A54">
        <v>170</v>
      </c>
      <c r="B54" t="s">
        <v>119</v>
      </c>
      <c r="C54">
        <v>1</v>
      </c>
      <c r="D54">
        <v>0</v>
      </c>
      <c r="E54">
        <v>0</v>
      </c>
      <c r="F54" t="s">
        <v>120</v>
      </c>
      <c r="G54" t="s">
        <v>121</v>
      </c>
      <c r="H54" t="s">
        <v>437</v>
      </c>
      <c r="I54" t="s">
        <v>122</v>
      </c>
      <c r="J54" t="s">
        <v>123</v>
      </c>
      <c r="K54" t="s">
        <v>22</v>
      </c>
      <c r="L54" t="s">
        <v>23</v>
      </c>
      <c r="M54">
        <v>24360</v>
      </c>
      <c r="N54" t="s">
        <v>408</v>
      </c>
    </row>
    <row r="55" spans="1:14">
      <c r="A55">
        <v>171</v>
      </c>
      <c r="B55" t="s">
        <v>24</v>
      </c>
      <c r="C55" t="s">
        <v>25</v>
      </c>
      <c r="D55" t="s">
        <v>25</v>
      </c>
      <c r="E55" t="s">
        <v>25</v>
      </c>
      <c r="F55" t="s">
        <v>25</v>
      </c>
      <c r="G55" t="s">
        <v>25</v>
      </c>
      <c r="H55" t="s">
        <v>409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408</v>
      </c>
    </row>
    <row r="56" spans="1:14">
      <c r="A56">
        <v>172</v>
      </c>
      <c r="B56" t="s">
        <v>124</v>
      </c>
      <c r="C56">
        <v>1</v>
      </c>
      <c r="D56">
        <v>0</v>
      </c>
      <c r="E56">
        <v>0</v>
      </c>
      <c r="F56" t="s">
        <v>39</v>
      </c>
      <c r="G56" t="s">
        <v>125</v>
      </c>
      <c r="H56" t="s">
        <v>438</v>
      </c>
      <c r="I56" t="s">
        <v>126</v>
      </c>
      <c r="J56" t="s">
        <v>60</v>
      </c>
      <c r="K56" t="s">
        <v>22</v>
      </c>
      <c r="L56" t="s">
        <v>23</v>
      </c>
      <c r="M56">
        <v>16770</v>
      </c>
      <c r="N56" t="s">
        <v>408</v>
      </c>
    </row>
    <row r="57" spans="1:14">
      <c r="A57">
        <v>177</v>
      </c>
      <c r="B57" t="s">
        <v>24</v>
      </c>
      <c r="C57" t="s">
        <v>25</v>
      </c>
      <c r="D57" t="s">
        <v>25</v>
      </c>
      <c r="E57" t="s">
        <v>25</v>
      </c>
      <c r="F57" t="s">
        <v>25</v>
      </c>
      <c r="G57" t="s">
        <v>25</v>
      </c>
      <c r="H57" t="s">
        <v>409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408</v>
      </c>
    </row>
    <row r="58" spans="1:14">
      <c r="A58">
        <v>179</v>
      </c>
      <c r="B58" t="s">
        <v>127</v>
      </c>
      <c r="C58">
        <v>1</v>
      </c>
      <c r="D58">
        <v>0</v>
      </c>
      <c r="E58">
        <v>0</v>
      </c>
      <c r="F58" t="s">
        <v>34</v>
      </c>
      <c r="G58" t="s">
        <v>128</v>
      </c>
      <c r="H58" t="s">
        <v>411</v>
      </c>
      <c r="I58" t="s">
        <v>46</v>
      </c>
      <c r="J58" t="s">
        <v>96</v>
      </c>
      <c r="K58" t="s">
        <v>22</v>
      </c>
      <c r="L58" t="s">
        <v>23</v>
      </c>
      <c r="M58">
        <v>52474</v>
      </c>
      <c r="N58" t="s">
        <v>408</v>
      </c>
    </row>
    <row r="59" spans="1:14">
      <c r="A59">
        <v>180</v>
      </c>
      <c r="B59" t="s">
        <v>129</v>
      </c>
      <c r="C59">
        <v>1</v>
      </c>
      <c r="D59">
        <v>0</v>
      </c>
      <c r="E59">
        <v>0</v>
      </c>
      <c r="F59" t="s">
        <v>120</v>
      </c>
      <c r="G59" t="s">
        <v>208</v>
      </c>
      <c r="H59" t="s">
        <v>439</v>
      </c>
      <c r="I59">
        <v>2024</v>
      </c>
      <c r="J59" t="s">
        <v>181</v>
      </c>
      <c r="K59" t="s">
        <v>22</v>
      </c>
      <c r="L59" t="s">
        <v>155</v>
      </c>
      <c r="M59">
        <v>104763</v>
      </c>
      <c r="N59" t="s">
        <v>408</v>
      </c>
    </row>
    <row r="60" spans="1:14">
      <c r="A60">
        <v>182</v>
      </c>
      <c r="B60" t="s">
        <v>130</v>
      </c>
      <c r="C60">
        <v>1</v>
      </c>
      <c r="D60">
        <v>0</v>
      </c>
      <c r="E60">
        <v>0</v>
      </c>
      <c r="F60" t="s">
        <v>50</v>
      </c>
      <c r="G60" t="s">
        <v>131</v>
      </c>
      <c r="H60" t="s">
        <v>433</v>
      </c>
      <c r="I60" t="s">
        <v>132</v>
      </c>
      <c r="J60" t="s">
        <v>57</v>
      </c>
      <c r="K60" t="s">
        <v>22</v>
      </c>
      <c r="L60" t="s">
        <v>23</v>
      </c>
      <c r="M60">
        <v>44389</v>
      </c>
      <c r="N60" t="s">
        <v>408</v>
      </c>
    </row>
    <row r="61" spans="1:14">
      <c r="A61">
        <v>183</v>
      </c>
      <c r="B61" t="s">
        <v>133</v>
      </c>
      <c r="C61">
        <v>1</v>
      </c>
      <c r="D61">
        <v>0</v>
      </c>
      <c r="E61">
        <v>0</v>
      </c>
      <c r="F61" t="s">
        <v>86</v>
      </c>
      <c r="G61" t="s">
        <v>209</v>
      </c>
      <c r="H61" t="s">
        <v>440</v>
      </c>
      <c r="I61">
        <v>2014</v>
      </c>
      <c r="J61" t="s">
        <v>60</v>
      </c>
      <c r="K61" t="s">
        <v>22</v>
      </c>
      <c r="L61" t="s">
        <v>23</v>
      </c>
      <c r="M61">
        <v>44170</v>
      </c>
      <c r="N61" t="s">
        <v>408</v>
      </c>
    </row>
    <row r="62" spans="1:14">
      <c r="A62">
        <v>185</v>
      </c>
      <c r="B62" t="s">
        <v>134</v>
      </c>
      <c r="C62">
        <v>1</v>
      </c>
      <c r="D62">
        <v>0</v>
      </c>
      <c r="E62">
        <v>0</v>
      </c>
      <c r="F62" t="s">
        <v>120</v>
      </c>
      <c r="G62" t="s">
        <v>135</v>
      </c>
      <c r="H62" t="s">
        <v>437</v>
      </c>
      <c r="I62" t="s">
        <v>136</v>
      </c>
      <c r="J62" t="s">
        <v>60</v>
      </c>
      <c r="K62" t="s">
        <v>137</v>
      </c>
      <c r="L62" t="s">
        <v>138</v>
      </c>
      <c r="M62">
        <v>55025</v>
      </c>
      <c r="N62" t="s">
        <v>408</v>
      </c>
    </row>
    <row r="63" spans="1:14">
      <c r="A63">
        <v>188</v>
      </c>
      <c r="B63" t="s">
        <v>24</v>
      </c>
      <c r="C63" t="s">
        <v>25</v>
      </c>
      <c r="D63" t="s">
        <v>25</v>
      </c>
      <c r="E63" t="s">
        <v>25</v>
      </c>
      <c r="H63" t="s">
        <v>409</v>
      </c>
      <c r="N63" t="s">
        <v>408</v>
      </c>
    </row>
    <row r="64" spans="1:14">
      <c r="A64">
        <v>190</v>
      </c>
      <c r="B64" t="s">
        <v>24</v>
      </c>
      <c r="C64" t="s">
        <v>25</v>
      </c>
      <c r="D64" t="s">
        <v>25</v>
      </c>
      <c r="E64" t="s">
        <v>25</v>
      </c>
      <c r="H64" t="s">
        <v>409</v>
      </c>
      <c r="N64" t="s">
        <v>408</v>
      </c>
    </row>
    <row r="65" spans="1:14">
      <c r="A65">
        <v>194</v>
      </c>
      <c r="B65" t="s">
        <v>139</v>
      </c>
      <c r="C65">
        <v>0</v>
      </c>
      <c r="D65">
        <v>1</v>
      </c>
      <c r="E65">
        <v>0</v>
      </c>
      <c r="F65" t="s">
        <v>140</v>
      </c>
      <c r="G65" t="s">
        <v>141</v>
      </c>
      <c r="H65" t="s">
        <v>441</v>
      </c>
      <c r="I65" t="s">
        <v>56</v>
      </c>
      <c r="J65" t="s">
        <v>96</v>
      </c>
      <c r="K65" t="s">
        <v>22</v>
      </c>
      <c r="L65" t="s">
        <v>23</v>
      </c>
      <c r="M65">
        <v>107725</v>
      </c>
      <c r="N65" t="s">
        <v>408</v>
      </c>
    </row>
    <row r="66" spans="1:14">
      <c r="A66" s="30">
        <v>196</v>
      </c>
      <c r="B66" s="3" t="s">
        <v>24</v>
      </c>
      <c r="C66" s="3" t="s">
        <v>25</v>
      </c>
      <c r="D66" s="3" t="s">
        <v>25</v>
      </c>
      <c r="E66" s="3" t="s">
        <v>25</v>
      </c>
      <c r="F66" s="8"/>
      <c r="G66" s="8"/>
      <c r="H66" s="13" t="str">
        <f>IFERROR(LEFT(G66,FIND(" ",G66)-1),"")</f>
        <v/>
      </c>
      <c r="I66" s="8"/>
      <c r="J66" s="8"/>
      <c r="K66" s="8"/>
      <c r="L66" s="15"/>
      <c r="M66" s="6"/>
      <c r="N66" t="s">
        <v>408</v>
      </c>
    </row>
    <row r="67" spans="1:14">
      <c r="A67">
        <v>3</v>
      </c>
      <c r="B67" t="s">
        <v>145</v>
      </c>
      <c r="C67">
        <v>1</v>
      </c>
      <c r="D67">
        <v>0</v>
      </c>
      <c r="E67">
        <v>0</v>
      </c>
      <c r="F67" t="s">
        <v>39</v>
      </c>
      <c r="G67" t="s">
        <v>146</v>
      </c>
      <c r="H67" t="s">
        <v>431</v>
      </c>
      <c r="I67">
        <v>2006</v>
      </c>
      <c r="J67" t="s">
        <v>96</v>
      </c>
      <c r="K67" t="s">
        <v>22</v>
      </c>
      <c r="L67" t="s">
        <v>23</v>
      </c>
      <c r="M67">
        <v>19184</v>
      </c>
      <c r="N67" t="s">
        <v>442</v>
      </c>
    </row>
    <row r="68" spans="1:14">
      <c r="A68">
        <v>6</v>
      </c>
      <c r="B68" t="s">
        <v>24</v>
      </c>
      <c r="C68" t="s">
        <v>25</v>
      </c>
      <c r="D68" t="s">
        <v>25</v>
      </c>
      <c r="E68" t="s">
        <v>25</v>
      </c>
      <c r="H68" t="s">
        <v>409</v>
      </c>
      <c r="N68" t="s">
        <v>442</v>
      </c>
    </row>
    <row r="69" spans="1:14">
      <c r="A69">
        <v>9</v>
      </c>
      <c r="B69" t="s">
        <v>24</v>
      </c>
      <c r="C69" t="s">
        <v>25</v>
      </c>
      <c r="D69" t="s">
        <v>25</v>
      </c>
      <c r="E69" t="s">
        <v>25</v>
      </c>
      <c r="H69" t="s">
        <v>409</v>
      </c>
      <c r="N69" t="s">
        <v>442</v>
      </c>
    </row>
    <row r="70" spans="1:14">
      <c r="A70">
        <v>12</v>
      </c>
      <c r="B70" t="s">
        <v>24</v>
      </c>
      <c r="C70" t="s">
        <v>25</v>
      </c>
      <c r="D70" t="s">
        <v>25</v>
      </c>
      <c r="E70" t="s">
        <v>25</v>
      </c>
      <c r="H70" t="s">
        <v>409</v>
      </c>
      <c r="N70" t="s">
        <v>442</v>
      </c>
    </row>
    <row r="71" spans="1:14">
      <c r="A71">
        <v>15</v>
      </c>
      <c r="B71" t="s">
        <v>24</v>
      </c>
      <c r="C71" t="s">
        <v>25</v>
      </c>
      <c r="D71" t="s">
        <v>25</v>
      </c>
      <c r="E71" t="s">
        <v>25</v>
      </c>
      <c r="H71" t="s">
        <v>409</v>
      </c>
      <c r="N71" t="s">
        <v>442</v>
      </c>
    </row>
    <row r="72" spans="1:14">
      <c r="A72">
        <v>18</v>
      </c>
      <c r="B72" t="s">
        <v>147</v>
      </c>
      <c r="C72">
        <v>1</v>
      </c>
      <c r="D72">
        <v>0</v>
      </c>
      <c r="E72">
        <v>0</v>
      </c>
      <c r="F72" t="s">
        <v>44</v>
      </c>
      <c r="G72" t="s">
        <v>79</v>
      </c>
      <c r="H72" t="s">
        <v>425</v>
      </c>
      <c r="I72">
        <v>2013</v>
      </c>
      <c r="J72" t="s">
        <v>60</v>
      </c>
      <c r="K72" t="s">
        <v>31</v>
      </c>
      <c r="L72" t="s">
        <v>148</v>
      </c>
      <c r="M72">
        <v>27465</v>
      </c>
      <c r="N72" t="s">
        <v>442</v>
      </c>
    </row>
    <row r="73" spans="1:14">
      <c r="A73">
        <v>21</v>
      </c>
      <c r="B73" t="s">
        <v>24</v>
      </c>
      <c r="C73" t="s">
        <v>25</v>
      </c>
      <c r="D73" t="s">
        <v>25</v>
      </c>
      <c r="E73" t="s">
        <v>25</v>
      </c>
      <c r="H73" t="s">
        <v>409</v>
      </c>
      <c r="N73" t="s">
        <v>442</v>
      </c>
    </row>
    <row r="74" spans="1:14">
      <c r="A74">
        <v>24</v>
      </c>
      <c r="B74" t="s">
        <v>24</v>
      </c>
      <c r="C74" t="s">
        <v>25</v>
      </c>
      <c r="D74" t="s">
        <v>25</v>
      </c>
      <c r="E74" t="s">
        <v>25</v>
      </c>
      <c r="H74" t="s">
        <v>409</v>
      </c>
      <c r="N74" t="s">
        <v>442</v>
      </c>
    </row>
    <row r="75" spans="1:14">
      <c r="A75">
        <v>27</v>
      </c>
      <c r="B75" t="s">
        <v>24</v>
      </c>
      <c r="C75" t="s">
        <v>25</v>
      </c>
      <c r="D75" t="s">
        <v>25</v>
      </c>
      <c r="E75" t="s">
        <v>25</v>
      </c>
      <c r="H75" t="s">
        <v>409</v>
      </c>
      <c r="N75" t="s">
        <v>442</v>
      </c>
    </row>
    <row r="76" spans="1:14">
      <c r="A76">
        <v>30</v>
      </c>
      <c r="B76" t="s">
        <v>24</v>
      </c>
      <c r="C76" t="s">
        <v>25</v>
      </c>
      <c r="D76" t="s">
        <v>25</v>
      </c>
      <c r="E76" t="s">
        <v>25</v>
      </c>
      <c r="H76" t="s">
        <v>409</v>
      </c>
      <c r="N76" t="s">
        <v>442</v>
      </c>
    </row>
    <row r="77" spans="1:14">
      <c r="A77">
        <v>33</v>
      </c>
      <c r="B77" t="s">
        <v>24</v>
      </c>
      <c r="C77" t="s">
        <v>25</v>
      </c>
      <c r="D77" t="s">
        <v>25</v>
      </c>
      <c r="E77" t="s">
        <v>25</v>
      </c>
      <c r="H77" t="s">
        <v>409</v>
      </c>
      <c r="N77" t="s">
        <v>442</v>
      </c>
    </row>
    <row r="78" spans="1:14">
      <c r="A78">
        <v>36</v>
      </c>
      <c r="B78" t="s">
        <v>24</v>
      </c>
      <c r="C78" t="s">
        <v>25</v>
      </c>
      <c r="D78" t="s">
        <v>25</v>
      </c>
      <c r="E78" t="s">
        <v>25</v>
      </c>
      <c r="H78" t="s">
        <v>409</v>
      </c>
      <c r="N78" t="s">
        <v>442</v>
      </c>
    </row>
    <row r="79" spans="1:14">
      <c r="A79">
        <v>39</v>
      </c>
      <c r="B79" t="s">
        <v>37</v>
      </c>
      <c r="C79">
        <v>1</v>
      </c>
      <c r="D79">
        <v>0</v>
      </c>
      <c r="E79">
        <v>0</v>
      </c>
      <c r="F79" t="s">
        <v>18</v>
      </c>
      <c r="G79" t="s">
        <v>149</v>
      </c>
      <c r="H79" t="s">
        <v>412</v>
      </c>
      <c r="I79">
        <v>2014</v>
      </c>
      <c r="J79" t="s">
        <v>150</v>
      </c>
      <c r="K79" t="s">
        <v>22</v>
      </c>
      <c r="L79" t="s">
        <v>23</v>
      </c>
      <c r="M79">
        <v>28670</v>
      </c>
      <c r="N79" t="s">
        <v>442</v>
      </c>
    </row>
    <row r="80" spans="1:14">
      <c r="A80">
        <v>42</v>
      </c>
      <c r="B80" t="s">
        <v>24</v>
      </c>
      <c r="C80" t="s">
        <v>25</v>
      </c>
      <c r="D80" t="s">
        <v>25</v>
      </c>
      <c r="E80" t="s">
        <v>25</v>
      </c>
      <c r="H80" t="s">
        <v>409</v>
      </c>
      <c r="N80" t="s">
        <v>442</v>
      </c>
    </row>
    <row r="81" spans="1:14">
      <c r="A81">
        <v>45</v>
      </c>
      <c r="B81" t="s">
        <v>42</v>
      </c>
      <c r="C81">
        <v>1</v>
      </c>
      <c r="D81">
        <v>0</v>
      </c>
      <c r="E81">
        <v>0</v>
      </c>
      <c r="F81" t="s">
        <v>64</v>
      </c>
      <c r="G81" t="s">
        <v>151</v>
      </c>
      <c r="H81" t="s">
        <v>414</v>
      </c>
      <c r="I81">
        <v>2014</v>
      </c>
      <c r="J81" t="s">
        <v>60</v>
      </c>
      <c r="K81" t="s">
        <v>22</v>
      </c>
      <c r="L81" t="s">
        <v>23</v>
      </c>
      <c r="M81">
        <v>61225</v>
      </c>
      <c r="N81" t="s">
        <v>442</v>
      </c>
    </row>
    <row r="82" spans="1:14">
      <c r="A82">
        <v>48</v>
      </c>
      <c r="B82" t="s">
        <v>24</v>
      </c>
      <c r="C82" t="s">
        <v>25</v>
      </c>
      <c r="D82" t="s">
        <v>25</v>
      </c>
      <c r="E82" t="s">
        <v>25</v>
      </c>
      <c r="H82" t="s">
        <v>409</v>
      </c>
      <c r="N82" t="s">
        <v>442</v>
      </c>
    </row>
    <row r="83" spans="1:14">
      <c r="A83">
        <v>51</v>
      </c>
      <c r="B83" t="s">
        <v>24</v>
      </c>
      <c r="C83" t="s">
        <v>25</v>
      </c>
      <c r="D83" t="s">
        <v>25</v>
      </c>
      <c r="E83" t="s">
        <v>25</v>
      </c>
      <c r="H83" t="s">
        <v>409</v>
      </c>
      <c r="N83" t="s">
        <v>442</v>
      </c>
    </row>
    <row r="84" spans="1:14">
      <c r="A84">
        <v>54</v>
      </c>
      <c r="B84" t="s">
        <v>152</v>
      </c>
      <c r="C84">
        <v>1</v>
      </c>
      <c r="D84">
        <v>0</v>
      </c>
      <c r="E84">
        <v>0</v>
      </c>
      <c r="F84" t="s">
        <v>39</v>
      </c>
      <c r="G84" t="s">
        <v>153</v>
      </c>
      <c r="H84" t="s">
        <v>413</v>
      </c>
      <c r="I84">
        <v>2020</v>
      </c>
      <c r="J84" t="s">
        <v>60</v>
      </c>
      <c r="K84" t="s">
        <v>22</v>
      </c>
      <c r="L84" t="s">
        <v>23</v>
      </c>
      <c r="M84">
        <v>44191</v>
      </c>
      <c r="N84" t="s">
        <v>442</v>
      </c>
    </row>
    <row r="85" spans="1:14">
      <c r="A85">
        <v>57</v>
      </c>
      <c r="B85" t="s">
        <v>154</v>
      </c>
      <c r="C85">
        <v>1</v>
      </c>
      <c r="D85">
        <v>0</v>
      </c>
      <c r="E85">
        <v>0</v>
      </c>
      <c r="F85" t="s">
        <v>54</v>
      </c>
      <c r="G85" t="s">
        <v>94</v>
      </c>
      <c r="H85" t="s">
        <v>430</v>
      </c>
      <c r="I85">
        <v>2023</v>
      </c>
      <c r="J85" t="s">
        <v>60</v>
      </c>
      <c r="K85" t="s">
        <v>22</v>
      </c>
      <c r="L85" t="s">
        <v>155</v>
      </c>
      <c r="M85">
        <v>65334</v>
      </c>
      <c r="N85" t="s">
        <v>442</v>
      </c>
    </row>
    <row r="86" spans="1:14">
      <c r="A86">
        <v>60</v>
      </c>
      <c r="B86" t="s">
        <v>24</v>
      </c>
      <c r="C86" t="s">
        <v>25</v>
      </c>
      <c r="D86" t="s">
        <v>25</v>
      </c>
      <c r="E86" t="s">
        <v>25</v>
      </c>
      <c r="H86" t="s">
        <v>409</v>
      </c>
      <c r="N86" t="s">
        <v>442</v>
      </c>
    </row>
    <row r="87" spans="1:14">
      <c r="A87">
        <v>63</v>
      </c>
      <c r="B87" t="s">
        <v>61</v>
      </c>
      <c r="C87">
        <v>1</v>
      </c>
      <c r="D87">
        <v>0</v>
      </c>
      <c r="E87">
        <v>0</v>
      </c>
      <c r="F87" t="s">
        <v>50</v>
      </c>
      <c r="G87" t="s">
        <v>156</v>
      </c>
      <c r="H87" t="s">
        <v>416</v>
      </c>
      <c r="I87">
        <v>2019</v>
      </c>
      <c r="J87" t="s">
        <v>57</v>
      </c>
      <c r="K87" t="s">
        <v>22</v>
      </c>
      <c r="L87" t="s">
        <v>23</v>
      </c>
      <c r="M87">
        <v>57400</v>
      </c>
      <c r="N87" t="s">
        <v>442</v>
      </c>
    </row>
    <row r="88" spans="1:14">
      <c r="A88">
        <v>66</v>
      </c>
      <c r="B88" t="s">
        <v>157</v>
      </c>
      <c r="C88">
        <v>1</v>
      </c>
      <c r="D88">
        <v>0</v>
      </c>
      <c r="E88">
        <v>0</v>
      </c>
      <c r="F88" t="s">
        <v>44</v>
      </c>
      <c r="G88" t="s">
        <v>158</v>
      </c>
      <c r="H88" t="s">
        <v>443</v>
      </c>
      <c r="I88">
        <v>2007</v>
      </c>
      <c r="J88" t="s">
        <v>60</v>
      </c>
      <c r="K88" t="s">
        <v>22</v>
      </c>
      <c r="L88" t="s">
        <v>23</v>
      </c>
      <c r="M88">
        <v>18748</v>
      </c>
      <c r="N88" t="s">
        <v>442</v>
      </c>
    </row>
    <row r="89" spans="1:14">
      <c r="A89">
        <v>69</v>
      </c>
      <c r="B89" t="s">
        <v>159</v>
      </c>
      <c r="C89">
        <v>1</v>
      </c>
      <c r="D89">
        <v>0</v>
      </c>
      <c r="E89">
        <v>0</v>
      </c>
      <c r="F89" t="s">
        <v>50</v>
      </c>
      <c r="G89" t="s">
        <v>160</v>
      </c>
      <c r="H89" t="s">
        <v>424</v>
      </c>
      <c r="I89">
        <v>2009</v>
      </c>
      <c r="J89" t="s">
        <v>60</v>
      </c>
      <c r="K89" t="s">
        <v>22</v>
      </c>
      <c r="L89" t="s">
        <v>23</v>
      </c>
      <c r="M89">
        <v>29025</v>
      </c>
      <c r="N89" t="s">
        <v>442</v>
      </c>
    </row>
    <row r="90" spans="1:14">
      <c r="A90">
        <v>72</v>
      </c>
      <c r="B90" t="s">
        <v>161</v>
      </c>
      <c r="C90">
        <v>1</v>
      </c>
      <c r="D90">
        <v>0</v>
      </c>
      <c r="E90">
        <v>0</v>
      </c>
      <c r="F90" t="s">
        <v>18</v>
      </c>
      <c r="G90" t="s">
        <v>162</v>
      </c>
      <c r="H90" t="s">
        <v>419</v>
      </c>
      <c r="I90">
        <v>2022</v>
      </c>
      <c r="J90" t="s">
        <v>25</v>
      </c>
      <c r="K90" t="s">
        <v>88</v>
      </c>
      <c r="L90" t="s">
        <v>89</v>
      </c>
      <c r="M90">
        <v>48090</v>
      </c>
      <c r="N90" t="s">
        <v>442</v>
      </c>
    </row>
    <row r="91" spans="1:14">
      <c r="A91">
        <v>75</v>
      </c>
      <c r="B91" t="s">
        <v>62</v>
      </c>
      <c r="C91">
        <v>1</v>
      </c>
      <c r="D91">
        <v>0</v>
      </c>
      <c r="E91">
        <v>0</v>
      </c>
      <c r="F91" t="s">
        <v>18</v>
      </c>
      <c r="G91" t="s">
        <v>163</v>
      </c>
      <c r="H91" t="s">
        <v>419</v>
      </c>
      <c r="I91">
        <v>2023</v>
      </c>
      <c r="J91" t="s">
        <v>150</v>
      </c>
      <c r="K91" t="s">
        <v>22</v>
      </c>
      <c r="L91" t="s">
        <v>23</v>
      </c>
      <c r="M91">
        <v>46181</v>
      </c>
      <c r="N91" t="s">
        <v>442</v>
      </c>
    </row>
    <row r="92" spans="1:14">
      <c r="A92">
        <v>78</v>
      </c>
      <c r="B92" t="s">
        <v>164</v>
      </c>
      <c r="C92">
        <v>1</v>
      </c>
      <c r="D92">
        <v>0</v>
      </c>
      <c r="E92">
        <v>0</v>
      </c>
      <c r="F92" t="s">
        <v>50</v>
      </c>
      <c r="G92" t="s">
        <v>165</v>
      </c>
      <c r="H92" t="s">
        <v>444</v>
      </c>
      <c r="I92">
        <v>2008</v>
      </c>
      <c r="J92" t="s">
        <v>96</v>
      </c>
      <c r="K92" t="s">
        <v>88</v>
      </c>
      <c r="L92" t="s">
        <v>166</v>
      </c>
      <c r="M92">
        <v>23010</v>
      </c>
      <c r="N92" t="s">
        <v>442</v>
      </c>
    </row>
    <row r="93" spans="1:14">
      <c r="A93">
        <v>81</v>
      </c>
      <c r="B93" t="s">
        <v>167</v>
      </c>
      <c r="C93">
        <v>1</v>
      </c>
      <c r="D93">
        <v>0</v>
      </c>
      <c r="E93">
        <v>0</v>
      </c>
      <c r="F93" t="s">
        <v>44</v>
      </c>
      <c r="G93" t="s">
        <v>168</v>
      </c>
      <c r="H93" t="s">
        <v>445</v>
      </c>
      <c r="I93">
        <v>2022</v>
      </c>
      <c r="K93" t="s">
        <v>22</v>
      </c>
      <c r="L93" t="s">
        <v>155</v>
      </c>
      <c r="M93">
        <v>69019</v>
      </c>
      <c r="N93" t="s">
        <v>442</v>
      </c>
    </row>
    <row r="94" spans="1:14">
      <c r="A94">
        <v>84</v>
      </c>
      <c r="B94" t="s">
        <v>68</v>
      </c>
      <c r="C94">
        <v>1</v>
      </c>
      <c r="D94">
        <v>0</v>
      </c>
      <c r="E94">
        <v>0</v>
      </c>
      <c r="F94" t="s">
        <v>54</v>
      </c>
      <c r="G94" t="s">
        <v>169</v>
      </c>
      <c r="H94" t="s">
        <v>421</v>
      </c>
      <c r="I94">
        <v>2010</v>
      </c>
      <c r="J94" t="s">
        <v>96</v>
      </c>
      <c r="K94" t="s">
        <v>22</v>
      </c>
      <c r="L94" t="s">
        <v>23</v>
      </c>
      <c r="M94">
        <v>20397</v>
      </c>
      <c r="N94" t="s">
        <v>442</v>
      </c>
    </row>
    <row r="95" spans="1:14">
      <c r="A95">
        <v>87</v>
      </c>
      <c r="B95" t="s">
        <v>24</v>
      </c>
      <c r="C95" t="s">
        <v>25</v>
      </c>
      <c r="D95" t="s">
        <v>25</v>
      </c>
      <c r="E95" t="s">
        <v>25</v>
      </c>
      <c r="H95" t="s">
        <v>409</v>
      </c>
      <c r="N95" t="s">
        <v>442</v>
      </c>
    </row>
    <row r="96" spans="1:14">
      <c r="A96">
        <v>90</v>
      </c>
      <c r="B96" t="s">
        <v>170</v>
      </c>
      <c r="C96">
        <v>1</v>
      </c>
      <c r="D96">
        <v>0</v>
      </c>
      <c r="E96">
        <v>0</v>
      </c>
      <c r="F96" t="s">
        <v>27</v>
      </c>
      <c r="G96" t="s">
        <v>171</v>
      </c>
      <c r="H96" t="s">
        <v>446</v>
      </c>
      <c r="I96">
        <v>2022</v>
      </c>
      <c r="J96" t="s">
        <v>57</v>
      </c>
      <c r="K96" t="s">
        <v>88</v>
      </c>
      <c r="L96" t="s">
        <v>89</v>
      </c>
      <c r="M96">
        <v>69750</v>
      </c>
      <c r="N96" t="s">
        <v>442</v>
      </c>
    </row>
    <row r="97" spans="1:14">
      <c r="A97">
        <v>93</v>
      </c>
      <c r="B97" t="s">
        <v>24</v>
      </c>
      <c r="C97" t="s">
        <v>25</v>
      </c>
      <c r="D97" t="s">
        <v>25</v>
      </c>
      <c r="E97" t="s">
        <v>25</v>
      </c>
      <c r="H97" t="s">
        <v>409</v>
      </c>
      <c r="N97" t="s">
        <v>442</v>
      </c>
    </row>
    <row r="98" spans="1:14">
      <c r="A98">
        <v>96</v>
      </c>
      <c r="B98" t="s">
        <v>172</v>
      </c>
      <c r="C98">
        <v>1</v>
      </c>
      <c r="D98">
        <v>0</v>
      </c>
      <c r="E98">
        <v>0</v>
      </c>
      <c r="F98" t="s">
        <v>39</v>
      </c>
      <c r="G98" t="s">
        <v>173</v>
      </c>
      <c r="H98" t="s">
        <v>438</v>
      </c>
      <c r="I98">
        <v>2013</v>
      </c>
      <c r="J98" t="s">
        <v>57</v>
      </c>
      <c r="K98" t="s">
        <v>22</v>
      </c>
      <c r="L98" t="s">
        <v>23</v>
      </c>
      <c r="M98">
        <v>36034</v>
      </c>
      <c r="N98" t="s">
        <v>442</v>
      </c>
    </row>
    <row r="99" spans="1:14">
      <c r="A99">
        <v>99</v>
      </c>
      <c r="B99" t="s">
        <v>24</v>
      </c>
      <c r="C99" t="s">
        <v>25</v>
      </c>
      <c r="D99" t="s">
        <v>25</v>
      </c>
      <c r="E99" t="s">
        <v>25</v>
      </c>
      <c r="H99" t="s">
        <v>409</v>
      </c>
      <c r="N99" t="s">
        <v>442</v>
      </c>
    </row>
    <row r="100" spans="1:14">
      <c r="A100">
        <v>102</v>
      </c>
      <c r="B100" t="s">
        <v>174</v>
      </c>
      <c r="C100">
        <v>1</v>
      </c>
      <c r="D100">
        <v>0</v>
      </c>
      <c r="E100">
        <v>0</v>
      </c>
      <c r="F100" t="s">
        <v>86</v>
      </c>
      <c r="G100" t="s">
        <v>175</v>
      </c>
      <c r="H100" t="s">
        <v>447</v>
      </c>
      <c r="I100">
        <v>2017</v>
      </c>
      <c r="J100" t="s">
        <v>60</v>
      </c>
      <c r="K100" t="s">
        <v>22</v>
      </c>
      <c r="L100" t="s">
        <v>23</v>
      </c>
      <c r="M100">
        <v>72084</v>
      </c>
      <c r="N100" t="s">
        <v>442</v>
      </c>
    </row>
    <row r="101" spans="1:14">
      <c r="A101">
        <v>105</v>
      </c>
      <c r="B101" t="s">
        <v>76</v>
      </c>
      <c r="C101">
        <v>1</v>
      </c>
      <c r="D101">
        <v>0</v>
      </c>
      <c r="E101">
        <v>0</v>
      </c>
      <c r="F101" t="s">
        <v>44</v>
      </c>
      <c r="G101" t="s">
        <v>176</v>
      </c>
      <c r="H101" t="s">
        <v>423</v>
      </c>
      <c r="I101">
        <v>1993</v>
      </c>
      <c r="J101" t="s">
        <v>57</v>
      </c>
      <c r="K101" t="s">
        <v>88</v>
      </c>
      <c r="L101" t="s">
        <v>177</v>
      </c>
      <c r="M101">
        <v>10912</v>
      </c>
      <c r="N101" t="s">
        <v>442</v>
      </c>
    </row>
    <row r="102" spans="1:14">
      <c r="A102">
        <v>108</v>
      </c>
      <c r="B102" t="s">
        <v>77</v>
      </c>
      <c r="C102">
        <v>1</v>
      </c>
      <c r="D102">
        <v>0</v>
      </c>
      <c r="E102">
        <v>0</v>
      </c>
      <c r="F102" t="s">
        <v>50</v>
      </c>
      <c r="G102" t="s">
        <v>178</v>
      </c>
      <c r="H102" t="s">
        <v>424</v>
      </c>
      <c r="I102">
        <v>2011</v>
      </c>
      <c r="J102" t="s">
        <v>96</v>
      </c>
      <c r="K102" t="s">
        <v>22</v>
      </c>
      <c r="L102" t="s">
        <v>23</v>
      </c>
      <c r="M102">
        <v>26301</v>
      </c>
      <c r="N102" t="s">
        <v>442</v>
      </c>
    </row>
    <row r="103" spans="1:14">
      <c r="A103">
        <v>111</v>
      </c>
      <c r="B103" t="s">
        <v>24</v>
      </c>
      <c r="C103" t="s">
        <v>25</v>
      </c>
      <c r="D103" t="s">
        <v>25</v>
      </c>
      <c r="E103" t="s">
        <v>25</v>
      </c>
      <c r="H103" t="s">
        <v>409</v>
      </c>
      <c r="N103" t="s">
        <v>442</v>
      </c>
    </row>
    <row r="104" spans="1:14">
      <c r="A104">
        <v>114</v>
      </c>
      <c r="B104" t="s">
        <v>179</v>
      </c>
      <c r="C104">
        <v>1</v>
      </c>
      <c r="D104">
        <v>0</v>
      </c>
      <c r="E104">
        <v>0</v>
      </c>
      <c r="F104" t="s">
        <v>120</v>
      </c>
      <c r="G104" t="s">
        <v>180</v>
      </c>
      <c r="H104" t="s">
        <v>448</v>
      </c>
      <c r="I104">
        <v>2021</v>
      </c>
      <c r="J104" t="s">
        <v>181</v>
      </c>
      <c r="K104" t="s">
        <v>22</v>
      </c>
      <c r="L104" t="s">
        <v>155</v>
      </c>
      <c r="M104">
        <v>85293</v>
      </c>
      <c r="N104" t="s">
        <v>442</v>
      </c>
    </row>
    <row r="105" spans="1:14">
      <c r="A105">
        <v>117</v>
      </c>
      <c r="B105" t="s">
        <v>24</v>
      </c>
      <c r="C105" t="s">
        <v>25</v>
      </c>
      <c r="D105" t="s">
        <v>25</v>
      </c>
      <c r="E105" t="s">
        <v>25</v>
      </c>
      <c r="H105" t="s">
        <v>409</v>
      </c>
      <c r="N105" t="s">
        <v>442</v>
      </c>
    </row>
    <row r="106" spans="1:14">
      <c r="A106">
        <v>120</v>
      </c>
      <c r="B106" t="s">
        <v>24</v>
      </c>
      <c r="C106" t="s">
        <v>25</v>
      </c>
      <c r="D106" t="s">
        <v>25</v>
      </c>
      <c r="E106" t="s">
        <v>25</v>
      </c>
      <c r="H106" t="s">
        <v>409</v>
      </c>
      <c r="N106" t="s">
        <v>442</v>
      </c>
    </row>
    <row r="107" spans="1:14">
      <c r="A107">
        <v>123</v>
      </c>
      <c r="B107" t="s">
        <v>182</v>
      </c>
      <c r="C107">
        <v>1</v>
      </c>
      <c r="D107">
        <v>0</v>
      </c>
      <c r="E107">
        <v>0</v>
      </c>
      <c r="F107" t="s">
        <v>18</v>
      </c>
      <c r="G107" t="s">
        <v>183</v>
      </c>
      <c r="H107" t="s">
        <v>412</v>
      </c>
      <c r="I107">
        <v>2016</v>
      </c>
      <c r="J107" t="s">
        <v>57</v>
      </c>
      <c r="K107" t="s">
        <v>22</v>
      </c>
      <c r="L107" t="s">
        <v>23</v>
      </c>
      <c r="M107">
        <v>29716</v>
      </c>
      <c r="N107" t="s">
        <v>442</v>
      </c>
    </row>
    <row r="108" spans="1:14">
      <c r="A108">
        <v>126</v>
      </c>
      <c r="B108" t="s">
        <v>84</v>
      </c>
      <c r="C108">
        <v>1</v>
      </c>
      <c r="D108">
        <v>0</v>
      </c>
      <c r="E108">
        <v>0</v>
      </c>
      <c r="F108" t="s">
        <v>54</v>
      </c>
      <c r="G108" t="s">
        <v>184</v>
      </c>
      <c r="H108" t="s">
        <v>427</v>
      </c>
      <c r="I108">
        <v>2010</v>
      </c>
      <c r="J108" t="s">
        <v>96</v>
      </c>
      <c r="K108" t="s">
        <v>22</v>
      </c>
      <c r="L108" t="s">
        <v>23</v>
      </c>
      <c r="M108">
        <v>20397</v>
      </c>
      <c r="N108" t="s">
        <v>442</v>
      </c>
    </row>
    <row r="109" spans="1:14">
      <c r="A109">
        <v>129</v>
      </c>
      <c r="B109" t="s">
        <v>185</v>
      </c>
      <c r="C109">
        <v>1</v>
      </c>
      <c r="D109">
        <v>0</v>
      </c>
      <c r="E109">
        <v>0</v>
      </c>
      <c r="F109" t="s">
        <v>120</v>
      </c>
      <c r="G109" t="s">
        <v>186</v>
      </c>
      <c r="H109" t="s">
        <v>449</v>
      </c>
      <c r="I109">
        <v>2018</v>
      </c>
      <c r="J109" t="s">
        <v>57</v>
      </c>
      <c r="K109" t="s">
        <v>22</v>
      </c>
      <c r="L109" t="s">
        <v>23</v>
      </c>
      <c r="M109">
        <v>67703</v>
      </c>
      <c r="N109" t="s">
        <v>442</v>
      </c>
    </row>
    <row r="110" spans="1:14">
      <c r="A110">
        <v>132</v>
      </c>
      <c r="B110" t="s">
        <v>92</v>
      </c>
      <c r="C110">
        <v>1</v>
      </c>
      <c r="D110">
        <v>0</v>
      </c>
      <c r="E110">
        <v>0</v>
      </c>
      <c r="F110" t="s">
        <v>50</v>
      </c>
      <c r="G110" t="s">
        <v>156</v>
      </c>
      <c r="H110" t="s">
        <v>416</v>
      </c>
      <c r="I110">
        <v>2018</v>
      </c>
      <c r="J110" t="s">
        <v>57</v>
      </c>
      <c r="K110" t="s">
        <v>22</v>
      </c>
      <c r="L110" t="s">
        <v>23</v>
      </c>
      <c r="M110">
        <v>45789</v>
      </c>
      <c r="N110" t="s">
        <v>442</v>
      </c>
    </row>
    <row r="111" spans="1:14">
      <c r="A111">
        <v>135</v>
      </c>
      <c r="B111" t="s">
        <v>24</v>
      </c>
      <c r="C111" t="s">
        <v>25</v>
      </c>
      <c r="D111" t="s">
        <v>25</v>
      </c>
      <c r="E111" t="s">
        <v>25</v>
      </c>
      <c r="H111" t="s">
        <v>409</v>
      </c>
      <c r="N111" t="s">
        <v>442</v>
      </c>
    </row>
    <row r="112" spans="1:14">
      <c r="A112">
        <v>138</v>
      </c>
      <c r="B112" t="s">
        <v>103</v>
      </c>
      <c r="C112">
        <v>1</v>
      </c>
      <c r="D112">
        <v>0</v>
      </c>
      <c r="E112">
        <v>0</v>
      </c>
      <c r="F112" t="s">
        <v>39</v>
      </c>
      <c r="G112" t="s">
        <v>187</v>
      </c>
      <c r="H112" t="s">
        <v>431</v>
      </c>
      <c r="I112">
        <v>2014</v>
      </c>
      <c r="J112" t="s">
        <v>57</v>
      </c>
      <c r="K112" t="s">
        <v>22</v>
      </c>
      <c r="L112" t="s">
        <v>23</v>
      </c>
      <c r="M112">
        <v>29156</v>
      </c>
      <c r="N112" t="s">
        <v>442</v>
      </c>
    </row>
    <row r="113" spans="1:14">
      <c r="A113">
        <v>141</v>
      </c>
      <c r="B113" t="s">
        <v>188</v>
      </c>
      <c r="C113">
        <v>1</v>
      </c>
      <c r="D113">
        <v>0</v>
      </c>
      <c r="E113">
        <v>0</v>
      </c>
      <c r="F113" t="s">
        <v>120</v>
      </c>
      <c r="G113" t="s">
        <v>189</v>
      </c>
      <c r="H113" t="s">
        <v>450</v>
      </c>
      <c r="I113">
        <v>2013</v>
      </c>
      <c r="J113" t="s">
        <v>96</v>
      </c>
      <c r="K113" t="s">
        <v>22</v>
      </c>
      <c r="L113" t="s">
        <v>23</v>
      </c>
      <c r="M113">
        <v>9789</v>
      </c>
      <c r="N113" t="s">
        <v>442</v>
      </c>
    </row>
    <row r="114" spans="1:14">
      <c r="A114">
        <v>144</v>
      </c>
      <c r="B114" t="s">
        <v>190</v>
      </c>
      <c r="C114">
        <v>1</v>
      </c>
      <c r="D114">
        <v>0</v>
      </c>
      <c r="E114">
        <v>0</v>
      </c>
      <c r="F114" t="s">
        <v>50</v>
      </c>
      <c r="G114" t="s">
        <v>191</v>
      </c>
      <c r="H114" t="s">
        <v>451</v>
      </c>
      <c r="I114">
        <v>2015</v>
      </c>
      <c r="J114" t="s">
        <v>150</v>
      </c>
      <c r="K114" t="s">
        <v>22</v>
      </c>
      <c r="L114" t="s">
        <v>23</v>
      </c>
      <c r="M114">
        <v>39658</v>
      </c>
      <c r="N114" t="s">
        <v>442</v>
      </c>
    </row>
    <row r="115" spans="1:14">
      <c r="A115">
        <v>147</v>
      </c>
      <c r="B115" t="s">
        <v>192</v>
      </c>
      <c r="C115">
        <v>1</v>
      </c>
      <c r="D115">
        <v>0</v>
      </c>
      <c r="E115">
        <v>0</v>
      </c>
      <c r="F115" t="s">
        <v>64</v>
      </c>
      <c r="G115" t="s">
        <v>193</v>
      </c>
      <c r="H115" t="s">
        <v>452</v>
      </c>
      <c r="I115">
        <v>2016</v>
      </c>
      <c r="J115" t="s">
        <v>181</v>
      </c>
      <c r="K115" t="s">
        <v>22</v>
      </c>
      <c r="L115" t="s">
        <v>23</v>
      </c>
      <c r="M115">
        <v>38553</v>
      </c>
      <c r="N115" t="s">
        <v>442</v>
      </c>
    </row>
    <row r="116" spans="1:14">
      <c r="A116">
        <v>150</v>
      </c>
      <c r="B116" t="s">
        <v>194</v>
      </c>
      <c r="C116">
        <v>1</v>
      </c>
      <c r="D116">
        <v>0</v>
      </c>
      <c r="E116">
        <v>0</v>
      </c>
      <c r="F116" t="s">
        <v>50</v>
      </c>
      <c r="G116" t="s">
        <v>195</v>
      </c>
      <c r="H116" t="s">
        <v>424</v>
      </c>
      <c r="I116">
        <v>2013</v>
      </c>
      <c r="J116" t="s">
        <v>96</v>
      </c>
      <c r="K116" t="s">
        <v>196</v>
      </c>
      <c r="L116" t="s">
        <v>197</v>
      </c>
      <c r="M116">
        <v>30476</v>
      </c>
      <c r="N116" t="s">
        <v>442</v>
      </c>
    </row>
    <row r="117" spans="1:14">
      <c r="A117">
        <v>153</v>
      </c>
      <c r="B117" t="s">
        <v>198</v>
      </c>
      <c r="C117">
        <v>1</v>
      </c>
      <c r="D117">
        <v>0</v>
      </c>
      <c r="E117">
        <v>0</v>
      </c>
      <c r="F117" t="s">
        <v>50</v>
      </c>
      <c r="G117" t="s">
        <v>199</v>
      </c>
      <c r="H117" t="s">
        <v>424</v>
      </c>
      <c r="I117">
        <v>2009</v>
      </c>
      <c r="J117" t="s">
        <v>60</v>
      </c>
      <c r="K117" t="s">
        <v>22</v>
      </c>
      <c r="L117" t="s">
        <v>23</v>
      </c>
      <c r="M117">
        <v>24451</v>
      </c>
      <c r="N117" t="s">
        <v>442</v>
      </c>
    </row>
    <row r="118" spans="1:14">
      <c r="A118">
        <v>156</v>
      </c>
      <c r="B118" t="s">
        <v>200</v>
      </c>
      <c r="C118">
        <v>0</v>
      </c>
      <c r="D118">
        <v>1</v>
      </c>
      <c r="E118">
        <v>0</v>
      </c>
      <c r="F118" t="s">
        <v>140</v>
      </c>
      <c r="G118" t="s">
        <v>201</v>
      </c>
      <c r="H118" t="s">
        <v>441</v>
      </c>
      <c r="I118">
        <v>2024</v>
      </c>
      <c r="J118" t="s">
        <v>67</v>
      </c>
      <c r="K118" t="s">
        <v>22</v>
      </c>
      <c r="L118" t="s">
        <v>155</v>
      </c>
      <c r="M118">
        <v>118658</v>
      </c>
      <c r="N118" t="s">
        <v>442</v>
      </c>
    </row>
    <row r="119" spans="1:14">
      <c r="A119">
        <v>159</v>
      </c>
      <c r="B119" t="s">
        <v>202</v>
      </c>
      <c r="C119">
        <v>1</v>
      </c>
      <c r="D119">
        <v>0</v>
      </c>
      <c r="E119">
        <v>0</v>
      </c>
      <c r="F119" t="s">
        <v>64</v>
      </c>
      <c r="G119" t="s">
        <v>203</v>
      </c>
      <c r="H119" t="s">
        <v>452</v>
      </c>
      <c r="I119">
        <v>2019</v>
      </c>
      <c r="J119" t="s">
        <v>60</v>
      </c>
      <c r="K119" t="s">
        <v>22</v>
      </c>
      <c r="L119" t="s">
        <v>23</v>
      </c>
      <c r="M119">
        <v>46723</v>
      </c>
      <c r="N119" t="s">
        <v>442</v>
      </c>
    </row>
    <row r="120" spans="1:14">
      <c r="A120">
        <v>162</v>
      </c>
      <c r="B120" t="s">
        <v>204</v>
      </c>
      <c r="C120">
        <v>1</v>
      </c>
      <c r="D120">
        <v>0</v>
      </c>
      <c r="E120">
        <v>0</v>
      </c>
      <c r="F120" t="s">
        <v>18</v>
      </c>
      <c r="G120" t="s">
        <v>205</v>
      </c>
      <c r="H120" t="s">
        <v>419</v>
      </c>
      <c r="I120">
        <v>2019</v>
      </c>
      <c r="J120" t="s">
        <v>57</v>
      </c>
      <c r="K120" t="s">
        <v>22</v>
      </c>
      <c r="L120" t="s">
        <v>23</v>
      </c>
      <c r="M120">
        <v>34876</v>
      </c>
      <c r="N120" t="s">
        <v>442</v>
      </c>
    </row>
    <row r="121" spans="1:14">
      <c r="A121">
        <v>165</v>
      </c>
      <c r="B121" t="s">
        <v>206</v>
      </c>
      <c r="C121">
        <v>1</v>
      </c>
      <c r="D121">
        <v>0</v>
      </c>
      <c r="E121">
        <v>0</v>
      </c>
      <c r="F121" t="s">
        <v>18</v>
      </c>
      <c r="G121" t="s">
        <v>207</v>
      </c>
      <c r="H121" t="s">
        <v>412</v>
      </c>
      <c r="I121">
        <v>2013</v>
      </c>
      <c r="J121" t="s">
        <v>150</v>
      </c>
      <c r="K121" t="s">
        <v>22</v>
      </c>
      <c r="L121" t="s">
        <v>23</v>
      </c>
      <c r="M121">
        <v>27685</v>
      </c>
      <c r="N121" t="s">
        <v>442</v>
      </c>
    </row>
    <row r="122" spans="1:14">
      <c r="A122">
        <v>168</v>
      </c>
      <c r="B122" t="s">
        <v>118</v>
      </c>
      <c r="C122">
        <v>1</v>
      </c>
      <c r="D122">
        <v>0</v>
      </c>
      <c r="E122">
        <v>0</v>
      </c>
      <c r="F122" t="s">
        <v>54</v>
      </c>
      <c r="G122" t="s">
        <v>94</v>
      </c>
      <c r="H122" t="s">
        <v>430</v>
      </c>
      <c r="I122">
        <v>2022</v>
      </c>
      <c r="J122" t="s">
        <v>67</v>
      </c>
      <c r="K122" t="s">
        <v>88</v>
      </c>
      <c r="L122" t="s">
        <v>89</v>
      </c>
      <c r="M122">
        <v>57050</v>
      </c>
      <c r="N122" t="s">
        <v>442</v>
      </c>
    </row>
    <row r="123" spans="1:14">
      <c r="A123">
        <v>171</v>
      </c>
      <c r="B123" t="s">
        <v>24</v>
      </c>
      <c r="C123" t="s">
        <v>25</v>
      </c>
      <c r="D123" t="s">
        <v>25</v>
      </c>
      <c r="E123" t="s">
        <v>25</v>
      </c>
      <c r="H123" t="s">
        <v>409</v>
      </c>
      <c r="N123" t="s">
        <v>442</v>
      </c>
    </row>
    <row r="124" spans="1:14">
      <c r="A124">
        <v>174</v>
      </c>
      <c r="B124" t="s">
        <v>24</v>
      </c>
      <c r="C124" t="s">
        <v>25</v>
      </c>
      <c r="D124" t="s">
        <v>25</v>
      </c>
      <c r="E124" t="s">
        <v>25</v>
      </c>
      <c r="H124" t="s">
        <v>409</v>
      </c>
      <c r="N124" t="s">
        <v>442</v>
      </c>
    </row>
    <row r="125" spans="1:14">
      <c r="A125">
        <v>177</v>
      </c>
      <c r="B125" t="s">
        <v>24</v>
      </c>
      <c r="C125" t="s">
        <v>25</v>
      </c>
      <c r="D125" t="s">
        <v>25</v>
      </c>
      <c r="E125" t="s">
        <v>25</v>
      </c>
      <c r="H125" t="s">
        <v>409</v>
      </c>
      <c r="N125" t="s">
        <v>442</v>
      </c>
    </row>
    <row r="126" spans="1:14">
      <c r="A126">
        <v>180</v>
      </c>
      <c r="B126" t="s">
        <v>129</v>
      </c>
      <c r="C126">
        <v>1</v>
      </c>
      <c r="D126">
        <v>0</v>
      </c>
      <c r="E126">
        <v>0</v>
      </c>
      <c r="F126" t="s">
        <v>120</v>
      </c>
      <c r="G126" t="s">
        <v>208</v>
      </c>
      <c r="H126" t="s">
        <v>439</v>
      </c>
      <c r="I126">
        <v>2024</v>
      </c>
      <c r="J126" t="s">
        <v>181</v>
      </c>
      <c r="K126" t="s">
        <v>22</v>
      </c>
      <c r="L126" t="s">
        <v>155</v>
      </c>
      <c r="M126">
        <v>104763</v>
      </c>
      <c r="N126" t="s">
        <v>442</v>
      </c>
    </row>
    <row r="127" spans="1:14">
      <c r="A127">
        <v>183</v>
      </c>
      <c r="B127" t="s">
        <v>133</v>
      </c>
      <c r="C127">
        <v>1</v>
      </c>
      <c r="D127">
        <v>0</v>
      </c>
      <c r="E127">
        <v>0</v>
      </c>
      <c r="F127" t="s">
        <v>86</v>
      </c>
      <c r="G127" t="s">
        <v>209</v>
      </c>
      <c r="H127" t="s">
        <v>440</v>
      </c>
      <c r="I127">
        <v>2014</v>
      </c>
      <c r="J127" t="s">
        <v>60</v>
      </c>
      <c r="K127" t="s">
        <v>22</v>
      </c>
      <c r="L127" t="s">
        <v>23</v>
      </c>
      <c r="M127">
        <v>44170</v>
      </c>
      <c r="N127" t="s">
        <v>442</v>
      </c>
    </row>
    <row r="128" spans="1:14">
      <c r="A128">
        <v>186</v>
      </c>
      <c r="B128" t="s">
        <v>24</v>
      </c>
      <c r="C128" t="s">
        <v>25</v>
      </c>
      <c r="D128" t="s">
        <v>25</v>
      </c>
      <c r="E128" t="s">
        <v>25</v>
      </c>
      <c r="H128" t="s">
        <v>409</v>
      </c>
      <c r="N128" t="s">
        <v>442</v>
      </c>
    </row>
    <row r="129" spans="1:14">
      <c r="A129">
        <v>189</v>
      </c>
      <c r="B129" t="s">
        <v>24</v>
      </c>
      <c r="C129" t="s">
        <v>25</v>
      </c>
      <c r="D129" t="s">
        <v>25</v>
      </c>
      <c r="E129" t="s">
        <v>25</v>
      </c>
      <c r="H129" t="s">
        <v>409</v>
      </c>
      <c r="N129" t="s">
        <v>442</v>
      </c>
    </row>
    <row r="130" spans="1:14">
      <c r="A130">
        <v>192</v>
      </c>
      <c r="B130" t="s">
        <v>24</v>
      </c>
      <c r="C130" t="s">
        <v>25</v>
      </c>
      <c r="D130" t="s">
        <v>25</v>
      </c>
      <c r="E130" t="s">
        <v>25</v>
      </c>
      <c r="H130" t="s">
        <v>409</v>
      </c>
      <c r="N130" t="s">
        <v>442</v>
      </c>
    </row>
    <row r="131" spans="1:14">
      <c r="A131">
        <v>195</v>
      </c>
      <c r="B131" t="s">
        <v>210</v>
      </c>
      <c r="C131">
        <v>1</v>
      </c>
      <c r="D131">
        <v>0</v>
      </c>
      <c r="E131">
        <v>0</v>
      </c>
      <c r="F131" t="s">
        <v>39</v>
      </c>
      <c r="G131" t="s">
        <v>211</v>
      </c>
      <c r="H131" t="s">
        <v>431</v>
      </c>
      <c r="I131">
        <v>2017</v>
      </c>
      <c r="J131" t="s">
        <v>60</v>
      </c>
      <c r="K131" t="s">
        <v>196</v>
      </c>
      <c r="L131" t="s">
        <v>197</v>
      </c>
      <c r="M131">
        <v>45272</v>
      </c>
      <c r="N131" t="s">
        <v>442</v>
      </c>
    </row>
    <row r="132" spans="1:14">
      <c r="A132">
        <v>1</v>
      </c>
      <c r="B132" t="s">
        <v>214</v>
      </c>
      <c r="C132">
        <v>1</v>
      </c>
      <c r="D132">
        <v>0</v>
      </c>
      <c r="E132">
        <v>0</v>
      </c>
      <c r="F132" t="s">
        <v>86</v>
      </c>
      <c r="G132" t="s">
        <v>215</v>
      </c>
      <c r="H132" t="s">
        <v>428</v>
      </c>
      <c r="I132">
        <v>2019</v>
      </c>
      <c r="J132" t="s">
        <v>21</v>
      </c>
      <c r="K132" t="s">
        <v>22</v>
      </c>
      <c r="L132" t="s">
        <v>216</v>
      </c>
      <c r="M132">
        <v>50914</v>
      </c>
      <c r="N132" t="s">
        <v>453</v>
      </c>
    </row>
    <row r="133" spans="1:14">
      <c r="A133">
        <v>2</v>
      </c>
      <c r="B133" t="s">
        <v>217</v>
      </c>
      <c r="C133">
        <v>1</v>
      </c>
      <c r="D133">
        <v>0</v>
      </c>
      <c r="E133">
        <v>0</v>
      </c>
      <c r="F133" t="s">
        <v>64</v>
      </c>
      <c r="G133" t="s">
        <v>151</v>
      </c>
      <c r="H133" t="s">
        <v>414</v>
      </c>
      <c r="I133">
        <v>2015</v>
      </c>
      <c r="J133" t="s">
        <v>218</v>
      </c>
      <c r="K133" t="s">
        <v>196</v>
      </c>
      <c r="L133" t="s">
        <v>219</v>
      </c>
      <c r="M133">
        <v>65236</v>
      </c>
      <c r="N133" t="s">
        <v>453</v>
      </c>
    </row>
    <row r="134" spans="1:14">
      <c r="A134">
        <v>3</v>
      </c>
      <c r="B134" t="s">
        <v>220</v>
      </c>
      <c r="C134">
        <v>1</v>
      </c>
      <c r="D134">
        <v>0</v>
      </c>
      <c r="E134">
        <v>0</v>
      </c>
      <c r="F134" t="s">
        <v>86</v>
      </c>
      <c r="G134" t="s">
        <v>221</v>
      </c>
      <c r="H134" t="s">
        <v>447</v>
      </c>
      <c r="I134">
        <v>2015</v>
      </c>
      <c r="J134" t="s">
        <v>222</v>
      </c>
      <c r="K134" t="s">
        <v>22</v>
      </c>
      <c r="L134" t="s">
        <v>216</v>
      </c>
      <c r="M134">
        <v>57848</v>
      </c>
      <c r="N134" t="s">
        <v>453</v>
      </c>
    </row>
    <row r="135" spans="1:14">
      <c r="A135">
        <v>4</v>
      </c>
      <c r="B135" t="s">
        <v>223</v>
      </c>
      <c r="C135">
        <v>1</v>
      </c>
      <c r="D135">
        <v>0</v>
      </c>
      <c r="E135">
        <v>0</v>
      </c>
      <c r="F135" t="s">
        <v>39</v>
      </c>
      <c r="G135" t="s">
        <v>224</v>
      </c>
      <c r="H135" t="s">
        <v>413</v>
      </c>
      <c r="I135">
        <v>2009</v>
      </c>
      <c r="J135" t="s">
        <v>222</v>
      </c>
      <c r="K135" t="s">
        <v>225</v>
      </c>
      <c r="L135" t="s">
        <v>226</v>
      </c>
      <c r="M135">
        <v>16939</v>
      </c>
      <c r="N135" t="s">
        <v>453</v>
      </c>
    </row>
    <row r="136" spans="1:14">
      <c r="A136">
        <v>5</v>
      </c>
      <c r="B136" t="s">
        <v>24</v>
      </c>
      <c r="C136" t="s">
        <v>25</v>
      </c>
      <c r="D136" t="s">
        <v>25</v>
      </c>
      <c r="E136" t="s">
        <v>25</v>
      </c>
      <c r="F136" t="s">
        <v>25</v>
      </c>
      <c r="G136" t="s">
        <v>25</v>
      </c>
      <c r="H136" t="s">
        <v>409</v>
      </c>
      <c r="I136" t="s">
        <v>25</v>
      </c>
      <c r="J136" t="s">
        <v>25</v>
      </c>
      <c r="K136" t="s">
        <v>25</v>
      </c>
      <c r="L136" t="s">
        <v>25</v>
      </c>
      <c r="N136" t="s">
        <v>453</v>
      </c>
    </row>
    <row r="137" spans="1:14">
      <c r="A137">
        <v>6</v>
      </c>
      <c r="B137" t="s">
        <v>227</v>
      </c>
      <c r="C137">
        <v>1</v>
      </c>
      <c r="D137">
        <v>0</v>
      </c>
      <c r="E137">
        <v>0</v>
      </c>
      <c r="F137" t="s">
        <v>44</v>
      </c>
      <c r="G137" t="s">
        <v>228</v>
      </c>
      <c r="H137" t="s">
        <v>454</v>
      </c>
      <c r="I137">
        <v>2015</v>
      </c>
      <c r="J137" t="s">
        <v>21</v>
      </c>
      <c r="K137" t="s">
        <v>22</v>
      </c>
      <c r="L137" t="s">
        <v>216</v>
      </c>
      <c r="M137">
        <v>47588</v>
      </c>
      <c r="N137" t="s">
        <v>453</v>
      </c>
    </row>
    <row r="138" spans="1:14">
      <c r="A138">
        <v>7</v>
      </c>
      <c r="B138" t="s">
        <v>229</v>
      </c>
      <c r="C138">
        <v>1</v>
      </c>
      <c r="D138">
        <v>0</v>
      </c>
      <c r="E138">
        <v>0</v>
      </c>
      <c r="F138" t="s">
        <v>39</v>
      </c>
      <c r="G138" t="s">
        <v>230</v>
      </c>
      <c r="H138" t="s">
        <v>431</v>
      </c>
      <c r="I138">
        <v>2011</v>
      </c>
      <c r="J138" t="s">
        <v>218</v>
      </c>
      <c r="K138" t="s">
        <v>22</v>
      </c>
      <c r="L138" t="s">
        <v>216</v>
      </c>
      <c r="M138">
        <v>20624</v>
      </c>
      <c r="N138" t="s">
        <v>453</v>
      </c>
    </row>
    <row r="139" spans="1:14">
      <c r="A139">
        <v>8</v>
      </c>
      <c r="B139" t="s">
        <v>231</v>
      </c>
      <c r="C139">
        <v>1</v>
      </c>
      <c r="D139">
        <v>0</v>
      </c>
      <c r="E139">
        <v>0</v>
      </c>
      <c r="F139" t="s">
        <v>44</v>
      </c>
      <c r="G139" t="s">
        <v>232</v>
      </c>
      <c r="H139" t="s">
        <v>445</v>
      </c>
      <c r="I139">
        <v>2020</v>
      </c>
      <c r="J139" t="s">
        <v>222</v>
      </c>
      <c r="K139" t="s">
        <v>22</v>
      </c>
      <c r="L139" t="s">
        <v>216</v>
      </c>
      <c r="M139">
        <v>60651</v>
      </c>
      <c r="N139" t="s">
        <v>453</v>
      </c>
    </row>
    <row r="140" spans="1:14">
      <c r="A140">
        <v>15</v>
      </c>
      <c r="B140" t="s">
        <v>233</v>
      </c>
      <c r="C140">
        <v>1</v>
      </c>
      <c r="D140">
        <v>0</v>
      </c>
      <c r="E140">
        <v>0</v>
      </c>
      <c r="F140" t="s">
        <v>44</v>
      </c>
      <c r="G140" t="s">
        <v>234</v>
      </c>
      <c r="H140" t="s">
        <v>455</v>
      </c>
      <c r="I140">
        <v>2010</v>
      </c>
      <c r="J140" t="s">
        <v>218</v>
      </c>
      <c r="K140" t="s">
        <v>235</v>
      </c>
      <c r="L140" t="s">
        <v>216</v>
      </c>
      <c r="M140">
        <v>24519</v>
      </c>
      <c r="N140" t="s">
        <v>453</v>
      </c>
    </row>
    <row r="141" spans="1:14">
      <c r="A141">
        <v>21</v>
      </c>
      <c r="B141" t="s">
        <v>24</v>
      </c>
      <c r="C141" t="s">
        <v>25</v>
      </c>
      <c r="D141" t="s">
        <v>25</v>
      </c>
      <c r="E141" t="s">
        <v>25</v>
      </c>
      <c r="F141" t="s">
        <v>25</v>
      </c>
      <c r="G141" t="s">
        <v>25</v>
      </c>
      <c r="H141" t="s">
        <v>409</v>
      </c>
      <c r="I141" t="s">
        <v>25</v>
      </c>
      <c r="J141" t="s">
        <v>25</v>
      </c>
      <c r="K141" t="s">
        <v>25</v>
      </c>
      <c r="L141" t="s">
        <v>25</v>
      </c>
      <c r="N141" t="s">
        <v>453</v>
      </c>
    </row>
    <row r="142" spans="1:14">
      <c r="A142">
        <v>22</v>
      </c>
      <c r="B142" t="s">
        <v>236</v>
      </c>
      <c r="C142">
        <v>1</v>
      </c>
      <c r="D142">
        <v>0</v>
      </c>
      <c r="E142">
        <v>0</v>
      </c>
      <c r="F142" t="s">
        <v>34</v>
      </c>
      <c r="G142" t="s">
        <v>237</v>
      </c>
      <c r="H142" t="s">
        <v>456</v>
      </c>
      <c r="I142">
        <v>2008</v>
      </c>
      <c r="J142" t="s">
        <v>222</v>
      </c>
      <c r="K142" t="s">
        <v>22</v>
      </c>
      <c r="L142" t="s">
        <v>216</v>
      </c>
      <c r="M142">
        <v>41344</v>
      </c>
      <c r="N142" t="s">
        <v>453</v>
      </c>
    </row>
    <row r="143" spans="1:14">
      <c r="A143">
        <v>24</v>
      </c>
      <c r="B143" t="s">
        <v>24</v>
      </c>
      <c r="C143" t="s">
        <v>25</v>
      </c>
      <c r="D143" t="s">
        <v>25</v>
      </c>
      <c r="E143" t="s">
        <v>25</v>
      </c>
      <c r="F143" t="s">
        <v>25</v>
      </c>
      <c r="G143" t="s">
        <v>25</v>
      </c>
      <c r="H143" t="s">
        <v>409</v>
      </c>
      <c r="I143" t="s">
        <v>25</v>
      </c>
      <c r="J143" t="s">
        <v>25</v>
      </c>
      <c r="K143" t="s">
        <v>25</v>
      </c>
      <c r="L143" t="s">
        <v>25</v>
      </c>
      <c r="N143" t="s">
        <v>453</v>
      </c>
    </row>
    <row r="144" spans="1:14">
      <c r="A144">
        <v>25</v>
      </c>
      <c r="B144" t="s">
        <v>24</v>
      </c>
      <c r="C144" t="s">
        <v>25</v>
      </c>
      <c r="D144" t="s">
        <v>25</v>
      </c>
      <c r="E144" t="s">
        <v>25</v>
      </c>
      <c r="F144" t="s">
        <v>25</v>
      </c>
      <c r="G144" t="s">
        <v>25</v>
      </c>
      <c r="H144" t="s">
        <v>409</v>
      </c>
      <c r="I144" t="s">
        <v>25</v>
      </c>
      <c r="J144" t="s">
        <v>25</v>
      </c>
      <c r="K144" t="s">
        <v>25</v>
      </c>
      <c r="L144" t="s">
        <v>25</v>
      </c>
      <c r="N144" t="s">
        <v>453</v>
      </c>
    </row>
    <row r="145" spans="1:14">
      <c r="A145">
        <v>26</v>
      </c>
      <c r="B145" t="s">
        <v>238</v>
      </c>
      <c r="C145">
        <v>1</v>
      </c>
      <c r="D145">
        <v>0</v>
      </c>
      <c r="E145">
        <v>0</v>
      </c>
      <c r="F145" t="s">
        <v>44</v>
      </c>
      <c r="G145" t="s">
        <v>239</v>
      </c>
      <c r="H145" t="s">
        <v>455</v>
      </c>
      <c r="I145">
        <v>2014</v>
      </c>
      <c r="J145" t="s">
        <v>21</v>
      </c>
      <c r="K145" t="s">
        <v>22</v>
      </c>
      <c r="L145" t="s">
        <v>216</v>
      </c>
      <c r="M145">
        <v>35456</v>
      </c>
      <c r="N145" t="s">
        <v>453</v>
      </c>
    </row>
    <row r="146" spans="1:14">
      <c r="A146">
        <v>36</v>
      </c>
      <c r="B146" t="s">
        <v>24</v>
      </c>
      <c r="C146" t="s">
        <v>25</v>
      </c>
      <c r="D146" t="s">
        <v>25</v>
      </c>
      <c r="E146" t="s">
        <v>25</v>
      </c>
      <c r="F146" t="s">
        <v>25</v>
      </c>
      <c r="G146" t="s">
        <v>25</v>
      </c>
      <c r="H146" t="s">
        <v>409</v>
      </c>
      <c r="I146" t="s">
        <v>25</v>
      </c>
      <c r="J146" t="s">
        <v>25</v>
      </c>
      <c r="K146" t="s">
        <v>25</v>
      </c>
      <c r="L146" t="s">
        <v>25</v>
      </c>
      <c r="N146" t="s">
        <v>453</v>
      </c>
    </row>
    <row r="147" spans="1:14">
      <c r="A147">
        <v>39</v>
      </c>
      <c r="B147" t="s">
        <v>24</v>
      </c>
      <c r="C147" t="s">
        <v>25</v>
      </c>
      <c r="D147" t="s">
        <v>25</v>
      </c>
      <c r="E147" t="s">
        <v>25</v>
      </c>
      <c r="F147" t="s">
        <v>25</v>
      </c>
      <c r="G147" t="s">
        <v>25</v>
      </c>
      <c r="H147" t="s">
        <v>409</v>
      </c>
      <c r="I147" t="s">
        <v>25</v>
      </c>
      <c r="J147" t="s">
        <v>25</v>
      </c>
      <c r="K147" t="s">
        <v>25</v>
      </c>
      <c r="L147" t="s">
        <v>25</v>
      </c>
      <c r="N147" t="s">
        <v>453</v>
      </c>
    </row>
    <row r="148" spans="1:14">
      <c r="A148">
        <v>44</v>
      </c>
      <c r="B148" t="s">
        <v>240</v>
      </c>
      <c r="C148">
        <v>1</v>
      </c>
      <c r="D148">
        <v>0</v>
      </c>
      <c r="E148">
        <v>0</v>
      </c>
      <c r="F148" t="s">
        <v>18</v>
      </c>
      <c r="G148" t="s">
        <v>241</v>
      </c>
      <c r="H148" t="s">
        <v>457</v>
      </c>
      <c r="I148">
        <v>2022</v>
      </c>
      <c r="J148" t="s">
        <v>25</v>
      </c>
      <c r="K148" t="s">
        <v>242</v>
      </c>
      <c r="L148" t="s">
        <v>243</v>
      </c>
      <c r="M148">
        <v>75392</v>
      </c>
      <c r="N148" t="s">
        <v>453</v>
      </c>
    </row>
    <row r="149" spans="1:14">
      <c r="A149">
        <v>46</v>
      </c>
      <c r="B149" t="s">
        <v>244</v>
      </c>
      <c r="C149">
        <v>0</v>
      </c>
      <c r="D149">
        <v>1</v>
      </c>
      <c r="E149">
        <v>0</v>
      </c>
      <c r="F149" t="s">
        <v>140</v>
      </c>
      <c r="G149" t="s">
        <v>141</v>
      </c>
      <c r="H149" t="s">
        <v>441</v>
      </c>
      <c r="I149">
        <v>2025</v>
      </c>
      <c r="J149" t="s">
        <v>222</v>
      </c>
      <c r="K149" t="s">
        <v>25</v>
      </c>
      <c r="L149" t="s">
        <v>25</v>
      </c>
      <c r="M149">
        <v>102851</v>
      </c>
      <c r="N149" t="s">
        <v>453</v>
      </c>
    </row>
    <row r="150" spans="1:14">
      <c r="A150">
        <v>47</v>
      </c>
      <c r="B150" t="s">
        <v>245</v>
      </c>
      <c r="C150">
        <v>1</v>
      </c>
      <c r="D150">
        <v>0</v>
      </c>
      <c r="E150">
        <v>0</v>
      </c>
      <c r="F150" t="s">
        <v>18</v>
      </c>
      <c r="G150" t="s">
        <v>246</v>
      </c>
      <c r="H150" t="s">
        <v>412</v>
      </c>
      <c r="I150">
        <v>2018</v>
      </c>
      <c r="J150" t="s">
        <v>21</v>
      </c>
      <c r="K150" t="s">
        <v>247</v>
      </c>
      <c r="L150" t="s">
        <v>248</v>
      </c>
      <c r="M150">
        <v>37955</v>
      </c>
      <c r="N150" t="s">
        <v>453</v>
      </c>
    </row>
    <row r="151" spans="1:14">
      <c r="A151">
        <v>50</v>
      </c>
      <c r="B151" t="s">
        <v>192</v>
      </c>
      <c r="C151">
        <v>1</v>
      </c>
      <c r="D151">
        <v>0</v>
      </c>
      <c r="E151">
        <v>0</v>
      </c>
      <c r="F151" t="s">
        <v>64</v>
      </c>
      <c r="G151" t="s">
        <v>193</v>
      </c>
      <c r="H151" t="s">
        <v>452</v>
      </c>
      <c r="I151">
        <v>2016</v>
      </c>
      <c r="J151" t="s">
        <v>249</v>
      </c>
      <c r="K151" t="s">
        <v>235</v>
      </c>
      <c r="L151" t="s">
        <v>216</v>
      </c>
      <c r="M151">
        <v>38553</v>
      </c>
      <c r="N151" t="s">
        <v>453</v>
      </c>
    </row>
    <row r="152" spans="1:14">
      <c r="A152">
        <v>53</v>
      </c>
      <c r="B152" t="s">
        <v>250</v>
      </c>
      <c r="C152">
        <v>1</v>
      </c>
      <c r="D152">
        <v>0</v>
      </c>
      <c r="E152">
        <v>0</v>
      </c>
      <c r="F152" t="s">
        <v>50</v>
      </c>
      <c r="G152" t="s">
        <v>251</v>
      </c>
      <c r="H152" t="s">
        <v>252</v>
      </c>
      <c r="I152">
        <v>2022</v>
      </c>
      <c r="J152" t="s">
        <v>222</v>
      </c>
      <c r="K152" t="s">
        <v>235</v>
      </c>
      <c r="L152" t="s">
        <v>216</v>
      </c>
      <c r="M152">
        <v>90918</v>
      </c>
      <c r="N152" t="s">
        <v>453</v>
      </c>
    </row>
    <row r="153" spans="1:14">
      <c r="A153">
        <v>58</v>
      </c>
      <c r="B153" t="s">
        <v>253</v>
      </c>
      <c r="C153">
        <v>1</v>
      </c>
      <c r="D153">
        <v>0</v>
      </c>
      <c r="E153">
        <v>0</v>
      </c>
      <c r="F153" t="s">
        <v>254</v>
      </c>
      <c r="G153" t="s">
        <v>255</v>
      </c>
      <c r="H153" t="s">
        <v>458</v>
      </c>
      <c r="I153">
        <v>2025</v>
      </c>
      <c r="J153" t="s">
        <v>21</v>
      </c>
      <c r="K153" t="s">
        <v>25</v>
      </c>
      <c r="L153" t="s">
        <v>25</v>
      </c>
      <c r="M153">
        <v>67532</v>
      </c>
      <c r="N153" t="s">
        <v>453</v>
      </c>
    </row>
    <row r="154" spans="1:14">
      <c r="A154">
        <v>63</v>
      </c>
      <c r="B154" t="s">
        <v>256</v>
      </c>
      <c r="C154">
        <v>1</v>
      </c>
      <c r="D154">
        <v>0</v>
      </c>
      <c r="E154">
        <v>0</v>
      </c>
      <c r="F154" t="s">
        <v>18</v>
      </c>
      <c r="G154" t="s">
        <v>257</v>
      </c>
      <c r="H154" t="s">
        <v>459</v>
      </c>
      <c r="I154">
        <v>2018</v>
      </c>
      <c r="J154" t="s">
        <v>30</v>
      </c>
      <c r="K154" t="s">
        <v>225</v>
      </c>
      <c r="L154" t="s">
        <v>258</v>
      </c>
      <c r="M154">
        <v>71888</v>
      </c>
      <c r="N154" t="s">
        <v>453</v>
      </c>
    </row>
    <row r="155" spans="1:14">
      <c r="A155">
        <v>64</v>
      </c>
      <c r="B155" t="s">
        <v>259</v>
      </c>
      <c r="C155">
        <v>1</v>
      </c>
      <c r="D155">
        <v>0</v>
      </c>
      <c r="E155">
        <v>0</v>
      </c>
      <c r="F155" t="s">
        <v>18</v>
      </c>
      <c r="G155" t="s">
        <v>260</v>
      </c>
      <c r="H155" t="s">
        <v>419</v>
      </c>
      <c r="I155">
        <v>2023</v>
      </c>
      <c r="J155" t="s">
        <v>52</v>
      </c>
      <c r="K155" t="s">
        <v>235</v>
      </c>
      <c r="L155" t="s">
        <v>216</v>
      </c>
      <c r="M155">
        <v>53223</v>
      </c>
      <c r="N155" t="s">
        <v>453</v>
      </c>
    </row>
    <row r="156" spans="1:14">
      <c r="A156">
        <v>66</v>
      </c>
      <c r="B156" t="s">
        <v>157</v>
      </c>
      <c r="C156">
        <v>1</v>
      </c>
      <c r="D156">
        <v>0</v>
      </c>
      <c r="E156">
        <v>0</v>
      </c>
      <c r="F156" t="s">
        <v>44</v>
      </c>
      <c r="G156" t="s">
        <v>158</v>
      </c>
      <c r="H156" t="s">
        <v>443</v>
      </c>
      <c r="I156">
        <v>2007</v>
      </c>
      <c r="J156" t="s">
        <v>218</v>
      </c>
      <c r="K156" t="s">
        <v>235</v>
      </c>
      <c r="L156" t="s">
        <v>216</v>
      </c>
      <c r="M156">
        <v>16195</v>
      </c>
      <c r="N156" t="s">
        <v>453</v>
      </c>
    </row>
    <row r="157" spans="1:14">
      <c r="A157">
        <v>68</v>
      </c>
      <c r="B157" t="s">
        <v>261</v>
      </c>
      <c r="C157">
        <v>1</v>
      </c>
      <c r="D157">
        <v>0</v>
      </c>
      <c r="E157">
        <v>0</v>
      </c>
      <c r="F157" t="s">
        <v>44</v>
      </c>
      <c r="G157" t="s">
        <v>262</v>
      </c>
      <c r="H157" t="s">
        <v>44</v>
      </c>
      <c r="I157">
        <v>2015</v>
      </c>
      <c r="J157" t="s">
        <v>21</v>
      </c>
      <c r="K157" t="s">
        <v>235</v>
      </c>
      <c r="L157" t="s">
        <v>216</v>
      </c>
      <c r="M157">
        <v>26874</v>
      </c>
      <c r="N157" t="s">
        <v>453</v>
      </c>
    </row>
    <row r="158" spans="1:14">
      <c r="A158">
        <v>72</v>
      </c>
      <c r="B158" t="s">
        <v>263</v>
      </c>
      <c r="C158">
        <v>1</v>
      </c>
      <c r="D158">
        <v>0</v>
      </c>
      <c r="E158">
        <v>0</v>
      </c>
      <c r="F158" t="s">
        <v>44</v>
      </c>
      <c r="G158" t="s">
        <v>264</v>
      </c>
      <c r="H158" t="s">
        <v>445</v>
      </c>
      <c r="I158">
        <v>2021</v>
      </c>
      <c r="J158" t="s">
        <v>21</v>
      </c>
      <c r="K158" t="s">
        <v>88</v>
      </c>
      <c r="L158" t="s">
        <v>265</v>
      </c>
      <c r="M158">
        <v>65540</v>
      </c>
      <c r="N158" t="s">
        <v>453</v>
      </c>
    </row>
    <row r="159" spans="1:14">
      <c r="A159">
        <v>76</v>
      </c>
      <c r="B159" t="s">
        <v>24</v>
      </c>
      <c r="C159" t="s">
        <v>25</v>
      </c>
      <c r="D159" t="s">
        <v>25</v>
      </c>
      <c r="E159" t="s">
        <v>25</v>
      </c>
      <c r="F159" t="s">
        <v>25</v>
      </c>
      <c r="G159" t="s">
        <v>25</v>
      </c>
      <c r="H159" t="s">
        <v>409</v>
      </c>
      <c r="I159" t="s">
        <v>25</v>
      </c>
      <c r="J159" t="s">
        <v>25</v>
      </c>
      <c r="K159" t="s">
        <v>25</v>
      </c>
      <c r="L159" t="s">
        <v>25</v>
      </c>
      <c r="N159" t="s">
        <v>453</v>
      </c>
    </row>
    <row r="160" spans="1:14">
      <c r="A160">
        <v>79</v>
      </c>
      <c r="B160" t="s">
        <v>266</v>
      </c>
      <c r="C160">
        <v>1</v>
      </c>
      <c r="D160">
        <v>0</v>
      </c>
      <c r="E160">
        <v>0</v>
      </c>
      <c r="F160" t="s">
        <v>54</v>
      </c>
      <c r="G160" t="s">
        <v>267</v>
      </c>
      <c r="H160" t="s">
        <v>460</v>
      </c>
      <c r="I160">
        <v>2010</v>
      </c>
      <c r="J160" t="s">
        <v>218</v>
      </c>
      <c r="K160" t="s">
        <v>196</v>
      </c>
      <c r="L160" t="s">
        <v>268</v>
      </c>
      <c r="M160">
        <v>26251</v>
      </c>
      <c r="N160" t="s">
        <v>453</v>
      </c>
    </row>
    <row r="161" spans="1:14">
      <c r="A161">
        <v>82</v>
      </c>
      <c r="B161" t="s">
        <v>269</v>
      </c>
      <c r="C161">
        <v>1</v>
      </c>
      <c r="D161">
        <v>0</v>
      </c>
      <c r="E161">
        <v>0</v>
      </c>
      <c r="F161" t="s">
        <v>54</v>
      </c>
      <c r="G161" t="s">
        <v>270</v>
      </c>
      <c r="H161" t="s">
        <v>418</v>
      </c>
      <c r="I161">
        <v>2019</v>
      </c>
      <c r="J161" t="s">
        <v>218</v>
      </c>
      <c r="K161" t="s">
        <v>22</v>
      </c>
      <c r="L161" t="s">
        <v>216</v>
      </c>
      <c r="M161">
        <v>38808</v>
      </c>
      <c r="N161" t="s">
        <v>453</v>
      </c>
    </row>
    <row r="162" spans="1:14">
      <c r="A162">
        <v>83</v>
      </c>
      <c r="B162" t="s">
        <v>271</v>
      </c>
      <c r="C162">
        <v>1</v>
      </c>
      <c r="D162">
        <v>0</v>
      </c>
      <c r="E162">
        <v>0</v>
      </c>
      <c r="F162" t="s">
        <v>54</v>
      </c>
      <c r="G162" t="s">
        <v>272</v>
      </c>
      <c r="H162" t="s">
        <v>421</v>
      </c>
      <c r="I162">
        <v>2010</v>
      </c>
      <c r="J162" t="s">
        <v>218</v>
      </c>
      <c r="K162" t="s">
        <v>235</v>
      </c>
      <c r="L162" t="s">
        <v>216</v>
      </c>
      <c r="M162">
        <v>20397</v>
      </c>
      <c r="N162" t="s">
        <v>453</v>
      </c>
    </row>
    <row r="163" spans="1:14">
      <c r="A163">
        <v>86</v>
      </c>
      <c r="B163" t="s">
        <v>273</v>
      </c>
      <c r="C163">
        <v>1</v>
      </c>
      <c r="D163">
        <v>0</v>
      </c>
      <c r="E163">
        <v>0</v>
      </c>
      <c r="F163" t="s">
        <v>254</v>
      </c>
      <c r="G163" t="s">
        <v>274</v>
      </c>
      <c r="H163" t="s">
        <v>461</v>
      </c>
      <c r="I163">
        <v>2020</v>
      </c>
      <c r="J163" t="s">
        <v>218</v>
      </c>
      <c r="K163" t="s">
        <v>88</v>
      </c>
      <c r="L163" t="s">
        <v>265</v>
      </c>
      <c r="M163">
        <v>64680</v>
      </c>
      <c r="N163" t="s">
        <v>453</v>
      </c>
    </row>
    <row r="164" spans="1:14">
      <c r="A164">
        <v>87</v>
      </c>
      <c r="B164" t="s">
        <v>24</v>
      </c>
      <c r="C164" t="s">
        <v>25</v>
      </c>
      <c r="D164" t="s">
        <v>25</v>
      </c>
      <c r="E164" t="s">
        <v>25</v>
      </c>
      <c r="G164" t="s">
        <v>25</v>
      </c>
      <c r="H164" t="s">
        <v>409</v>
      </c>
      <c r="I164" t="s">
        <v>25</v>
      </c>
      <c r="J164" t="s">
        <v>25</v>
      </c>
      <c r="K164" t="s">
        <v>25</v>
      </c>
      <c r="L164" t="s">
        <v>25</v>
      </c>
      <c r="N164" t="s">
        <v>453</v>
      </c>
    </row>
    <row r="165" spans="1:14">
      <c r="A165">
        <v>89</v>
      </c>
      <c r="B165" t="s">
        <v>275</v>
      </c>
      <c r="C165">
        <v>1</v>
      </c>
      <c r="D165">
        <v>0</v>
      </c>
      <c r="E165">
        <v>0</v>
      </c>
      <c r="F165" t="s">
        <v>276</v>
      </c>
      <c r="G165" t="s">
        <v>277</v>
      </c>
      <c r="H165" t="s">
        <v>462</v>
      </c>
      <c r="I165">
        <v>2015</v>
      </c>
      <c r="J165" t="s">
        <v>218</v>
      </c>
      <c r="K165" t="s">
        <v>235</v>
      </c>
      <c r="L165" t="s">
        <v>216</v>
      </c>
      <c r="M165">
        <v>64300</v>
      </c>
      <c r="N165" t="s">
        <v>453</v>
      </c>
    </row>
    <row r="166" spans="1:14">
      <c r="A166">
        <v>90</v>
      </c>
      <c r="B166" t="s">
        <v>278</v>
      </c>
      <c r="C166">
        <v>1</v>
      </c>
      <c r="D166">
        <v>0</v>
      </c>
      <c r="E166">
        <v>0</v>
      </c>
      <c r="F166" t="s">
        <v>279</v>
      </c>
      <c r="G166" t="s">
        <v>280</v>
      </c>
      <c r="H166" t="s">
        <v>463</v>
      </c>
      <c r="I166">
        <v>2019</v>
      </c>
      <c r="J166" t="s">
        <v>281</v>
      </c>
      <c r="K166" t="s">
        <v>235</v>
      </c>
      <c r="L166" t="s">
        <v>216</v>
      </c>
      <c r="M166">
        <v>75445</v>
      </c>
      <c r="N166" t="s">
        <v>453</v>
      </c>
    </row>
    <row r="167" spans="1:14">
      <c r="A167">
        <v>91</v>
      </c>
      <c r="B167" t="s">
        <v>282</v>
      </c>
      <c r="C167">
        <v>1</v>
      </c>
      <c r="D167">
        <v>0</v>
      </c>
      <c r="E167">
        <v>0</v>
      </c>
      <c r="F167" t="s">
        <v>50</v>
      </c>
      <c r="G167" t="s">
        <v>283</v>
      </c>
      <c r="H167" t="s">
        <v>444</v>
      </c>
      <c r="I167">
        <v>2023</v>
      </c>
      <c r="J167" t="s">
        <v>218</v>
      </c>
      <c r="K167" t="s">
        <v>235</v>
      </c>
      <c r="L167" t="s">
        <v>216</v>
      </c>
      <c r="M167">
        <v>90171</v>
      </c>
      <c r="N167" t="s">
        <v>453</v>
      </c>
    </row>
    <row r="168" spans="1:14">
      <c r="A168">
        <v>94</v>
      </c>
      <c r="B168" t="s">
        <v>284</v>
      </c>
      <c r="C168">
        <v>1</v>
      </c>
      <c r="D168">
        <v>0</v>
      </c>
      <c r="E168">
        <v>0</v>
      </c>
      <c r="F168" t="s">
        <v>18</v>
      </c>
      <c r="G168" t="s">
        <v>285</v>
      </c>
      <c r="H168" t="s">
        <v>464</v>
      </c>
      <c r="I168">
        <v>2007</v>
      </c>
      <c r="J168" t="s">
        <v>222</v>
      </c>
      <c r="K168" t="s">
        <v>22</v>
      </c>
      <c r="L168" t="s">
        <v>216</v>
      </c>
      <c r="M168">
        <v>18679</v>
      </c>
      <c r="N168" t="s">
        <v>453</v>
      </c>
    </row>
    <row r="169" spans="1:14">
      <c r="A169">
        <v>95</v>
      </c>
      <c r="B169" t="s">
        <v>286</v>
      </c>
      <c r="C169">
        <v>1</v>
      </c>
      <c r="D169">
        <v>0</v>
      </c>
      <c r="E169">
        <v>0</v>
      </c>
      <c r="F169" t="s">
        <v>18</v>
      </c>
      <c r="G169" t="s">
        <v>287</v>
      </c>
      <c r="H169" t="s">
        <v>412</v>
      </c>
      <c r="I169">
        <v>2019</v>
      </c>
      <c r="J169" t="s">
        <v>21</v>
      </c>
      <c r="K169" t="s">
        <v>235</v>
      </c>
      <c r="L169" t="s">
        <v>216</v>
      </c>
      <c r="M169">
        <v>42814</v>
      </c>
      <c r="N169" t="s">
        <v>453</v>
      </c>
    </row>
    <row r="170" spans="1:14">
      <c r="A170">
        <v>100</v>
      </c>
      <c r="B170" t="s">
        <v>288</v>
      </c>
      <c r="C170">
        <v>1</v>
      </c>
      <c r="D170">
        <v>0</v>
      </c>
      <c r="E170">
        <v>0</v>
      </c>
      <c r="F170" t="s">
        <v>289</v>
      </c>
      <c r="G170" t="s">
        <v>290</v>
      </c>
      <c r="H170" t="s">
        <v>465</v>
      </c>
      <c r="I170">
        <v>2014</v>
      </c>
      <c r="J170" t="s">
        <v>222</v>
      </c>
      <c r="K170" t="s">
        <v>235</v>
      </c>
      <c r="L170" t="s">
        <v>216</v>
      </c>
      <c r="M170">
        <v>64443</v>
      </c>
      <c r="N170" t="s">
        <v>453</v>
      </c>
    </row>
    <row r="171" spans="1:14">
      <c r="A171">
        <v>102</v>
      </c>
      <c r="B171" t="s">
        <v>291</v>
      </c>
      <c r="C171">
        <v>1</v>
      </c>
      <c r="D171">
        <v>0</v>
      </c>
      <c r="E171">
        <v>0</v>
      </c>
      <c r="F171" t="s">
        <v>64</v>
      </c>
      <c r="G171" t="s">
        <v>292</v>
      </c>
      <c r="H171" t="s">
        <v>452</v>
      </c>
      <c r="I171">
        <v>2019</v>
      </c>
      <c r="J171" t="s">
        <v>218</v>
      </c>
      <c r="K171" t="s">
        <v>235</v>
      </c>
      <c r="L171" t="s">
        <v>216</v>
      </c>
      <c r="M171">
        <v>58114</v>
      </c>
      <c r="N171" t="s">
        <v>453</v>
      </c>
    </row>
    <row r="172" spans="1:14">
      <c r="A172">
        <v>105</v>
      </c>
      <c r="B172" t="s">
        <v>24</v>
      </c>
      <c r="C172" t="s">
        <v>25</v>
      </c>
      <c r="D172" t="s">
        <v>25</v>
      </c>
      <c r="E172" t="s">
        <v>25</v>
      </c>
      <c r="G172" t="s">
        <v>25</v>
      </c>
      <c r="H172" t="s">
        <v>409</v>
      </c>
      <c r="I172" t="s">
        <v>25</v>
      </c>
      <c r="J172" t="s">
        <v>25</v>
      </c>
      <c r="K172" t="s">
        <v>25</v>
      </c>
      <c r="L172" t="s">
        <v>25</v>
      </c>
      <c r="N172" t="s">
        <v>453</v>
      </c>
    </row>
    <row r="173" spans="1:14">
      <c r="A173">
        <v>108</v>
      </c>
      <c r="B173" t="s">
        <v>293</v>
      </c>
      <c r="C173">
        <v>1</v>
      </c>
      <c r="D173">
        <v>0</v>
      </c>
      <c r="E173">
        <v>0</v>
      </c>
      <c r="F173" t="s">
        <v>86</v>
      </c>
      <c r="G173" t="s">
        <v>87</v>
      </c>
      <c r="H173" t="s">
        <v>428</v>
      </c>
      <c r="I173">
        <v>2024</v>
      </c>
      <c r="J173" t="s">
        <v>218</v>
      </c>
      <c r="K173" t="s">
        <v>235</v>
      </c>
      <c r="L173" t="s">
        <v>216</v>
      </c>
      <c r="M173">
        <v>65111</v>
      </c>
      <c r="N173" t="s">
        <v>453</v>
      </c>
    </row>
    <row r="174" spans="1:14">
      <c r="A174">
        <v>116</v>
      </c>
      <c r="B174" t="s">
        <v>294</v>
      </c>
      <c r="C174">
        <v>1</v>
      </c>
      <c r="D174">
        <v>0</v>
      </c>
      <c r="E174">
        <v>0</v>
      </c>
      <c r="F174" t="s">
        <v>54</v>
      </c>
      <c r="G174" t="s">
        <v>295</v>
      </c>
      <c r="H174" t="s">
        <v>421</v>
      </c>
      <c r="I174">
        <v>2016</v>
      </c>
      <c r="J174" t="s">
        <v>21</v>
      </c>
      <c r="K174" t="s">
        <v>235</v>
      </c>
      <c r="L174" t="s">
        <v>216</v>
      </c>
      <c r="M174">
        <v>31730</v>
      </c>
      <c r="N174" t="s">
        <v>453</v>
      </c>
    </row>
    <row r="175" spans="1:14">
      <c r="A175">
        <v>119</v>
      </c>
      <c r="B175" t="s">
        <v>296</v>
      </c>
      <c r="C175">
        <v>1</v>
      </c>
      <c r="D175">
        <v>0</v>
      </c>
      <c r="E175">
        <v>0</v>
      </c>
      <c r="F175" t="s">
        <v>18</v>
      </c>
      <c r="G175" t="s">
        <v>183</v>
      </c>
      <c r="H175" t="s">
        <v>412</v>
      </c>
      <c r="I175">
        <v>2019</v>
      </c>
      <c r="J175" t="s">
        <v>21</v>
      </c>
      <c r="K175" t="s">
        <v>88</v>
      </c>
      <c r="L175" t="s">
        <v>265</v>
      </c>
      <c r="M175">
        <v>41130</v>
      </c>
      <c r="N175" t="s">
        <v>453</v>
      </c>
    </row>
    <row r="176" spans="1:14">
      <c r="A176">
        <v>120</v>
      </c>
      <c r="B176" t="s">
        <v>297</v>
      </c>
      <c r="C176">
        <v>1</v>
      </c>
      <c r="D176">
        <v>0</v>
      </c>
      <c r="E176">
        <v>0</v>
      </c>
      <c r="F176" t="s">
        <v>18</v>
      </c>
      <c r="G176" t="s">
        <v>246</v>
      </c>
      <c r="H176" t="s">
        <v>412</v>
      </c>
      <c r="I176">
        <v>2019</v>
      </c>
      <c r="J176" t="s">
        <v>218</v>
      </c>
      <c r="K176" t="s">
        <v>235</v>
      </c>
      <c r="L176" t="s">
        <v>216</v>
      </c>
      <c r="M176">
        <v>43304</v>
      </c>
      <c r="N176" t="s">
        <v>453</v>
      </c>
    </row>
    <row r="177" spans="1:14">
      <c r="A177">
        <v>121</v>
      </c>
      <c r="B177" t="s">
        <v>298</v>
      </c>
      <c r="C177">
        <v>1</v>
      </c>
      <c r="D177">
        <v>0</v>
      </c>
      <c r="E177">
        <v>0</v>
      </c>
      <c r="F177" t="s">
        <v>50</v>
      </c>
      <c r="G177" t="s">
        <v>299</v>
      </c>
      <c r="H177" t="s">
        <v>444</v>
      </c>
      <c r="I177">
        <v>2018</v>
      </c>
      <c r="J177" t="s">
        <v>249</v>
      </c>
      <c r="K177" t="s">
        <v>235</v>
      </c>
      <c r="L177" t="s">
        <v>216</v>
      </c>
      <c r="M177">
        <v>60451</v>
      </c>
      <c r="N177" t="s">
        <v>453</v>
      </c>
    </row>
    <row r="178" spans="1:14">
      <c r="A178">
        <v>122</v>
      </c>
      <c r="B178" t="s">
        <v>300</v>
      </c>
      <c r="C178">
        <v>1</v>
      </c>
      <c r="D178">
        <v>0</v>
      </c>
      <c r="E178">
        <v>0</v>
      </c>
      <c r="F178" t="s">
        <v>120</v>
      </c>
      <c r="G178" t="s">
        <v>301</v>
      </c>
      <c r="H178" t="s">
        <v>439</v>
      </c>
      <c r="I178">
        <v>2024</v>
      </c>
      <c r="J178" t="s">
        <v>21</v>
      </c>
      <c r="K178" t="s">
        <v>235</v>
      </c>
      <c r="L178" t="s">
        <v>216</v>
      </c>
      <c r="M178">
        <v>106731</v>
      </c>
      <c r="N178" t="s">
        <v>453</v>
      </c>
    </row>
    <row r="179" spans="1:14">
      <c r="A179">
        <v>125</v>
      </c>
      <c r="B179" t="s">
        <v>302</v>
      </c>
      <c r="C179">
        <v>1</v>
      </c>
      <c r="D179">
        <v>0</v>
      </c>
      <c r="E179">
        <v>0</v>
      </c>
      <c r="F179" t="s">
        <v>86</v>
      </c>
      <c r="G179" t="s">
        <v>303</v>
      </c>
      <c r="H179" t="s">
        <v>432</v>
      </c>
      <c r="I179">
        <v>2014</v>
      </c>
      <c r="J179" t="s">
        <v>218</v>
      </c>
      <c r="K179" t="s">
        <v>304</v>
      </c>
      <c r="L179" t="s">
        <v>305</v>
      </c>
      <c r="M179">
        <v>41553</v>
      </c>
      <c r="N179" t="s">
        <v>453</v>
      </c>
    </row>
    <row r="180" spans="1:14">
      <c r="A180">
        <v>126</v>
      </c>
      <c r="B180" t="s">
        <v>306</v>
      </c>
      <c r="C180">
        <v>1</v>
      </c>
      <c r="D180">
        <v>0</v>
      </c>
      <c r="E180">
        <v>0</v>
      </c>
      <c r="F180" t="s">
        <v>120</v>
      </c>
      <c r="G180" t="s">
        <v>307</v>
      </c>
      <c r="H180" t="s">
        <v>437</v>
      </c>
      <c r="I180">
        <v>2013</v>
      </c>
      <c r="J180" t="s">
        <v>30</v>
      </c>
      <c r="K180" t="s">
        <v>235</v>
      </c>
      <c r="L180" t="s">
        <v>216</v>
      </c>
      <c r="M180">
        <v>43184</v>
      </c>
      <c r="N180" t="s">
        <v>453</v>
      </c>
    </row>
    <row r="181" spans="1:14">
      <c r="A181">
        <v>127</v>
      </c>
      <c r="B181" t="s">
        <v>308</v>
      </c>
      <c r="C181">
        <v>1</v>
      </c>
      <c r="D181">
        <v>0</v>
      </c>
      <c r="E181">
        <v>0</v>
      </c>
      <c r="F181" t="s">
        <v>64</v>
      </c>
      <c r="G181" t="s">
        <v>309</v>
      </c>
      <c r="H181" t="s">
        <v>452</v>
      </c>
      <c r="I181">
        <v>2017</v>
      </c>
      <c r="J181" t="s">
        <v>218</v>
      </c>
      <c r="K181" t="s">
        <v>235</v>
      </c>
      <c r="L181" t="s">
        <v>216</v>
      </c>
      <c r="M181">
        <v>41455</v>
      </c>
      <c r="N181" t="s">
        <v>453</v>
      </c>
    </row>
    <row r="182" spans="1:14">
      <c r="A182">
        <v>128</v>
      </c>
      <c r="B182" t="s">
        <v>115</v>
      </c>
      <c r="C182">
        <v>1</v>
      </c>
      <c r="D182">
        <v>0</v>
      </c>
      <c r="E182">
        <v>0</v>
      </c>
      <c r="F182" t="s">
        <v>116</v>
      </c>
      <c r="G182" t="s">
        <v>117</v>
      </c>
      <c r="H182" t="s">
        <v>436</v>
      </c>
      <c r="I182">
        <v>2024</v>
      </c>
      <c r="J182" t="s">
        <v>222</v>
      </c>
      <c r="K182" t="s">
        <v>235</v>
      </c>
      <c r="L182" t="s">
        <v>216</v>
      </c>
      <c r="M182">
        <v>107316</v>
      </c>
      <c r="N182" t="s">
        <v>453</v>
      </c>
    </row>
    <row r="183" spans="1:14">
      <c r="A183">
        <v>129</v>
      </c>
      <c r="B183" t="s">
        <v>310</v>
      </c>
      <c r="C183">
        <v>1</v>
      </c>
      <c r="D183">
        <v>0</v>
      </c>
      <c r="E183">
        <v>0</v>
      </c>
      <c r="F183" t="s">
        <v>120</v>
      </c>
      <c r="G183" t="s">
        <v>311</v>
      </c>
      <c r="H183" t="s">
        <v>466</v>
      </c>
      <c r="I183">
        <v>2005</v>
      </c>
      <c r="J183" t="s">
        <v>312</v>
      </c>
      <c r="K183" t="s">
        <v>196</v>
      </c>
      <c r="L183" t="s">
        <v>313</v>
      </c>
      <c r="M183">
        <v>25505</v>
      </c>
      <c r="N183" t="s">
        <v>453</v>
      </c>
    </row>
    <row r="184" spans="1:14">
      <c r="A184">
        <v>133</v>
      </c>
      <c r="B184" t="s">
        <v>314</v>
      </c>
      <c r="C184">
        <v>1</v>
      </c>
      <c r="D184">
        <v>0</v>
      </c>
      <c r="E184">
        <v>0</v>
      </c>
      <c r="F184" t="s">
        <v>44</v>
      </c>
      <c r="G184" t="s">
        <v>315</v>
      </c>
      <c r="H184" t="s">
        <v>443</v>
      </c>
      <c r="I184">
        <v>2012</v>
      </c>
      <c r="J184" t="s">
        <v>222</v>
      </c>
      <c r="K184" t="s">
        <v>242</v>
      </c>
      <c r="L184" t="s">
        <v>243</v>
      </c>
      <c r="M184">
        <v>25119</v>
      </c>
      <c r="N184" t="s">
        <v>453</v>
      </c>
    </row>
    <row r="185" spans="1:14">
      <c r="A185">
        <v>134</v>
      </c>
      <c r="B185" t="s">
        <v>24</v>
      </c>
      <c r="C185" t="s">
        <v>25</v>
      </c>
      <c r="D185" t="s">
        <v>25</v>
      </c>
      <c r="E185" t="s">
        <v>25</v>
      </c>
      <c r="G185" t="s">
        <v>25</v>
      </c>
      <c r="H185" t="s">
        <v>409</v>
      </c>
      <c r="I185" t="s">
        <v>25</v>
      </c>
      <c r="J185" t="s">
        <v>25</v>
      </c>
      <c r="K185" t="s">
        <v>25</v>
      </c>
      <c r="L185" t="s">
        <v>25</v>
      </c>
      <c r="N185" t="s">
        <v>453</v>
      </c>
    </row>
    <row r="186" spans="1:14">
      <c r="A186">
        <v>135</v>
      </c>
      <c r="B186" t="s">
        <v>92</v>
      </c>
      <c r="C186">
        <v>1</v>
      </c>
      <c r="D186">
        <v>0</v>
      </c>
      <c r="E186">
        <v>0</v>
      </c>
      <c r="F186" t="s">
        <v>50</v>
      </c>
      <c r="G186" t="s">
        <v>156</v>
      </c>
      <c r="H186" t="s">
        <v>416</v>
      </c>
      <c r="I186">
        <v>2018</v>
      </c>
      <c r="J186" t="s">
        <v>21</v>
      </c>
      <c r="K186" t="s">
        <v>235</v>
      </c>
      <c r="L186" t="s">
        <v>216</v>
      </c>
      <c r="M186">
        <v>45789</v>
      </c>
      <c r="N186" t="s">
        <v>453</v>
      </c>
    </row>
    <row r="187" spans="1:14">
      <c r="A187">
        <v>136</v>
      </c>
      <c r="B187" t="s">
        <v>316</v>
      </c>
      <c r="C187">
        <v>1</v>
      </c>
      <c r="D187">
        <v>0</v>
      </c>
      <c r="E187">
        <v>0</v>
      </c>
      <c r="F187" t="s">
        <v>120</v>
      </c>
      <c r="G187" t="s">
        <v>317</v>
      </c>
      <c r="H187" t="s">
        <v>467</v>
      </c>
      <c r="I187">
        <v>2013</v>
      </c>
      <c r="J187" t="s">
        <v>218</v>
      </c>
      <c r="K187" t="s">
        <v>235</v>
      </c>
      <c r="L187" t="s">
        <v>216</v>
      </c>
      <c r="M187">
        <v>72895</v>
      </c>
      <c r="N187" t="s">
        <v>453</v>
      </c>
    </row>
    <row r="188" spans="1:14">
      <c r="A188">
        <v>137</v>
      </c>
      <c r="B188" t="s">
        <v>318</v>
      </c>
      <c r="C188">
        <v>1</v>
      </c>
      <c r="D188">
        <v>0</v>
      </c>
      <c r="E188">
        <v>0</v>
      </c>
      <c r="F188" t="s">
        <v>54</v>
      </c>
      <c r="G188" t="s">
        <v>295</v>
      </c>
      <c r="H188" t="s">
        <v>421</v>
      </c>
      <c r="I188">
        <v>2011</v>
      </c>
      <c r="J188" t="s">
        <v>218</v>
      </c>
      <c r="K188" t="s">
        <v>235</v>
      </c>
      <c r="L188" t="s">
        <v>216</v>
      </c>
      <c r="M188">
        <v>20785</v>
      </c>
      <c r="N188" t="s">
        <v>453</v>
      </c>
    </row>
    <row r="189" spans="1:14">
      <c r="A189">
        <v>140</v>
      </c>
      <c r="B189" t="s">
        <v>319</v>
      </c>
      <c r="C189">
        <v>1</v>
      </c>
      <c r="D189">
        <v>0</v>
      </c>
      <c r="E189">
        <v>0</v>
      </c>
      <c r="F189" t="s">
        <v>54</v>
      </c>
      <c r="G189" t="s">
        <v>320</v>
      </c>
      <c r="H189" t="s">
        <v>417</v>
      </c>
      <c r="I189">
        <v>2022</v>
      </c>
      <c r="J189" t="s">
        <v>249</v>
      </c>
      <c r="K189" t="s">
        <v>31</v>
      </c>
      <c r="L189" t="s">
        <v>321</v>
      </c>
      <c r="M189">
        <v>88948</v>
      </c>
      <c r="N189" t="s">
        <v>453</v>
      </c>
    </row>
    <row r="190" spans="1:14">
      <c r="A190">
        <v>141</v>
      </c>
      <c r="B190" t="s">
        <v>322</v>
      </c>
      <c r="C190">
        <v>1</v>
      </c>
      <c r="D190">
        <v>0</v>
      </c>
      <c r="E190">
        <v>0</v>
      </c>
      <c r="F190" t="s">
        <v>120</v>
      </c>
      <c r="G190" t="s">
        <v>307</v>
      </c>
      <c r="H190" t="s">
        <v>437</v>
      </c>
      <c r="I190">
        <v>2008</v>
      </c>
      <c r="J190" t="s">
        <v>218</v>
      </c>
      <c r="K190" t="s">
        <v>235</v>
      </c>
      <c r="L190" t="s">
        <v>216</v>
      </c>
      <c r="M190">
        <v>26930</v>
      </c>
      <c r="N190" t="s">
        <v>453</v>
      </c>
    </row>
    <row r="191" spans="1:14">
      <c r="A191">
        <v>142</v>
      </c>
      <c r="B191" t="s">
        <v>323</v>
      </c>
      <c r="C191">
        <v>1</v>
      </c>
      <c r="D191">
        <v>0</v>
      </c>
      <c r="E191">
        <v>0</v>
      </c>
      <c r="F191" t="s">
        <v>54</v>
      </c>
      <c r="G191" t="s">
        <v>324</v>
      </c>
      <c r="H191" t="s">
        <v>427</v>
      </c>
      <c r="I191">
        <v>2013</v>
      </c>
      <c r="J191" t="s">
        <v>52</v>
      </c>
      <c r="K191" t="s">
        <v>196</v>
      </c>
      <c r="L191" t="s">
        <v>219</v>
      </c>
      <c r="M191">
        <v>32542</v>
      </c>
      <c r="N191" t="s">
        <v>453</v>
      </c>
    </row>
    <row r="192" spans="1:14">
      <c r="A192">
        <v>144</v>
      </c>
      <c r="B192" t="s">
        <v>325</v>
      </c>
      <c r="C192">
        <v>1</v>
      </c>
      <c r="D192">
        <v>0</v>
      </c>
      <c r="E192">
        <v>0</v>
      </c>
      <c r="F192" t="s">
        <v>44</v>
      </c>
      <c r="G192" t="s">
        <v>326</v>
      </c>
      <c r="H192" t="s">
        <v>455</v>
      </c>
      <c r="I192">
        <v>2019</v>
      </c>
      <c r="J192" t="s">
        <v>30</v>
      </c>
      <c r="K192" t="s">
        <v>235</v>
      </c>
      <c r="L192" t="s">
        <v>216</v>
      </c>
      <c r="M192">
        <v>61891</v>
      </c>
      <c r="N192" t="s">
        <v>453</v>
      </c>
    </row>
    <row r="193" spans="1:14">
      <c r="A193">
        <v>145</v>
      </c>
      <c r="B193" t="s">
        <v>327</v>
      </c>
      <c r="C193">
        <v>1</v>
      </c>
      <c r="D193">
        <v>0</v>
      </c>
      <c r="E193">
        <v>0</v>
      </c>
      <c r="F193" t="s">
        <v>39</v>
      </c>
      <c r="G193" t="s">
        <v>328</v>
      </c>
      <c r="H193" t="s">
        <v>431</v>
      </c>
      <c r="I193">
        <v>2014</v>
      </c>
      <c r="J193" t="s">
        <v>52</v>
      </c>
      <c r="K193" t="s">
        <v>235</v>
      </c>
      <c r="L193" t="s">
        <v>216</v>
      </c>
      <c r="M193">
        <v>34286</v>
      </c>
      <c r="N193" t="s">
        <v>453</v>
      </c>
    </row>
    <row r="194" spans="1:14">
      <c r="A194">
        <v>146</v>
      </c>
      <c r="B194" t="s">
        <v>329</v>
      </c>
      <c r="C194">
        <v>1</v>
      </c>
      <c r="D194">
        <v>0</v>
      </c>
      <c r="E194">
        <v>0</v>
      </c>
      <c r="F194" t="s">
        <v>86</v>
      </c>
      <c r="G194" t="s">
        <v>330</v>
      </c>
      <c r="H194" t="s">
        <v>428</v>
      </c>
      <c r="I194">
        <v>2013</v>
      </c>
      <c r="J194" t="s">
        <v>52</v>
      </c>
      <c r="K194" t="s">
        <v>235</v>
      </c>
      <c r="L194" t="s">
        <v>216</v>
      </c>
      <c r="M194">
        <v>35004</v>
      </c>
      <c r="N194" t="s">
        <v>453</v>
      </c>
    </row>
    <row r="195" spans="1:14">
      <c r="A195">
        <v>148</v>
      </c>
      <c r="B195" t="s">
        <v>331</v>
      </c>
      <c r="C195">
        <v>1</v>
      </c>
      <c r="D195">
        <v>0</v>
      </c>
      <c r="E195">
        <v>0</v>
      </c>
      <c r="F195" t="s">
        <v>86</v>
      </c>
      <c r="G195" t="s">
        <v>87</v>
      </c>
      <c r="H195" t="s">
        <v>428</v>
      </c>
      <c r="I195">
        <v>2024</v>
      </c>
      <c r="J195" t="s">
        <v>222</v>
      </c>
      <c r="K195" t="s">
        <v>235</v>
      </c>
      <c r="L195" t="s">
        <v>216</v>
      </c>
      <c r="M195">
        <v>65111</v>
      </c>
      <c r="N195" t="s">
        <v>453</v>
      </c>
    </row>
    <row r="196" spans="1:14">
      <c r="A196">
        <v>156</v>
      </c>
      <c r="B196" t="s">
        <v>332</v>
      </c>
      <c r="C196">
        <v>1</v>
      </c>
      <c r="D196">
        <v>0</v>
      </c>
      <c r="E196">
        <v>0</v>
      </c>
      <c r="F196" t="s">
        <v>54</v>
      </c>
      <c r="G196" t="s">
        <v>94</v>
      </c>
      <c r="H196" t="s">
        <v>430</v>
      </c>
      <c r="I196">
        <v>2021</v>
      </c>
      <c r="J196" t="s">
        <v>52</v>
      </c>
      <c r="K196" t="s">
        <v>22</v>
      </c>
      <c r="L196" t="s">
        <v>216</v>
      </c>
      <c r="M196">
        <v>53092</v>
      </c>
      <c r="N196" t="s">
        <v>453</v>
      </c>
    </row>
    <row r="197" spans="1:14">
      <c r="A197">
        <v>3</v>
      </c>
      <c r="B197" t="s">
        <v>220</v>
      </c>
      <c r="C197">
        <v>1</v>
      </c>
      <c r="D197">
        <v>0</v>
      </c>
      <c r="E197">
        <v>0</v>
      </c>
      <c r="F197" t="s">
        <v>86</v>
      </c>
      <c r="G197" t="s">
        <v>221</v>
      </c>
      <c r="H197" t="s">
        <v>447</v>
      </c>
      <c r="I197">
        <v>2015</v>
      </c>
      <c r="J197" t="s">
        <v>222</v>
      </c>
      <c r="K197" t="s">
        <v>22</v>
      </c>
      <c r="L197" t="s">
        <v>216</v>
      </c>
      <c r="M197">
        <v>57848</v>
      </c>
      <c r="N197" t="s">
        <v>468</v>
      </c>
    </row>
    <row r="198" spans="1:14">
      <c r="A198">
        <v>6</v>
      </c>
      <c r="B198" t="s">
        <v>227</v>
      </c>
      <c r="C198">
        <v>1</v>
      </c>
      <c r="D198">
        <v>0</v>
      </c>
      <c r="E198">
        <v>0</v>
      </c>
      <c r="F198" t="s">
        <v>44</v>
      </c>
      <c r="G198" t="s">
        <v>228</v>
      </c>
      <c r="H198" t="s">
        <v>454</v>
      </c>
      <c r="I198">
        <v>2015</v>
      </c>
      <c r="J198" t="s">
        <v>21</v>
      </c>
      <c r="K198" t="s">
        <v>22</v>
      </c>
      <c r="L198" t="s">
        <v>216</v>
      </c>
      <c r="M198">
        <v>47588</v>
      </c>
      <c r="N198" t="s">
        <v>468</v>
      </c>
    </row>
    <row r="199" spans="1:14">
      <c r="A199">
        <v>9</v>
      </c>
      <c r="B199" t="s">
        <v>24</v>
      </c>
      <c r="C199" t="s">
        <v>25</v>
      </c>
      <c r="D199" t="s">
        <v>25</v>
      </c>
      <c r="E199" t="s">
        <v>25</v>
      </c>
      <c r="F199" t="s">
        <v>25</v>
      </c>
      <c r="G199" t="s">
        <v>25</v>
      </c>
      <c r="H199" t="s">
        <v>409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 t="s">
        <v>468</v>
      </c>
    </row>
    <row r="200" spans="1:14">
      <c r="A200">
        <v>12</v>
      </c>
      <c r="B200" t="s">
        <v>24</v>
      </c>
      <c r="C200" t="s">
        <v>25</v>
      </c>
      <c r="D200" t="s">
        <v>25</v>
      </c>
      <c r="E200" t="s">
        <v>25</v>
      </c>
      <c r="F200" t="s">
        <v>25</v>
      </c>
      <c r="G200" t="s">
        <v>25</v>
      </c>
      <c r="H200" t="s">
        <v>409</v>
      </c>
      <c r="I200" t="s">
        <v>25</v>
      </c>
      <c r="J200" t="s">
        <v>25</v>
      </c>
      <c r="K200" t="s">
        <v>25</v>
      </c>
      <c r="L200" t="s">
        <v>25</v>
      </c>
      <c r="M200" t="s">
        <v>25</v>
      </c>
      <c r="N200" t="s">
        <v>468</v>
      </c>
    </row>
    <row r="201" spans="1:14">
      <c r="A201">
        <v>15</v>
      </c>
      <c r="B201" t="s">
        <v>233</v>
      </c>
      <c r="C201">
        <v>1</v>
      </c>
      <c r="D201">
        <v>0</v>
      </c>
      <c r="E201">
        <v>0</v>
      </c>
      <c r="F201" t="s">
        <v>44</v>
      </c>
      <c r="G201" t="s">
        <v>234</v>
      </c>
      <c r="H201" t="s">
        <v>455</v>
      </c>
      <c r="I201">
        <v>2010</v>
      </c>
      <c r="J201" t="s">
        <v>218</v>
      </c>
      <c r="K201" t="s">
        <v>235</v>
      </c>
      <c r="L201" t="s">
        <v>216</v>
      </c>
      <c r="M201">
        <v>24519</v>
      </c>
      <c r="N201" t="s">
        <v>468</v>
      </c>
    </row>
    <row r="202" spans="1:14">
      <c r="A202">
        <v>18</v>
      </c>
      <c r="B202" t="s">
        <v>333</v>
      </c>
      <c r="C202">
        <v>1</v>
      </c>
      <c r="D202">
        <v>0</v>
      </c>
      <c r="E202">
        <v>0</v>
      </c>
      <c r="F202" t="s">
        <v>27</v>
      </c>
      <c r="G202" t="s">
        <v>334</v>
      </c>
      <c r="H202" t="s">
        <v>446</v>
      </c>
      <c r="I202">
        <v>2015</v>
      </c>
      <c r="J202" t="s">
        <v>21</v>
      </c>
      <c r="K202" t="s">
        <v>22</v>
      </c>
      <c r="L202" t="s">
        <v>216</v>
      </c>
      <c r="M202">
        <v>37019</v>
      </c>
      <c r="N202" t="s">
        <v>468</v>
      </c>
    </row>
    <row r="203" spans="1:14">
      <c r="A203">
        <v>21</v>
      </c>
      <c r="B203" t="s">
        <v>24</v>
      </c>
      <c r="C203" t="s">
        <v>25</v>
      </c>
      <c r="D203" t="s">
        <v>25</v>
      </c>
      <c r="E203" t="s">
        <v>25</v>
      </c>
      <c r="F203" t="s">
        <v>25</v>
      </c>
      <c r="G203" t="s">
        <v>25</v>
      </c>
      <c r="H203" t="s">
        <v>409</v>
      </c>
      <c r="I203" t="s">
        <v>25</v>
      </c>
      <c r="J203" t="s">
        <v>25</v>
      </c>
      <c r="K203" t="s">
        <v>25</v>
      </c>
      <c r="L203" t="s">
        <v>25</v>
      </c>
      <c r="M203" t="s">
        <v>25</v>
      </c>
      <c r="N203" t="s">
        <v>468</v>
      </c>
    </row>
    <row r="204" spans="1:14">
      <c r="A204">
        <v>24</v>
      </c>
      <c r="B204" t="s">
        <v>24</v>
      </c>
      <c r="C204" t="s">
        <v>25</v>
      </c>
      <c r="D204" t="s">
        <v>25</v>
      </c>
      <c r="E204" t="s">
        <v>25</v>
      </c>
      <c r="F204" t="s">
        <v>25</v>
      </c>
      <c r="G204" t="s">
        <v>25</v>
      </c>
      <c r="H204" t="s">
        <v>409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 t="s">
        <v>468</v>
      </c>
    </row>
    <row r="205" spans="1:14">
      <c r="A205">
        <v>27</v>
      </c>
      <c r="B205" t="s">
        <v>335</v>
      </c>
      <c r="C205">
        <v>1</v>
      </c>
      <c r="D205">
        <v>0</v>
      </c>
      <c r="E205">
        <v>0</v>
      </c>
      <c r="F205" t="s">
        <v>336</v>
      </c>
      <c r="G205" t="s">
        <v>337</v>
      </c>
      <c r="H205" t="s">
        <v>469</v>
      </c>
      <c r="I205">
        <v>2012</v>
      </c>
      <c r="J205" t="s">
        <v>52</v>
      </c>
      <c r="K205" t="s">
        <v>225</v>
      </c>
      <c r="L205" t="s">
        <v>338</v>
      </c>
      <c r="M205">
        <v>57314</v>
      </c>
      <c r="N205" t="s">
        <v>468</v>
      </c>
    </row>
    <row r="206" spans="1:14">
      <c r="A206">
        <v>30</v>
      </c>
      <c r="B206" t="s">
        <v>339</v>
      </c>
      <c r="C206">
        <v>1</v>
      </c>
      <c r="D206">
        <v>0</v>
      </c>
      <c r="E206">
        <v>0</v>
      </c>
      <c r="F206" t="s">
        <v>50</v>
      </c>
      <c r="G206" t="s">
        <v>340</v>
      </c>
      <c r="H206" t="s">
        <v>252</v>
      </c>
      <c r="I206">
        <v>2023</v>
      </c>
      <c r="J206" t="s">
        <v>21</v>
      </c>
      <c r="K206" t="s">
        <v>22</v>
      </c>
      <c r="L206" t="s">
        <v>216</v>
      </c>
      <c r="M206">
        <v>90948</v>
      </c>
      <c r="N206" t="s">
        <v>468</v>
      </c>
    </row>
    <row r="207" spans="1:14">
      <c r="A207">
        <v>33</v>
      </c>
      <c r="B207" t="s">
        <v>24</v>
      </c>
      <c r="C207" t="s">
        <v>25</v>
      </c>
      <c r="D207" t="s">
        <v>25</v>
      </c>
      <c r="E207" t="s">
        <v>25</v>
      </c>
      <c r="F207" t="s">
        <v>25</v>
      </c>
      <c r="G207" t="s">
        <v>25</v>
      </c>
      <c r="H207" t="s">
        <v>409</v>
      </c>
      <c r="I207" t="s">
        <v>25</v>
      </c>
      <c r="J207" t="s">
        <v>25</v>
      </c>
      <c r="K207" t="s">
        <v>25</v>
      </c>
      <c r="L207" t="s">
        <v>25</v>
      </c>
      <c r="M207" t="s">
        <v>25</v>
      </c>
      <c r="N207" t="s">
        <v>468</v>
      </c>
    </row>
    <row r="208" spans="1:14">
      <c r="A208">
        <v>36</v>
      </c>
      <c r="B208" t="s">
        <v>24</v>
      </c>
      <c r="C208" t="s">
        <v>25</v>
      </c>
      <c r="D208" t="s">
        <v>25</v>
      </c>
      <c r="E208" t="s">
        <v>25</v>
      </c>
      <c r="F208" t="s">
        <v>25</v>
      </c>
      <c r="G208" t="s">
        <v>25</v>
      </c>
      <c r="H208" t="s">
        <v>409</v>
      </c>
      <c r="I208" t="s">
        <v>25</v>
      </c>
      <c r="J208" t="s">
        <v>25</v>
      </c>
      <c r="K208" t="s">
        <v>25</v>
      </c>
      <c r="L208" t="s">
        <v>25</v>
      </c>
      <c r="M208" t="s">
        <v>25</v>
      </c>
      <c r="N208" t="s">
        <v>468</v>
      </c>
    </row>
    <row r="209" spans="1:14">
      <c r="A209">
        <v>39</v>
      </c>
      <c r="B209" t="s">
        <v>24</v>
      </c>
      <c r="C209" t="s">
        <v>25</v>
      </c>
      <c r="D209" t="s">
        <v>25</v>
      </c>
      <c r="E209" t="s">
        <v>25</v>
      </c>
      <c r="F209" t="s">
        <v>25</v>
      </c>
      <c r="G209" t="s">
        <v>25</v>
      </c>
      <c r="H209" t="s">
        <v>409</v>
      </c>
      <c r="I209" t="s">
        <v>25</v>
      </c>
      <c r="J209" t="s">
        <v>25</v>
      </c>
      <c r="K209" t="s">
        <v>25</v>
      </c>
      <c r="L209" t="s">
        <v>25</v>
      </c>
      <c r="M209" t="s">
        <v>25</v>
      </c>
      <c r="N209" t="s">
        <v>468</v>
      </c>
    </row>
    <row r="210" spans="1:14">
      <c r="A210">
        <v>42</v>
      </c>
      <c r="B210" t="s">
        <v>24</v>
      </c>
      <c r="C210" t="s">
        <v>25</v>
      </c>
      <c r="D210" t="s">
        <v>25</v>
      </c>
      <c r="E210" t="s">
        <v>25</v>
      </c>
      <c r="F210" t="s">
        <v>25</v>
      </c>
      <c r="G210" t="s">
        <v>25</v>
      </c>
      <c r="H210" t="s">
        <v>409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  <c r="N210" t="s">
        <v>468</v>
      </c>
    </row>
    <row r="211" spans="1:14">
      <c r="A211">
        <v>45</v>
      </c>
      <c r="B211" t="s">
        <v>341</v>
      </c>
      <c r="C211">
        <v>1</v>
      </c>
      <c r="D211">
        <v>0</v>
      </c>
      <c r="E211">
        <v>0</v>
      </c>
      <c r="F211" t="s">
        <v>64</v>
      </c>
      <c r="G211" t="s">
        <v>342</v>
      </c>
      <c r="H211" t="s">
        <v>414</v>
      </c>
      <c r="I211">
        <v>2009</v>
      </c>
      <c r="J211" t="s">
        <v>218</v>
      </c>
      <c r="K211" t="s">
        <v>22</v>
      </c>
      <c r="L211" t="s">
        <v>216</v>
      </c>
      <c r="M211">
        <v>44841</v>
      </c>
      <c r="N211" t="s">
        <v>468</v>
      </c>
    </row>
    <row r="212" spans="1:14">
      <c r="A212">
        <v>48</v>
      </c>
      <c r="B212" t="s">
        <v>343</v>
      </c>
      <c r="C212">
        <v>1</v>
      </c>
      <c r="D212">
        <v>0</v>
      </c>
      <c r="E212">
        <v>0</v>
      </c>
      <c r="F212" t="s">
        <v>18</v>
      </c>
      <c r="G212" t="s">
        <v>344</v>
      </c>
      <c r="H212" t="s">
        <v>470</v>
      </c>
      <c r="I212">
        <v>2023</v>
      </c>
      <c r="J212" t="s">
        <v>52</v>
      </c>
      <c r="K212" t="s">
        <v>345</v>
      </c>
      <c r="L212" t="s">
        <v>346</v>
      </c>
      <c r="M212">
        <v>51258</v>
      </c>
      <c r="N212" t="s">
        <v>468</v>
      </c>
    </row>
    <row r="213" spans="1:14">
      <c r="A213">
        <v>51</v>
      </c>
      <c r="B213" t="s">
        <v>347</v>
      </c>
      <c r="C213">
        <v>0</v>
      </c>
      <c r="D213">
        <v>0</v>
      </c>
      <c r="E213">
        <v>1</v>
      </c>
      <c r="F213" t="s">
        <v>140</v>
      </c>
      <c r="G213" t="s">
        <v>348</v>
      </c>
      <c r="H213" t="s">
        <v>471</v>
      </c>
      <c r="I213">
        <v>2025</v>
      </c>
      <c r="J213" t="s">
        <v>30</v>
      </c>
      <c r="K213" t="s">
        <v>22</v>
      </c>
      <c r="L213" t="s">
        <v>216</v>
      </c>
      <c r="M213">
        <v>205832</v>
      </c>
      <c r="N213" t="s">
        <v>468</v>
      </c>
    </row>
    <row r="214" spans="1:14">
      <c r="A214">
        <v>54</v>
      </c>
      <c r="B214" t="s">
        <v>61</v>
      </c>
      <c r="C214">
        <v>1</v>
      </c>
      <c r="D214">
        <v>0</v>
      </c>
      <c r="E214">
        <v>0</v>
      </c>
      <c r="F214" t="s">
        <v>50</v>
      </c>
      <c r="G214" t="s">
        <v>156</v>
      </c>
      <c r="H214" t="s">
        <v>416</v>
      </c>
      <c r="I214">
        <v>2019</v>
      </c>
      <c r="J214" t="s">
        <v>21</v>
      </c>
      <c r="K214" t="s">
        <v>22</v>
      </c>
      <c r="L214" t="s">
        <v>216</v>
      </c>
      <c r="M214">
        <v>57400</v>
      </c>
      <c r="N214" t="s">
        <v>468</v>
      </c>
    </row>
    <row r="215" spans="1:14">
      <c r="A215">
        <v>57</v>
      </c>
      <c r="B215" t="s">
        <v>349</v>
      </c>
      <c r="C215">
        <v>1</v>
      </c>
      <c r="D215">
        <v>0</v>
      </c>
      <c r="E215">
        <v>0</v>
      </c>
      <c r="F215" t="s">
        <v>120</v>
      </c>
      <c r="G215" t="s">
        <v>350</v>
      </c>
      <c r="H215" t="s">
        <v>439</v>
      </c>
      <c r="I215">
        <v>2018</v>
      </c>
      <c r="J215" t="s">
        <v>249</v>
      </c>
      <c r="K215" t="s">
        <v>22</v>
      </c>
      <c r="L215" t="s">
        <v>216</v>
      </c>
      <c r="M215">
        <v>76361</v>
      </c>
      <c r="N215" t="s">
        <v>468</v>
      </c>
    </row>
    <row r="216" spans="1:14">
      <c r="A216">
        <v>60</v>
      </c>
      <c r="B216" t="s">
        <v>351</v>
      </c>
      <c r="C216">
        <v>1</v>
      </c>
      <c r="D216">
        <v>0</v>
      </c>
      <c r="E216">
        <v>0</v>
      </c>
      <c r="F216" t="s">
        <v>50</v>
      </c>
      <c r="G216" t="s">
        <v>352</v>
      </c>
      <c r="H216" t="s">
        <v>472</v>
      </c>
      <c r="I216">
        <v>2010</v>
      </c>
      <c r="J216" t="s">
        <v>52</v>
      </c>
      <c r="K216" t="s">
        <v>22</v>
      </c>
      <c r="L216" t="s">
        <v>216</v>
      </c>
      <c r="M216">
        <v>19596</v>
      </c>
      <c r="N216" t="s">
        <v>468</v>
      </c>
    </row>
    <row r="217" spans="1:14">
      <c r="A217">
        <v>63</v>
      </c>
      <c r="B217" t="s">
        <v>256</v>
      </c>
      <c r="C217">
        <v>1</v>
      </c>
      <c r="D217">
        <v>0</v>
      </c>
      <c r="E217">
        <v>0</v>
      </c>
      <c r="F217" t="s">
        <v>18</v>
      </c>
      <c r="G217" t="s">
        <v>257</v>
      </c>
      <c r="H217" t="s">
        <v>459</v>
      </c>
      <c r="I217">
        <v>2018</v>
      </c>
      <c r="J217" t="s">
        <v>30</v>
      </c>
      <c r="K217" t="s">
        <v>225</v>
      </c>
      <c r="L217" t="s">
        <v>258</v>
      </c>
      <c r="M217">
        <v>71888</v>
      </c>
      <c r="N217" t="s">
        <v>468</v>
      </c>
    </row>
    <row r="218" spans="1:14">
      <c r="A218">
        <v>66</v>
      </c>
      <c r="B218" t="s">
        <v>157</v>
      </c>
      <c r="C218">
        <v>1</v>
      </c>
      <c r="D218">
        <v>0</v>
      </c>
      <c r="E218">
        <v>0</v>
      </c>
      <c r="F218" t="s">
        <v>44</v>
      </c>
      <c r="G218" t="s">
        <v>158</v>
      </c>
      <c r="H218" t="s">
        <v>443</v>
      </c>
      <c r="I218">
        <v>2007</v>
      </c>
      <c r="J218" t="s">
        <v>218</v>
      </c>
      <c r="K218" t="s">
        <v>235</v>
      </c>
      <c r="L218" t="s">
        <v>216</v>
      </c>
      <c r="M218">
        <v>16195</v>
      </c>
      <c r="N218" t="s">
        <v>468</v>
      </c>
    </row>
    <row r="219" spans="1:14">
      <c r="A219">
        <v>69</v>
      </c>
      <c r="B219" t="s">
        <v>353</v>
      </c>
      <c r="C219">
        <v>1</v>
      </c>
      <c r="D219">
        <v>0</v>
      </c>
      <c r="E219">
        <v>0</v>
      </c>
      <c r="F219" t="s">
        <v>54</v>
      </c>
      <c r="G219" t="s">
        <v>354</v>
      </c>
      <c r="H219" t="s">
        <v>473</v>
      </c>
      <c r="I219">
        <v>2014</v>
      </c>
      <c r="J219" t="s">
        <v>21</v>
      </c>
      <c r="K219" t="s">
        <v>196</v>
      </c>
      <c r="L219" t="s">
        <v>355</v>
      </c>
      <c r="M219">
        <v>41993</v>
      </c>
      <c r="N219" t="s">
        <v>468</v>
      </c>
    </row>
    <row r="220" spans="1:14">
      <c r="A220">
        <v>72</v>
      </c>
      <c r="B220" t="s">
        <v>263</v>
      </c>
      <c r="C220">
        <v>1</v>
      </c>
      <c r="D220">
        <v>0</v>
      </c>
      <c r="E220">
        <v>0</v>
      </c>
      <c r="F220" t="s">
        <v>44</v>
      </c>
      <c r="G220" t="s">
        <v>264</v>
      </c>
      <c r="H220" t="s">
        <v>445</v>
      </c>
      <c r="I220">
        <v>2021</v>
      </c>
      <c r="J220" t="s">
        <v>21</v>
      </c>
      <c r="K220" t="s">
        <v>88</v>
      </c>
      <c r="L220" t="s">
        <v>265</v>
      </c>
      <c r="M220">
        <v>65540</v>
      </c>
      <c r="N220" t="s">
        <v>468</v>
      </c>
    </row>
    <row r="221" spans="1:14">
      <c r="A221">
        <v>75</v>
      </c>
      <c r="B221" t="s">
        <v>356</v>
      </c>
      <c r="C221">
        <v>1</v>
      </c>
      <c r="D221">
        <v>0</v>
      </c>
      <c r="E221">
        <v>0</v>
      </c>
      <c r="F221" t="s">
        <v>44</v>
      </c>
      <c r="G221" t="s">
        <v>357</v>
      </c>
      <c r="H221" t="s">
        <v>445</v>
      </c>
      <c r="I221">
        <v>2022</v>
      </c>
      <c r="J221" t="s">
        <v>21</v>
      </c>
      <c r="K221" t="s">
        <v>235</v>
      </c>
      <c r="L221" t="s">
        <v>216</v>
      </c>
      <c r="M221">
        <v>67472</v>
      </c>
      <c r="N221" t="s">
        <v>468</v>
      </c>
    </row>
    <row r="222" spans="1:14">
      <c r="A222">
        <v>78</v>
      </c>
      <c r="B222" t="s">
        <v>358</v>
      </c>
      <c r="C222">
        <v>1</v>
      </c>
      <c r="D222">
        <v>0</v>
      </c>
      <c r="E222">
        <v>0</v>
      </c>
      <c r="F222" t="s">
        <v>50</v>
      </c>
      <c r="G222" t="s">
        <v>359</v>
      </c>
      <c r="H222" t="s">
        <v>474</v>
      </c>
      <c r="I222">
        <v>2023</v>
      </c>
      <c r="J222" t="s">
        <v>218</v>
      </c>
      <c r="K222" t="s">
        <v>235</v>
      </c>
      <c r="L222" t="s">
        <v>216</v>
      </c>
      <c r="M222">
        <v>111634</v>
      </c>
      <c r="N222" t="s">
        <v>468</v>
      </c>
    </row>
    <row r="223" spans="1:14">
      <c r="A223">
        <v>81</v>
      </c>
      <c r="B223" t="s">
        <v>360</v>
      </c>
      <c r="C223">
        <v>1</v>
      </c>
      <c r="D223">
        <v>0</v>
      </c>
      <c r="E223">
        <v>0</v>
      </c>
      <c r="F223" t="s">
        <v>27</v>
      </c>
      <c r="G223" t="s">
        <v>361</v>
      </c>
      <c r="H223" t="s">
        <v>475</v>
      </c>
      <c r="I223">
        <v>2014</v>
      </c>
      <c r="J223" t="s">
        <v>21</v>
      </c>
      <c r="K223" t="s">
        <v>235</v>
      </c>
      <c r="L223" t="s">
        <v>216</v>
      </c>
      <c r="M223">
        <v>19227</v>
      </c>
      <c r="N223" t="s">
        <v>468</v>
      </c>
    </row>
    <row r="224" spans="1:14">
      <c r="A224">
        <v>84</v>
      </c>
      <c r="B224" t="s">
        <v>362</v>
      </c>
      <c r="C224">
        <v>1</v>
      </c>
      <c r="D224">
        <v>0</v>
      </c>
      <c r="E224">
        <v>0</v>
      </c>
      <c r="F224" t="s">
        <v>64</v>
      </c>
      <c r="G224" t="s">
        <v>363</v>
      </c>
      <c r="H224" t="s">
        <v>476</v>
      </c>
      <c r="I224">
        <v>2022</v>
      </c>
      <c r="J224" t="s">
        <v>21</v>
      </c>
      <c r="K224" t="s">
        <v>235</v>
      </c>
      <c r="L224" t="s">
        <v>216</v>
      </c>
      <c r="M224">
        <v>79006</v>
      </c>
      <c r="N224" t="s">
        <v>468</v>
      </c>
    </row>
    <row r="225" spans="1:14">
      <c r="A225">
        <v>87</v>
      </c>
      <c r="B225" t="s">
        <v>24</v>
      </c>
      <c r="C225" t="s">
        <v>25</v>
      </c>
      <c r="D225" t="s">
        <v>25</v>
      </c>
      <c r="E225" t="s">
        <v>25</v>
      </c>
      <c r="F225" t="s">
        <v>25</v>
      </c>
      <c r="G225" t="s">
        <v>25</v>
      </c>
      <c r="H225" t="s">
        <v>409</v>
      </c>
      <c r="I225" t="s">
        <v>25</v>
      </c>
      <c r="J225" t="s">
        <v>25</v>
      </c>
      <c r="K225" t="s">
        <v>25</v>
      </c>
      <c r="L225" t="s">
        <v>25</v>
      </c>
      <c r="M225" t="s">
        <v>25</v>
      </c>
      <c r="N225" t="s">
        <v>468</v>
      </c>
    </row>
    <row r="226" spans="1:14">
      <c r="A226">
        <v>90</v>
      </c>
      <c r="B226" t="s">
        <v>278</v>
      </c>
      <c r="C226">
        <v>1</v>
      </c>
      <c r="D226">
        <v>0</v>
      </c>
      <c r="E226">
        <v>0</v>
      </c>
      <c r="F226" t="s">
        <v>279</v>
      </c>
      <c r="G226" t="s">
        <v>280</v>
      </c>
      <c r="H226" t="s">
        <v>463</v>
      </c>
      <c r="I226">
        <v>2019</v>
      </c>
      <c r="J226" t="s">
        <v>281</v>
      </c>
      <c r="K226" t="s">
        <v>235</v>
      </c>
      <c r="L226" t="s">
        <v>216</v>
      </c>
      <c r="M226">
        <v>75445</v>
      </c>
      <c r="N226" t="s">
        <v>468</v>
      </c>
    </row>
    <row r="227" spans="1:14">
      <c r="A227">
        <v>93</v>
      </c>
      <c r="B227" t="s">
        <v>364</v>
      </c>
      <c r="C227">
        <v>1</v>
      </c>
      <c r="D227">
        <v>0</v>
      </c>
      <c r="E227">
        <v>0</v>
      </c>
      <c r="F227" t="s">
        <v>44</v>
      </c>
      <c r="G227" t="s">
        <v>365</v>
      </c>
      <c r="H227" t="s">
        <v>445</v>
      </c>
      <c r="I227">
        <v>2022</v>
      </c>
      <c r="J227" t="s">
        <v>30</v>
      </c>
      <c r="K227" t="s">
        <v>235</v>
      </c>
      <c r="L227" t="s">
        <v>216</v>
      </c>
      <c r="M227">
        <v>71026</v>
      </c>
      <c r="N227" t="s">
        <v>468</v>
      </c>
    </row>
    <row r="228" spans="1:14">
      <c r="A228">
        <v>96</v>
      </c>
      <c r="B228" t="s">
        <v>366</v>
      </c>
      <c r="C228">
        <v>1</v>
      </c>
      <c r="D228">
        <v>0</v>
      </c>
      <c r="E228">
        <v>0</v>
      </c>
      <c r="F228" t="s">
        <v>367</v>
      </c>
      <c r="G228" t="s">
        <v>368</v>
      </c>
      <c r="H228" t="s">
        <v>477</v>
      </c>
      <c r="I228">
        <v>2020</v>
      </c>
      <c r="J228" t="s">
        <v>30</v>
      </c>
      <c r="K228" t="s">
        <v>235</v>
      </c>
      <c r="L228" t="s">
        <v>216</v>
      </c>
      <c r="M228">
        <v>42624</v>
      </c>
      <c r="N228" t="s">
        <v>468</v>
      </c>
    </row>
    <row r="229" spans="1:14">
      <c r="A229">
        <v>99</v>
      </c>
      <c r="B229" t="s">
        <v>369</v>
      </c>
      <c r="C229">
        <v>1</v>
      </c>
      <c r="D229">
        <v>0</v>
      </c>
      <c r="E229">
        <v>0</v>
      </c>
      <c r="F229" t="s">
        <v>86</v>
      </c>
      <c r="G229" t="s">
        <v>213</v>
      </c>
      <c r="H229" t="s">
        <v>428</v>
      </c>
      <c r="I229">
        <v>2024</v>
      </c>
      <c r="J229" t="s">
        <v>218</v>
      </c>
      <c r="K229" t="s">
        <v>235</v>
      </c>
      <c r="L229" t="s">
        <v>216</v>
      </c>
      <c r="M229">
        <v>62214</v>
      </c>
      <c r="N229" t="s">
        <v>468</v>
      </c>
    </row>
    <row r="230" spans="1:14">
      <c r="A230">
        <v>102</v>
      </c>
      <c r="B230" t="s">
        <v>291</v>
      </c>
      <c r="C230">
        <v>1</v>
      </c>
      <c r="D230">
        <v>0</v>
      </c>
      <c r="E230">
        <v>0</v>
      </c>
      <c r="F230" t="s">
        <v>64</v>
      </c>
      <c r="G230" t="s">
        <v>292</v>
      </c>
      <c r="H230" t="s">
        <v>452</v>
      </c>
      <c r="I230">
        <v>2019</v>
      </c>
      <c r="J230" t="s">
        <v>218</v>
      </c>
      <c r="K230" t="s">
        <v>235</v>
      </c>
      <c r="L230" t="s">
        <v>216</v>
      </c>
      <c r="M230">
        <v>58114</v>
      </c>
      <c r="N230" t="s">
        <v>468</v>
      </c>
    </row>
    <row r="231" spans="1:14">
      <c r="A231">
        <v>105</v>
      </c>
      <c r="B231" t="s">
        <v>24</v>
      </c>
      <c r="C231" t="s">
        <v>25</v>
      </c>
      <c r="D231" t="s">
        <v>25</v>
      </c>
      <c r="E231" t="s">
        <v>25</v>
      </c>
      <c r="F231" t="s">
        <v>25</v>
      </c>
      <c r="G231" t="s">
        <v>25</v>
      </c>
      <c r="H231" t="s">
        <v>409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  <c r="N231" t="s">
        <v>468</v>
      </c>
    </row>
    <row r="232" spans="1:14">
      <c r="A232">
        <v>108</v>
      </c>
      <c r="B232" t="s">
        <v>293</v>
      </c>
      <c r="C232">
        <v>1</v>
      </c>
      <c r="D232">
        <v>0</v>
      </c>
      <c r="E232">
        <v>0</v>
      </c>
      <c r="F232" t="s">
        <v>86</v>
      </c>
      <c r="G232" t="s">
        <v>87</v>
      </c>
      <c r="H232" t="s">
        <v>428</v>
      </c>
      <c r="I232">
        <v>2024</v>
      </c>
      <c r="J232" t="s">
        <v>218</v>
      </c>
      <c r="K232" t="s">
        <v>235</v>
      </c>
      <c r="L232" t="s">
        <v>216</v>
      </c>
      <c r="M232">
        <v>65111</v>
      </c>
      <c r="N232" t="s">
        <v>468</v>
      </c>
    </row>
    <row r="233" spans="1:14">
      <c r="A233">
        <v>111</v>
      </c>
      <c r="B233" t="s">
        <v>370</v>
      </c>
      <c r="C233">
        <v>1</v>
      </c>
      <c r="D233">
        <v>0</v>
      </c>
      <c r="E233">
        <v>0</v>
      </c>
      <c r="F233" t="s">
        <v>86</v>
      </c>
      <c r="G233" t="s">
        <v>371</v>
      </c>
      <c r="H233" t="s">
        <v>428</v>
      </c>
      <c r="I233">
        <v>2025</v>
      </c>
      <c r="J233" t="s">
        <v>218</v>
      </c>
      <c r="K233" t="s">
        <v>235</v>
      </c>
      <c r="L233" t="s">
        <v>216</v>
      </c>
      <c r="M233">
        <v>80711</v>
      </c>
      <c r="N233" t="s">
        <v>468</v>
      </c>
    </row>
    <row r="234" spans="1:14">
      <c r="A234">
        <v>114</v>
      </c>
      <c r="B234" t="s">
        <v>372</v>
      </c>
      <c r="C234">
        <v>1</v>
      </c>
      <c r="D234">
        <v>0</v>
      </c>
      <c r="E234">
        <v>0</v>
      </c>
      <c r="F234" t="s">
        <v>120</v>
      </c>
      <c r="G234" t="s">
        <v>373</v>
      </c>
      <c r="H234" t="s">
        <v>437</v>
      </c>
      <c r="I234">
        <v>2020</v>
      </c>
      <c r="J234" t="s">
        <v>21</v>
      </c>
      <c r="K234" t="s">
        <v>235</v>
      </c>
      <c r="L234" t="s">
        <v>216</v>
      </c>
      <c r="M234">
        <v>74049</v>
      </c>
      <c r="N234" t="s">
        <v>468</v>
      </c>
    </row>
    <row r="235" spans="1:14">
      <c r="A235">
        <v>117</v>
      </c>
      <c r="B235" t="s">
        <v>374</v>
      </c>
      <c r="C235">
        <v>1</v>
      </c>
      <c r="D235">
        <v>0</v>
      </c>
      <c r="E235">
        <v>0</v>
      </c>
      <c r="F235" t="s">
        <v>50</v>
      </c>
      <c r="G235" t="s">
        <v>375</v>
      </c>
      <c r="H235" t="s">
        <v>416</v>
      </c>
      <c r="I235">
        <v>2017</v>
      </c>
      <c r="J235" t="s">
        <v>21</v>
      </c>
      <c r="K235" t="s">
        <v>235</v>
      </c>
      <c r="L235" t="s">
        <v>216</v>
      </c>
      <c r="M235">
        <v>42132</v>
      </c>
      <c r="N235" t="s">
        <v>468</v>
      </c>
    </row>
    <row r="236" spans="1:14">
      <c r="A236">
        <v>120</v>
      </c>
      <c r="B236" t="s">
        <v>297</v>
      </c>
      <c r="C236">
        <v>1</v>
      </c>
      <c r="D236">
        <v>0</v>
      </c>
      <c r="E236">
        <v>0</v>
      </c>
      <c r="F236" t="s">
        <v>18</v>
      </c>
      <c r="G236" t="s">
        <v>246</v>
      </c>
      <c r="H236" t="s">
        <v>412</v>
      </c>
      <c r="I236">
        <v>2019</v>
      </c>
      <c r="J236" t="s">
        <v>218</v>
      </c>
      <c r="K236" t="s">
        <v>235</v>
      </c>
      <c r="L236" t="s">
        <v>216</v>
      </c>
      <c r="M236">
        <v>43304</v>
      </c>
      <c r="N236" t="s">
        <v>468</v>
      </c>
    </row>
    <row r="237" spans="1:14">
      <c r="A237">
        <v>123</v>
      </c>
      <c r="B237" t="s">
        <v>376</v>
      </c>
      <c r="C237">
        <v>1</v>
      </c>
      <c r="D237">
        <v>0</v>
      </c>
      <c r="E237">
        <v>0</v>
      </c>
      <c r="F237" t="s">
        <v>50</v>
      </c>
      <c r="G237" t="s">
        <v>377</v>
      </c>
      <c r="H237" t="s">
        <v>422</v>
      </c>
      <c r="I237">
        <v>2014</v>
      </c>
      <c r="J237" t="s">
        <v>21</v>
      </c>
      <c r="K237" t="s">
        <v>235</v>
      </c>
      <c r="L237" t="s">
        <v>216</v>
      </c>
      <c r="M237">
        <v>82780</v>
      </c>
      <c r="N237" t="s">
        <v>468</v>
      </c>
    </row>
    <row r="238" spans="1:14">
      <c r="A238">
        <v>126</v>
      </c>
      <c r="B238" t="s">
        <v>306</v>
      </c>
      <c r="C238">
        <v>1</v>
      </c>
      <c r="D238">
        <v>0</v>
      </c>
      <c r="E238">
        <v>0</v>
      </c>
      <c r="F238" t="s">
        <v>120</v>
      </c>
      <c r="G238" t="s">
        <v>307</v>
      </c>
      <c r="H238" t="s">
        <v>437</v>
      </c>
      <c r="I238">
        <v>2013</v>
      </c>
      <c r="J238" t="s">
        <v>30</v>
      </c>
      <c r="K238" t="s">
        <v>235</v>
      </c>
      <c r="L238" t="s">
        <v>216</v>
      </c>
      <c r="M238">
        <v>43184</v>
      </c>
      <c r="N238" t="s">
        <v>468</v>
      </c>
    </row>
    <row r="239" spans="1:14">
      <c r="A239">
        <v>129</v>
      </c>
      <c r="B239" t="s">
        <v>310</v>
      </c>
      <c r="C239">
        <v>1</v>
      </c>
      <c r="D239">
        <v>0</v>
      </c>
      <c r="E239">
        <v>0</v>
      </c>
      <c r="F239" t="s">
        <v>120</v>
      </c>
      <c r="G239" t="s">
        <v>311</v>
      </c>
      <c r="H239" t="s">
        <v>466</v>
      </c>
      <c r="I239">
        <v>2005</v>
      </c>
      <c r="J239" t="s">
        <v>312</v>
      </c>
      <c r="K239" t="s">
        <v>196</v>
      </c>
      <c r="L239" t="s">
        <v>313</v>
      </c>
      <c r="M239">
        <v>25505</v>
      </c>
      <c r="N239" t="s">
        <v>468</v>
      </c>
    </row>
    <row r="240" spans="1:14">
      <c r="A240">
        <v>132</v>
      </c>
      <c r="B240" t="s">
        <v>378</v>
      </c>
      <c r="C240">
        <v>1</v>
      </c>
      <c r="D240">
        <v>0</v>
      </c>
      <c r="E240">
        <v>0</v>
      </c>
      <c r="F240" t="s">
        <v>34</v>
      </c>
      <c r="G240" t="s">
        <v>379</v>
      </c>
      <c r="H240" t="s">
        <v>456</v>
      </c>
      <c r="I240">
        <v>2008</v>
      </c>
      <c r="J240" t="s">
        <v>218</v>
      </c>
      <c r="K240" t="s">
        <v>74</v>
      </c>
      <c r="L240" t="s">
        <v>380</v>
      </c>
      <c r="M240">
        <v>54617</v>
      </c>
      <c r="N240" t="s">
        <v>468</v>
      </c>
    </row>
    <row r="241" spans="1:14">
      <c r="A241">
        <v>135</v>
      </c>
      <c r="B241" t="s">
        <v>92</v>
      </c>
      <c r="C241">
        <v>1</v>
      </c>
      <c r="D241">
        <v>0</v>
      </c>
      <c r="E241">
        <v>0</v>
      </c>
      <c r="F241" t="s">
        <v>50</v>
      </c>
      <c r="G241" t="s">
        <v>156</v>
      </c>
      <c r="H241" t="s">
        <v>416</v>
      </c>
      <c r="I241">
        <v>2018</v>
      </c>
      <c r="J241" t="s">
        <v>21</v>
      </c>
      <c r="K241" t="s">
        <v>235</v>
      </c>
      <c r="L241" t="s">
        <v>216</v>
      </c>
      <c r="M241">
        <v>45789</v>
      </c>
      <c r="N241" t="s">
        <v>468</v>
      </c>
    </row>
    <row r="242" spans="1:14">
      <c r="A242">
        <v>138</v>
      </c>
      <c r="B242" t="s">
        <v>210</v>
      </c>
      <c r="C242">
        <v>1</v>
      </c>
      <c r="D242">
        <v>0</v>
      </c>
      <c r="E242">
        <v>0</v>
      </c>
      <c r="F242" t="s">
        <v>39</v>
      </c>
      <c r="G242" t="s">
        <v>211</v>
      </c>
      <c r="H242" t="s">
        <v>431</v>
      </c>
      <c r="I242">
        <v>2017</v>
      </c>
      <c r="J242" t="s">
        <v>218</v>
      </c>
      <c r="K242" t="s">
        <v>196</v>
      </c>
      <c r="L242" t="s">
        <v>219</v>
      </c>
      <c r="M242">
        <v>45272</v>
      </c>
      <c r="N242" t="s">
        <v>468</v>
      </c>
    </row>
    <row r="243" spans="1:14">
      <c r="A243">
        <v>141</v>
      </c>
      <c r="B243" t="s">
        <v>322</v>
      </c>
      <c r="C243">
        <v>1</v>
      </c>
      <c r="D243">
        <v>0</v>
      </c>
      <c r="E243">
        <v>0</v>
      </c>
      <c r="F243" t="s">
        <v>120</v>
      </c>
      <c r="G243" t="s">
        <v>307</v>
      </c>
      <c r="H243" t="s">
        <v>437</v>
      </c>
      <c r="I243">
        <v>2008</v>
      </c>
      <c r="J243" t="s">
        <v>218</v>
      </c>
      <c r="K243" t="s">
        <v>235</v>
      </c>
      <c r="L243" t="s">
        <v>216</v>
      </c>
      <c r="M243">
        <v>26930</v>
      </c>
      <c r="N243" t="s">
        <v>468</v>
      </c>
    </row>
    <row r="244" spans="1:14">
      <c r="A244">
        <v>144</v>
      </c>
      <c r="B244" t="s">
        <v>325</v>
      </c>
      <c r="C244">
        <v>1</v>
      </c>
      <c r="D244">
        <v>0</v>
      </c>
      <c r="E244">
        <v>0</v>
      </c>
      <c r="F244" t="s">
        <v>44</v>
      </c>
      <c r="G244" t="s">
        <v>326</v>
      </c>
      <c r="H244" t="s">
        <v>455</v>
      </c>
      <c r="I244">
        <v>2019</v>
      </c>
      <c r="J244" t="s">
        <v>30</v>
      </c>
      <c r="K244" t="s">
        <v>235</v>
      </c>
      <c r="L244" t="s">
        <v>216</v>
      </c>
      <c r="M244">
        <v>61891</v>
      </c>
      <c r="N244" t="s">
        <v>468</v>
      </c>
    </row>
    <row r="245" spans="1:14">
      <c r="A245">
        <v>147</v>
      </c>
      <c r="B245" t="s">
        <v>381</v>
      </c>
      <c r="C245">
        <v>1</v>
      </c>
      <c r="D245">
        <v>0</v>
      </c>
      <c r="E245">
        <v>0</v>
      </c>
      <c r="F245" t="s">
        <v>39</v>
      </c>
      <c r="G245" t="s">
        <v>211</v>
      </c>
      <c r="H245" t="s">
        <v>431</v>
      </c>
      <c r="I245">
        <v>2019</v>
      </c>
      <c r="J245" t="s">
        <v>21</v>
      </c>
      <c r="K245" t="s">
        <v>235</v>
      </c>
      <c r="L245" t="s">
        <v>216</v>
      </c>
      <c r="M245">
        <v>46314</v>
      </c>
      <c r="N245" t="s">
        <v>468</v>
      </c>
    </row>
    <row r="246" spans="1:14">
      <c r="A246">
        <v>150</v>
      </c>
      <c r="B246" t="s">
        <v>24</v>
      </c>
      <c r="C246" t="s">
        <v>25</v>
      </c>
      <c r="D246" t="s">
        <v>25</v>
      </c>
      <c r="E246" t="s">
        <v>25</v>
      </c>
      <c r="F246" t="s">
        <v>25</v>
      </c>
      <c r="G246" t="s">
        <v>25</v>
      </c>
      <c r="H246" t="s">
        <v>409</v>
      </c>
      <c r="I246" t="s">
        <v>25</v>
      </c>
      <c r="J246" t="s">
        <v>25</v>
      </c>
      <c r="K246" t="s">
        <v>25</v>
      </c>
      <c r="L246" t="s">
        <v>25</v>
      </c>
      <c r="M246" t="s">
        <v>25</v>
      </c>
      <c r="N246" t="s">
        <v>468</v>
      </c>
    </row>
    <row r="247" spans="1:14">
      <c r="A247">
        <v>153</v>
      </c>
      <c r="B247" t="s">
        <v>92</v>
      </c>
      <c r="C247">
        <v>1</v>
      </c>
      <c r="D247">
        <v>0</v>
      </c>
      <c r="E247">
        <v>0</v>
      </c>
      <c r="F247" t="s">
        <v>50</v>
      </c>
      <c r="G247" t="s">
        <v>156</v>
      </c>
      <c r="H247" t="s">
        <v>416</v>
      </c>
      <c r="I247">
        <v>2018</v>
      </c>
      <c r="J247" t="s">
        <v>21</v>
      </c>
      <c r="K247" t="s">
        <v>235</v>
      </c>
      <c r="L247" t="s">
        <v>216</v>
      </c>
      <c r="M247">
        <v>45789</v>
      </c>
      <c r="N247" t="s">
        <v>468</v>
      </c>
    </row>
    <row r="248" spans="1:14">
      <c r="A248">
        <v>156</v>
      </c>
      <c r="B248" t="s">
        <v>332</v>
      </c>
      <c r="C248">
        <v>1</v>
      </c>
      <c r="D248">
        <v>0</v>
      </c>
      <c r="E248">
        <v>0</v>
      </c>
      <c r="F248" t="s">
        <v>54</v>
      </c>
      <c r="G248" t="s">
        <v>94</v>
      </c>
      <c r="H248" t="s">
        <v>430</v>
      </c>
      <c r="I248">
        <v>2021</v>
      </c>
      <c r="J248" t="s">
        <v>52</v>
      </c>
      <c r="K248" t="s">
        <v>22</v>
      </c>
      <c r="L248" t="s">
        <v>216</v>
      </c>
      <c r="M248">
        <v>53092</v>
      </c>
      <c r="N248" t="s">
        <v>468</v>
      </c>
    </row>
    <row r="249" spans="1:14">
      <c r="A249">
        <v>159</v>
      </c>
      <c r="B249" t="s">
        <v>382</v>
      </c>
      <c r="C249">
        <v>1</v>
      </c>
      <c r="D249">
        <v>0</v>
      </c>
      <c r="E249">
        <v>0</v>
      </c>
      <c r="F249" t="s">
        <v>44</v>
      </c>
      <c r="G249" t="s">
        <v>383</v>
      </c>
      <c r="H249" t="s">
        <v>445</v>
      </c>
      <c r="I249">
        <v>2020</v>
      </c>
      <c r="J249" t="s">
        <v>218</v>
      </c>
      <c r="K249" t="s">
        <v>22</v>
      </c>
      <c r="L249" t="s">
        <v>216</v>
      </c>
      <c r="M249">
        <v>64324</v>
      </c>
      <c r="N249" t="s">
        <v>468</v>
      </c>
    </row>
    <row r="250" spans="1:14">
      <c r="A250">
        <v>162</v>
      </c>
      <c r="B250" t="s">
        <v>384</v>
      </c>
      <c r="C250">
        <v>1</v>
      </c>
      <c r="D250">
        <v>0</v>
      </c>
      <c r="E250">
        <v>0</v>
      </c>
      <c r="F250" t="s">
        <v>39</v>
      </c>
      <c r="G250" t="s">
        <v>385</v>
      </c>
      <c r="H250" t="s">
        <v>478</v>
      </c>
      <c r="I250">
        <v>2021</v>
      </c>
      <c r="J250" t="s">
        <v>30</v>
      </c>
      <c r="K250" t="s">
        <v>22</v>
      </c>
      <c r="L250" t="s">
        <v>216</v>
      </c>
      <c r="M250">
        <v>72312</v>
      </c>
      <c r="N250" t="s">
        <v>468</v>
      </c>
    </row>
    <row r="251" spans="1:14">
      <c r="A251">
        <v>165</v>
      </c>
      <c r="B251" t="s">
        <v>386</v>
      </c>
      <c r="C251">
        <v>1</v>
      </c>
      <c r="D251">
        <v>0</v>
      </c>
      <c r="E251">
        <v>0</v>
      </c>
      <c r="F251" t="s">
        <v>81</v>
      </c>
      <c r="G251" t="s">
        <v>387</v>
      </c>
      <c r="H251" t="s">
        <v>426</v>
      </c>
      <c r="I251">
        <v>2011</v>
      </c>
      <c r="J251" t="s">
        <v>222</v>
      </c>
      <c r="K251" t="s">
        <v>22</v>
      </c>
      <c r="L251" t="s">
        <v>216</v>
      </c>
      <c r="M251">
        <v>47117</v>
      </c>
      <c r="N251" t="s">
        <v>468</v>
      </c>
    </row>
    <row r="252" spans="1:14">
      <c r="A252">
        <v>168</v>
      </c>
      <c r="B252" t="s">
        <v>388</v>
      </c>
      <c r="C252">
        <v>1</v>
      </c>
      <c r="D252">
        <v>0</v>
      </c>
      <c r="E252">
        <v>0</v>
      </c>
      <c r="F252" t="s">
        <v>120</v>
      </c>
      <c r="G252" t="s">
        <v>389</v>
      </c>
      <c r="H252" t="s">
        <v>466</v>
      </c>
      <c r="I252">
        <v>1998</v>
      </c>
      <c r="J252" t="s">
        <v>390</v>
      </c>
      <c r="K252" t="s">
        <v>22</v>
      </c>
      <c r="L252" t="s">
        <v>216</v>
      </c>
      <c r="M252">
        <v>32351</v>
      </c>
      <c r="N252" t="s">
        <v>468</v>
      </c>
    </row>
    <row r="253" spans="1:14">
      <c r="A253">
        <v>171</v>
      </c>
      <c r="B253" t="s">
        <v>391</v>
      </c>
      <c r="C253">
        <v>0</v>
      </c>
      <c r="D253">
        <v>0</v>
      </c>
      <c r="E253">
        <v>1</v>
      </c>
      <c r="F253" t="s">
        <v>64</v>
      </c>
      <c r="G253" t="s">
        <v>392</v>
      </c>
      <c r="H253" t="s">
        <v>414</v>
      </c>
      <c r="I253">
        <v>2022</v>
      </c>
      <c r="J253" t="s">
        <v>30</v>
      </c>
      <c r="K253" t="s">
        <v>22</v>
      </c>
      <c r="L253" t="s">
        <v>216</v>
      </c>
      <c r="M253">
        <v>127703</v>
      </c>
      <c r="N253" t="s">
        <v>468</v>
      </c>
    </row>
    <row r="254" spans="1:14">
      <c r="A254">
        <v>174</v>
      </c>
      <c r="B254" t="s">
        <v>393</v>
      </c>
      <c r="C254">
        <v>1</v>
      </c>
      <c r="D254">
        <v>0</v>
      </c>
      <c r="E254">
        <v>0</v>
      </c>
      <c r="F254" t="s">
        <v>44</v>
      </c>
      <c r="G254" t="s">
        <v>394</v>
      </c>
      <c r="H254" t="s">
        <v>445</v>
      </c>
      <c r="I254">
        <v>2017</v>
      </c>
      <c r="J254" t="s">
        <v>222</v>
      </c>
      <c r="K254" t="s">
        <v>22</v>
      </c>
      <c r="L254" t="s">
        <v>216</v>
      </c>
      <c r="M254">
        <v>35613</v>
      </c>
      <c r="N254" t="s">
        <v>468</v>
      </c>
    </row>
    <row r="255" spans="1:14">
      <c r="A255">
        <v>177</v>
      </c>
      <c r="B255" t="s">
        <v>395</v>
      </c>
      <c r="C255">
        <v>1</v>
      </c>
      <c r="D255">
        <v>0</v>
      </c>
      <c r="E255">
        <v>0</v>
      </c>
      <c r="F255" t="s">
        <v>86</v>
      </c>
      <c r="G255" t="s">
        <v>175</v>
      </c>
      <c r="H255" t="s">
        <v>447</v>
      </c>
      <c r="I255">
        <v>2019</v>
      </c>
      <c r="J255" t="s">
        <v>218</v>
      </c>
      <c r="K255" t="s">
        <v>74</v>
      </c>
      <c r="L255" t="s">
        <v>396</v>
      </c>
      <c r="M255">
        <v>84672</v>
      </c>
      <c r="N255" t="s">
        <v>468</v>
      </c>
    </row>
    <row r="256" spans="1:14">
      <c r="A256">
        <v>180</v>
      </c>
      <c r="B256" t="s">
        <v>397</v>
      </c>
      <c r="C256">
        <v>1</v>
      </c>
      <c r="D256">
        <v>0</v>
      </c>
      <c r="E256">
        <v>0</v>
      </c>
      <c r="F256" t="s">
        <v>367</v>
      </c>
      <c r="G256" t="s">
        <v>398</v>
      </c>
      <c r="H256" t="s">
        <v>479</v>
      </c>
      <c r="I256">
        <v>2019</v>
      </c>
      <c r="J256" t="s">
        <v>30</v>
      </c>
      <c r="K256" t="s">
        <v>22</v>
      </c>
      <c r="L256" t="s">
        <v>216</v>
      </c>
      <c r="M256">
        <v>77569</v>
      </c>
      <c r="N256" t="s">
        <v>468</v>
      </c>
    </row>
    <row r="257" spans="1:14">
      <c r="A257">
        <v>183</v>
      </c>
      <c r="B257" t="s">
        <v>399</v>
      </c>
      <c r="C257">
        <v>1</v>
      </c>
      <c r="D257">
        <v>0</v>
      </c>
      <c r="E257">
        <v>0</v>
      </c>
      <c r="F257" t="s">
        <v>54</v>
      </c>
      <c r="G257" t="s">
        <v>400</v>
      </c>
      <c r="H257" t="s">
        <v>430</v>
      </c>
      <c r="I257">
        <v>2019</v>
      </c>
      <c r="J257" t="s">
        <v>222</v>
      </c>
      <c r="K257" t="s">
        <v>22</v>
      </c>
      <c r="L257" t="s">
        <v>216</v>
      </c>
      <c r="M257">
        <v>55824</v>
      </c>
      <c r="N257" t="s">
        <v>468</v>
      </c>
    </row>
    <row r="258" spans="1:14">
      <c r="A258">
        <v>186</v>
      </c>
      <c r="B258" t="s">
        <v>130</v>
      </c>
      <c r="C258">
        <v>1</v>
      </c>
      <c r="D258">
        <v>0</v>
      </c>
      <c r="E258">
        <v>0</v>
      </c>
      <c r="F258" t="s">
        <v>50</v>
      </c>
      <c r="G258" t="s">
        <v>131</v>
      </c>
      <c r="H258" t="s">
        <v>433</v>
      </c>
      <c r="I258">
        <v>2017</v>
      </c>
      <c r="J258" t="s">
        <v>21</v>
      </c>
      <c r="K258" t="s">
        <v>22</v>
      </c>
      <c r="L258" t="s">
        <v>216</v>
      </c>
      <c r="M258">
        <v>44389</v>
      </c>
      <c r="N258" t="s">
        <v>468</v>
      </c>
    </row>
    <row r="259" spans="1:14">
      <c r="A259">
        <v>189</v>
      </c>
      <c r="B259" t="s">
        <v>24</v>
      </c>
      <c r="C259" t="s">
        <v>25</v>
      </c>
      <c r="D259" t="s">
        <v>25</v>
      </c>
      <c r="E259" t="s">
        <v>25</v>
      </c>
      <c r="F259" t="s">
        <v>25</v>
      </c>
      <c r="G259" t="s">
        <v>25</v>
      </c>
      <c r="H259" t="s">
        <v>409</v>
      </c>
      <c r="I259" t="s">
        <v>25</v>
      </c>
      <c r="J259" t="s">
        <v>25</v>
      </c>
      <c r="K259" t="s">
        <v>25</v>
      </c>
      <c r="L259" t="s">
        <v>25</v>
      </c>
      <c r="M259" t="s">
        <v>25</v>
      </c>
      <c r="N259" t="s">
        <v>468</v>
      </c>
    </row>
    <row r="260" spans="1:14">
      <c r="A260">
        <v>192</v>
      </c>
      <c r="B260" t="s">
        <v>401</v>
      </c>
      <c r="C260">
        <v>1</v>
      </c>
      <c r="D260">
        <v>0</v>
      </c>
      <c r="E260">
        <v>0</v>
      </c>
      <c r="F260" t="s">
        <v>39</v>
      </c>
      <c r="G260" t="s">
        <v>402</v>
      </c>
      <c r="H260" t="s">
        <v>480</v>
      </c>
      <c r="I260">
        <v>1993</v>
      </c>
      <c r="J260" t="s">
        <v>30</v>
      </c>
      <c r="K260" t="s">
        <v>22</v>
      </c>
      <c r="L260" t="s">
        <v>216</v>
      </c>
      <c r="M260">
        <v>6723</v>
      </c>
      <c r="N260" t="s">
        <v>468</v>
      </c>
    </row>
    <row r="261" spans="1:14">
      <c r="A261">
        <v>195</v>
      </c>
      <c r="B261" t="s">
        <v>69</v>
      </c>
      <c r="C261">
        <v>1</v>
      </c>
      <c r="D261">
        <v>0</v>
      </c>
      <c r="E261">
        <v>0</v>
      </c>
      <c r="F261" t="s">
        <v>64</v>
      </c>
      <c r="G261" t="s">
        <v>70</v>
      </c>
      <c r="H261" t="s">
        <v>414</v>
      </c>
      <c r="I261">
        <v>2002</v>
      </c>
      <c r="J261" t="s">
        <v>30</v>
      </c>
      <c r="K261" t="s">
        <v>22</v>
      </c>
      <c r="L261" t="s">
        <v>216</v>
      </c>
      <c r="M261">
        <v>27151</v>
      </c>
      <c r="N261" t="s">
        <v>468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DAF6D07F-2410-4AB9-AD34-620973166212}">
            <xm:f>IFERROR(VLOOKUP(A66,Sistematica_1!$A$2:$A$66,1,FALSE),"Não")&lt;&gt;"Não"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A66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5CD82B-D65D-4058-B174-DBE54E23C1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2025-05-09T22:20:06Z</dcterms:created>
  <dcterms:modified xsi:type="dcterms:W3CDTF">2025-06-04T09:08:53Z</dcterms:modified>
  <cp:category/>
  <cp:contentStatus/>
</cp:coreProperties>
</file>