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\_\rt\"/>
    </mc:Choice>
  </mc:AlternateContent>
  <xr:revisionPtr revIDLastSave="0" documentId="13_ncr:1_{760307A4-DC1F-447D-9386-6B8B0126516C}" xr6:coauthVersionLast="47" xr6:coauthVersionMax="47" xr10:uidLastSave="{00000000-0000-0000-0000-000000000000}"/>
  <bookViews>
    <workbookView xWindow="-28920" yWindow="15" windowWidth="29040" windowHeight="15990" activeTab="1" xr2:uid="{7E8FA7EF-954C-49E9-95A2-08E12013F1B7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2" l="1"/>
  <c r="I17" i="2"/>
  <c r="G17" i="2"/>
  <c r="F17" i="2"/>
  <c r="H15" i="2"/>
  <c r="E15" i="2"/>
  <c r="E26" i="2"/>
  <c r="E25" i="2"/>
  <c r="K14" i="2"/>
  <c r="J8" i="2"/>
  <c r="I8" i="2"/>
  <c r="G8" i="2"/>
  <c r="F8" i="2"/>
  <c r="H6" i="2"/>
  <c r="E6" i="2"/>
  <c r="Q5" i="2"/>
  <c r="N5" i="2"/>
  <c r="J17" i="1"/>
  <c r="I17" i="1"/>
  <c r="G17" i="1"/>
  <c r="F17" i="1"/>
  <c r="E24" i="1"/>
  <c r="H6" i="1"/>
  <c r="E6" i="1"/>
  <c r="J8" i="1"/>
  <c r="I8" i="1"/>
  <c r="G8" i="1"/>
  <c r="G9" i="1" s="1"/>
  <c r="F8" i="1"/>
  <c r="F9" i="1" s="1"/>
  <c r="M4" i="2" l="1"/>
  <c r="K15" i="2"/>
  <c r="I9" i="2"/>
  <c r="G9" i="2"/>
  <c r="F9" i="2"/>
  <c r="J9" i="2"/>
  <c r="I9" i="1"/>
  <c r="J9" i="1"/>
  <c r="F24" i="1"/>
  <c r="G24" i="1" s="1"/>
  <c r="H24" i="1" s="1"/>
  <c r="I24" i="1" s="1"/>
  <c r="J24" i="1" s="1"/>
  <c r="D10" i="1"/>
  <c r="D10" i="2" l="1"/>
  <c r="F25" i="2"/>
  <c r="G25" i="2" s="1"/>
  <c r="H25" i="2" s="1"/>
  <c r="I25" i="2" s="1"/>
  <c r="J25" i="2" s="1"/>
  <c r="K17" i="2"/>
  <c r="F26" i="2"/>
  <c r="G26" i="2" s="1"/>
  <c r="H26" i="2" s="1"/>
  <c r="I26" i="2" s="1"/>
  <c r="J26" i="2" s="1"/>
  <c r="K14" i="1"/>
  <c r="E25" i="1"/>
  <c r="K17" i="1"/>
  <c r="H15" i="1"/>
  <c r="E15" i="1"/>
  <c r="K15" i="1" s="1"/>
  <c r="Q5" i="1"/>
  <c r="N5" i="1"/>
  <c r="J19" i="2" l="1"/>
  <c r="G19" i="2"/>
  <c r="F19" i="2"/>
  <c r="J27" i="2"/>
  <c r="I19" i="2"/>
  <c r="G18" i="1"/>
  <c r="I18" i="1"/>
  <c r="J18" i="1"/>
  <c r="F18" i="1"/>
  <c r="M4" i="1"/>
  <c r="F25" i="1"/>
  <c r="G25" i="1" s="1"/>
  <c r="H25" i="1" s="1"/>
  <c r="I25" i="1" s="1"/>
  <c r="J25" i="1" s="1"/>
  <c r="J26" i="1" s="1"/>
</calcChain>
</file>

<file path=xl/sharedStrings.xml><?xml version="1.0" encoding="utf-8"?>
<sst xmlns="http://schemas.openxmlformats.org/spreadsheetml/2006/main" count="62" uniqueCount="17">
  <si>
    <t>1-1</t>
  </si>
  <si>
    <t>1-2</t>
  </si>
  <si>
    <t>2</t>
  </si>
  <si>
    <t>2-1</t>
  </si>
  <si>
    <t>2-2</t>
  </si>
  <si>
    <t>Values</t>
  </si>
  <si>
    <t>1</t>
  </si>
  <si>
    <t>0</t>
  </si>
  <si>
    <t>SUMMER</t>
  </si>
  <si>
    <t>Weights</t>
  </si>
  <si>
    <t>Abs-Weights</t>
  </si>
  <si>
    <t>GEN-SUM</t>
  </si>
  <si>
    <t>Rel-Weight Local</t>
  </si>
  <si>
    <t>Rel-Weight Global</t>
  </si>
  <si>
    <t>Check</t>
  </si>
  <si>
    <t>Check:</t>
  </si>
  <si>
    <t>ACCUMMULATOR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</si>
</sst>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2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164" fontId="2" fillId="0" borderId="0" xfId="0" applyNumberFormat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2" borderId="4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4" xfId="0" applyNumberForma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3" fillId="0" borderId="14" xfId="0" applyFont="1" applyBorder="1" applyAlignment="1">
      <alignment horizontal="right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A8F4-4D00-41E4-BE74-D860AC97F93D}">
  <dimension ref="B3:S26"/>
  <sheetViews>
    <sheetView workbookViewId="0">
      <selection activeCell="N18" sqref="N18"/>
    </sheetView>
  </sheetViews>
  <sheetFormatPr defaultRowHeight="15" x14ac:dyDescent="0.25"/>
  <cols>
    <col min="1" max="2" width="9.140625" style="1"/>
    <col min="3" max="3" width="9.140625" style="8"/>
    <col min="4" max="16384" width="9.140625" style="1"/>
  </cols>
  <sheetData>
    <row r="3" spans="2:19" s="4" customFormat="1" x14ac:dyDescent="0.25">
      <c r="B3" s="30"/>
      <c r="C3" s="31" t="s">
        <v>9</v>
      </c>
      <c r="D3" s="24">
        <v>0</v>
      </c>
      <c r="E3" s="25">
        <v>1</v>
      </c>
      <c r="F3" s="25" t="s">
        <v>0</v>
      </c>
      <c r="G3" s="26" t="s">
        <v>1</v>
      </c>
      <c r="H3" s="25" t="s">
        <v>2</v>
      </c>
      <c r="I3" s="25" t="s">
        <v>3</v>
      </c>
      <c r="J3" s="26" t="s">
        <v>4</v>
      </c>
      <c r="K3" s="13"/>
      <c r="L3" s="24" t="s">
        <v>5</v>
      </c>
      <c r="M3" s="24" t="s">
        <v>7</v>
      </c>
      <c r="N3" s="25">
        <v>1</v>
      </c>
      <c r="O3" s="25" t="s">
        <v>0</v>
      </c>
      <c r="P3" s="26" t="s">
        <v>1</v>
      </c>
      <c r="Q3" s="25" t="s">
        <v>2</v>
      </c>
      <c r="R3" s="25" t="s">
        <v>3</v>
      </c>
      <c r="S3" s="26" t="s">
        <v>4</v>
      </c>
    </row>
    <row r="4" spans="2:19" s="5" customFormat="1" ht="26.25" customHeight="1" x14ac:dyDescent="0.25">
      <c r="B4" s="7"/>
      <c r="C4" s="12">
        <v>0</v>
      </c>
      <c r="D4" s="16" t="s">
        <v>6</v>
      </c>
      <c r="E4" s="23"/>
      <c r="F4" s="23"/>
      <c r="G4" s="14"/>
      <c r="H4" s="23"/>
      <c r="I4" s="23"/>
      <c r="J4" s="14"/>
      <c r="L4" s="15" t="s">
        <v>15</v>
      </c>
      <c r="M4" s="15">
        <f>(N5*E5+Q5*H5)/SUM(E5,H5)</f>
        <v>62</v>
      </c>
      <c r="N4" s="23"/>
      <c r="O4" s="23"/>
      <c r="P4" s="14"/>
      <c r="Q4" s="23"/>
      <c r="R4" s="23"/>
      <c r="S4" s="14"/>
    </row>
    <row r="5" spans="2:19" s="5" customFormat="1" ht="26.25" customHeight="1" x14ac:dyDescent="0.25">
      <c r="B5" s="7"/>
      <c r="C5" s="12">
        <v>1</v>
      </c>
      <c r="D5" s="16"/>
      <c r="E5" s="23">
        <v>3</v>
      </c>
      <c r="F5" s="23"/>
      <c r="G5" s="14"/>
      <c r="H5" s="23">
        <v>4</v>
      </c>
      <c r="I5" s="23"/>
      <c r="J5" s="14"/>
      <c r="L5" s="16"/>
      <c r="M5" s="16"/>
      <c r="N5" s="23">
        <f>(F7*O7+G7*P7)/SUM(F7:G7)</f>
        <v>88</v>
      </c>
      <c r="O5" s="23"/>
      <c r="P5" s="14"/>
      <c r="Q5" s="23">
        <f>(I7*R7+J7*S7)/SUM(I7:J7)</f>
        <v>42.5</v>
      </c>
      <c r="R5" s="23"/>
      <c r="S5" s="14"/>
    </row>
    <row r="6" spans="2:19" s="5" customFormat="1" ht="26.25" customHeight="1" x14ac:dyDescent="0.25">
      <c r="B6" s="7"/>
      <c r="C6" s="11" t="s">
        <v>12</v>
      </c>
      <c r="D6" s="17"/>
      <c r="E6" s="32">
        <f>E5/SUM($E$5:$H$5)</f>
        <v>0.42857142857142855</v>
      </c>
      <c r="F6" s="32"/>
      <c r="G6" s="19"/>
      <c r="H6" s="32">
        <f>H5/SUM($E$5:$H$5)</f>
        <v>0.5714285714285714</v>
      </c>
      <c r="I6" s="23"/>
      <c r="J6" s="14"/>
      <c r="L6" s="16"/>
      <c r="M6" s="16"/>
      <c r="N6" s="23"/>
      <c r="O6" s="23"/>
      <c r="P6" s="14"/>
      <c r="Q6" s="23"/>
      <c r="R6" s="23"/>
      <c r="S6" s="14"/>
    </row>
    <row r="7" spans="2:19" s="5" customFormat="1" ht="26.25" customHeight="1" x14ac:dyDescent="0.25">
      <c r="B7" s="7"/>
      <c r="C7" s="12">
        <v>2</v>
      </c>
      <c r="D7" s="16"/>
      <c r="E7" s="23"/>
      <c r="F7" s="23">
        <v>1</v>
      </c>
      <c r="G7" s="14">
        <v>2</v>
      </c>
      <c r="H7" s="23"/>
      <c r="I7" s="23">
        <v>0.5</v>
      </c>
      <c r="J7" s="14">
        <v>0.1</v>
      </c>
      <c r="L7" s="27"/>
      <c r="M7" s="27"/>
      <c r="N7" s="28"/>
      <c r="O7" s="28">
        <v>66</v>
      </c>
      <c r="P7" s="29">
        <v>99</v>
      </c>
      <c r="Q7" s="28"/>
      <c r="R7" s="28">
        <v>0</v>
      </c>
      <c r="S7" s="29">
        <v>255</v>
      </c>
    </row>
    <row r="8" spans="2:19" x14ac:dyDescent="0.25">
      <c r="B8" s="6"/>
      <c r="C8" s="11" t="s">
        <v>12</v>
      </c>
      <c r="D8" s="18"/>
      <c r="E8" s="22"/>
      <c r="F8" s="33">
        <f>F7/(SUM($F$7:$G$7))</f>
        <v>0.33333333333333331</v>
      </c>
      <c r="G8" s="20">
        <f>G7/(SUM($F$7:$G$7))</f>
        <v>0.66666666666666663</v>
      </c>
      <c r="H8" s="33"/>
      <c r="I8" s="33">
        <f>I7/(SUM($I$7:$J$7))</f>
        <v>0.83333333333333337</v>
      </c>
      <c r="J8" s="20">
        <f>J7/(SUM($I$7:$J$7))</f>
        <v>0.16666666666666669</v>
      </c>
    </row>
    <row r="9" spans="2:19" x14ac:dyDescent="0.25">
      <c r="B9" s="6"/>
      <c r="C9" s="11" t="s">
        <v>13</v>
      </c>
      <c r="D9" s="18"/>
      <c r="E9" s="22"/>
      <c r="F9" s="33">
        <f>F8*$E$6</f>
        <v>0.14285714285714285</v>
      </c>
      <c r="G9" s="20">
        <f>G8*$E$6</f>
        <v>0.2857142857142857</v>
      </c>
      <c r="H9" s="33"/>
      <c r="I9" s="33">
        <f>I8*$H$6</f>
        <v>0.47619047619047616</v>
      </c>
      <c r="J9" s="20">
        <f>J8*$H$6</f>
        <v>9.5238095238095247E-2</v>
      </c>
    </row>
    <row r="10" spans="2:19" x14ac:dyDescent="0.25">
      <c r="B10" s="34"/>
      <c r="C10" s="35" t="s">
        <v>14</v>
      </c>
      <c r="D10" s="36">
        <f>SUM(F9*O7,G9*P7,I9*R7,J9*S7)</f>
        <v>62</v>
      </c>
      <c r="E10" s="37"/>
      <c r="F10" s="37"/>
      <c r="G10" s="38"/>
      <c r="H10" s="37"/>
      <c r="I10" s="37"/>
      <c r="J10" s="38"/>
    </row>
    <row r="11" spans="2:19" x14ac:dyDescent="0.25">
      <c r="C11" s="47"/>
      <c r="D11" s="48"/>
      <c r="G11" s="48"/>
      <c r="J11" s="48"/>
      <c r="K11" s="21"/>
      <c r="L11" s="22"/>
    </row>
    <row r="12" spans="2:19" x14ac:dyDescent="0.25">
      <c r="C12" s="46"/>
      <c r="D12" s="37"/>
      <c r="G12" s="37"/>
      <c r="J12" s="37"/>
      <c r="K12" s="21" t="s">
        <v>11</v>
      </c>
    </row>
    <row r="13" spans="2:19" x14ac:dyDescent="0.25">
      <c r="B13" s="39"/>
      <c r="C13" s="40" t="s">
        <v>10</v>
      </c>
      <c r="D13" s="41">
        <v>0</v>
      </c>
      <c r="E13" s="42">
        <v>1</v>
      </c>
      <c r="F13" s="42" t="s">
        <v>0</v>
      </c>
      <c r="G13" s="43" t="s">
        <v>1</v>
      </c>
      <c r="H13" s="42" t="s">
        <v>2</v>
      </c>
      <c r="I13" s="42" t="s">
        <v>3</v>
      </c>
      <c r="J13" s="43" t="s">
        <v>4</v>
      </c>
      <c r="K13" s="44"/>
    </row>
    <row r="14" spans="2:19" x14ac:dyDescent="0.25">
      <c r="B14" s="6"/>
      <c r="C14" s="12">
        <v>0</v>
      </c>
      <c r="D14" s="16" t="s">
        <v>6</v>
      </c>
      <c r="E14" s="23"/>
      <c r="F14" s="23"/>
      <c r="G14" s="14"/>
      <c r="H14" s="23"/>
      <c r="I14" s="23"/>
      <c r="J14" s="14"/>
      <c r="K14" s="14">
        <f>SUM(D14:J14)</f>
        <v>0</v>
      </c>
    </row>
    <row r="15" spans="2:19" x14ac:dyDescent="0.25">
      <c r="B15" s="6"/>
      <c r="C15" s="12">
        <v>1</v>
      </c>
      <c r="D15" s="16"/>
      <c r="E15" s="23">
        <f>E5*$D$4</f>
        <v>3</v>
      </c>
      <c r="F15" s="23"/>
      <c r="G15" s="14"/>
      <c r="H15" s="23">
        <f>H5*$D$4</f>
        <v>4</v>
      </c>
      <c r="I15" s="23"/>
      <c r="J15" s="14"/>
      <c r="K15" s="14">
        <f t="shared" ref="K15:K17" si="0">SUM(D15:J15)</f>
        <v>7</v>
      </c>
    </row>
    <row r="16" spans="2:19" x14ac:dyDescent="0.25">
      <c r="B16" s="6"/>
      <c r="C16" s="11"/>
      <c r="D16" s="17"/>
      <c r="E16" s="32"/>
      <c r="F16" s="32"/>
      <c r="G16" s="19"/>
      <c r="H16" s="32"/>
      <c r="I16" s="23"/>
      <c r="J16" s="14"/>
      <c r="K16" s="14"/>
    </row>
    <row r="17" spans="2:11" x14ac:dyDescent="0.25">
      <c r="B17" s="34"/>
      <c r="C17" s="45">
        <v>2</v>
      </c>
      <c r="D17" s="27"/>
      <c r="E17" s="28"/>
      <c r="F17" s="28">
        <f>F7*$E$6</f>
        <v>0.42857142857142855</v>
      </c>
      <c r="G17" s="29">
        <f>G7*$E$6</f>
        <v>0.8571428571428571</v>
      </c>
      <c r="H17" s="28"/>
      <c r="I17" s="28">
        <f>I7*$H$6</f>
        <v>0.2857142857142857</v>
      </c>
      <c r="J17" s="29">
        <f>J7*$H$6</f>
        <v>5.7142857142857141E-2</v>
      </c>
      <c r="K17" s="29">
        <f t="shared" si="0"/>
        <v>1.6285714285714283</v>
      </c>
    </row>
    <row r="18" spans="2:11" x14ac:dyDescent="0.25">
      <c r="B18" s="6"/>
      <c r="C18" s="49" t="s">
        <v>13</v>
      </c>
      <c r="D18" s="48"/>
      <c r="E18" s="22"/>
      <c r="F18" s="33">
        <f>F17/$K$17</f>
        <v>0.26315789473684215</v>
      </c>
      <c r="G18" s="33">
        <f t="shared" ref="G18:J18" si="1">G17/$K$17</f>
        <v>0.52631578947368429</v>
      </c>
      <c r="H18" s="33"/>
      <c r="I18" s="33">
        <f t="shared" si="1"/>
        <v>0.17543859649122809</v>
      </c>
      <c r="J18" s="33">
        <f t="shared" si="1"/>
        <v>3.5087719298245619E-2</v>
      </c>
    </row>
    <row r="19" spans="2:11" x14ac:dyDescent="0.25">
      <c r="D19" s="22"/>
    </row>
    <row r="24" spans="2:11" x14ac:dyDescent="0.25">
      <c r="C24" s="8" t="s">
        <v>16</v>
      </c>
      <c r="D24" s="3">
        <v>0</v>
      </c>
      <c r="E24" s="1">
        <f t="shared" ref="E24:J24" si="2">D24+E9*N7</f>
        <v>0</v>
      </c>
      <c r="F24" s="2">
        <f t="shared" si="2"/>
        <v>9.4285714285714288</v>
      </c>
      <c r="G24" s="2">
        <f t="shared" si="2"/>
        <v>37.714285714285715</v>
      </c>
      <c r="H24" s="2">
        <f t="shared" si="2"/>
        <v>37.714285714285715</v>
      </c>
      <c r="I24" s="2">
        <f t="shared" si="2"/>
        <v>37.714285714285715</v>
      </c>
      <c r="J24" s="1">
        <f t="shared" si="2"/>
        <v>62</v>
      </c>
    </row>
    <row r="25" spans="2:11" x14ac:dyDescent="0.25">
      <c r="C25" s="8" t="s">
        <v>8</v>
      </c>
      <c r="D25" s="3">
        <v>0</v>
      </c>
      <c r="E25" s="5">
        <f>D25+E17</f>
        <v>0</v>
      </c>
      <c r="F25" s="5">
        <f t="shared" ref="F25:J25" si="3">E25+F17</f>
        <v>0.42857142857142855</v>
      </c>
      <c r="G25" s="5">
        <f t="shared" si="3"/>
        <v>1.2857142857142856</v>
      </c>
      <c r="H25" s="5">
        <f t="shared" si="3"/>
        <v>1.2857142857142856</v>
      </c>
      <c r="I25" s="5">
        <f t="shared" si="3"/>
        <v>1.5714285714285712</v>
      </c>
      <c r="J25" s="5">
        <f t="shared" si="3"/>
        <v>1.6285714285714283</v>
      </c>
    </row>
    <row r="26" spans="2:11" x14ac:dyDescent="0.25">
      <c r="I26" s="10" t="s">
        <v>15</v>
      </c>
      <c r="J26" s="9">
        <f>J24/J25</f>
        <v>38.070175438596493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B0FC-3F4B-4953-AA02-1F2087F48E8F}">
  <dimension ref="B3:S27"/>
  <sheetViews>
    <sheetView tabSelected="1" workbookViewId="0">
      <selection activeCell="F17" sqref="F17"/>
    </sheetView>
  </sheetViews>
  <sheetFormatPr defaultRowHeight="15" x14ac:dyDescent="0.25"/>
  <cols>
    <col min="1" max="2" width="9.140625" style="1"/>
    <col min="3" max="3" width="9.140625" style="8"/>
    <col min="4" max="16384" width="9.140625" style="1"/>
  </cols>
  <sheetData>
    <row r="3" spans="2:19" s="4" customFormat="1" x14ac:dyDescent="0.25">
      <c r="B3" s="30"/>
      <c r="C3" s="31" t="s">
        <v>9</v>
      </c>
      <c r="D3" s="24">
        <v>0</v>
      </c>
      <c r="E3" s="25">
        <v>1</v>
      </c>
      <c r="F3" s="25" t="s">
        <v>0</v>
      </c>
      <c r="G3" s="26" t="s">
        <v>1</v>
      </c>
      <c r="H3" s="25" t="s">
        <v>2</v>
      </c>
      <c r="I3" s="25" t="s">
        <v>3</v>
      </c>
      <c r="J3" s="26" t="s">
        <v>4</v>
      </c>
      <c r="K3" s="13"/>
      <c r="L3" s="24" t="s">
        <v>5</v>
      </c>
      <c r="M3" s="24" t="s">
        <v>7</v>
      </c>
      <c r="N3" s="25">
        <v>1</v>
      </c>
      <c r="O3" s="25" t="s">
        <v>0</v>
      </c>
      <c r="P3" s="26" t="s">
        <v>1</v>
      </c>
      <c r="Q3" s="25" t="s">
        <v>2</v>
      </c>
      <c r="R3" s="25" t="s">
        <v>3</v>
      </c>
      <c r="S3" s="26" t="s">
        <v>4</v>
      </c>
    </row>
    <row r="4" spans="2:19" s="5" customFormat="1" ht="26.25" customHeight="1" x14ac:dyDescent="0.25">
      <c r="B4" s="7"/>
      <c r="C4" s="12">
        <v>0</v>
      </c>
      <c r="D4" s="16" t="s">
        <v>6</v>
      </c>
      <c r="E4" s="23"/>
      <c r="F4" s="23"/>
      <c r="G4" s="14"/>
      <c r="H4" s="23"/>
      <c r="I4" s="23"/>
      <c r="J4" s="14"/>
      <c r="L4" s="15" t="s">
        <v>15</v>
      </c>
      <c r="M4" s="15">
        <f>(N5*E5+Q5*H5)/SUM(E5,H5)</f>
        <v>51.673387096774199</v>
      </c>
      <c r="N4" s="23"/>
      <c r="O4" s="23"/>
      <c r="P4" s="14"/>
      <c r="Q4" s="23"/>
      <c r="R4" s="23"/>
      <c r="S4" s="14"/>
    </row>
    <row r="5" spans="2:19" s="5" customFormat="1" ht="26.25" customHeight="1" x14ac:dyDescent="0.25">
      <c r="B5" s="7"/>
      <c r="C5" s="12">
        <v>1</v>
      </c>
      <c r="D5" s="16"/>
      <c r="E5" s="50">
        <v>0.25</v>
      </c>
      <c r="F5" s="50"/>
      <c r="G5" s="51"/>
      <c r="H5" s="50">
        <v>0.99</v>
      </c>
      <c r="I5" s="50"/>
      <c r="J5" s="51"/>
      <c r="L5" s="16"/>
      <c r="M5" s="16"/>
      <c r="N5" s="23">
        <f>(F7*O7+G7*P7)/SUM(F7:G7)</f>
        <v>88</v>
      </c>
      <c r="O5" s="23"/>
      <c r="P5" s="14"/>
      <c r="Q5" s="23">
        <f>(I7*R7+J7*S7)/SUM(I7:J7)</f>
        <v>42.5</v>
      </c>
      <c r="R5" s="23"/>
      <c r="S5" s="14"/>
    </row>
    <row r="6" spans="2:19" s="5" customFormat="1" ht="26.25" customHeight="1" x14ac:dyDescent="0.25">
      <c r="B6" s="7"/>
      <c r="C6" s="11" t="s">
        <v>12</v>
      </c>
      <c r="D6" s="17"/>
      <c r="E6" s="52">
        <f>E5/SUM($E$5:$H$5)</f>
        <v>0.20161290322580647</v>
      </c>
      <c r="F6" s="52"/>
      <c r="G6" s="53"/>
      <c r="H6" s="52">
        <f>H5/SUM($E$5:$H$5)</f>
        <v>0.79838709677419351</v>
      </c>
      <c r="I6" s="50"/>
      <c r="J6" s="51"/>
      <c r="L6" s="16"/>
      <c r="M6" s="16"/>
      <c r="N6" s="23"/>
      <c r="O6" s="23"/>
      <c r="P6" s="14"/>
      <c r="Q6" s="23"/>
      <c r="R6" s="23"/>
      <c r="S6" s="14"/>
    </row>
    <row r="7" spans="2:19" s="5" customFormat="1" ht="26.25" customHeight="1" x14ac:dyDescent="0.25">
      <c r="B7" s="7"/>
      <c r="C7" s="12">
        <v>2</v>
      </c>
      <c r="D7" s="16"/>
      <c r="E7" s="50"/>
      <c r="F7" s="50">
        <v>1</v>
      </c>
      <c r="G7" s="51">
        <v>2</v>
      </c>
      <c r="H7" s="50"/>
      <c r="I7" s="50">
        <v>0.5</v>
      </c>
      <c r="J7" s="51">
        <v>0.1</v>
      </c>
      <c r="L7" s="27"/>
      <c r="M7" s="27"/>
      <c r="N7" s="28"/>
      <c r="O7" s="28">
        <v>66</v>
      </c>
      <c r="P7" s="29">
        <v>99</v>
      </c>
      <c r="Q7" s="28"/>
      <c r="R7" s="28">
        <v>0</v>
      </c>
      <c r="S7" s="29">
        <v>255</v>
      </c>
    </row>
    <row r="8" spans="2:19" x14ac:dyDescent="0.25">
      <c r="B8" s="6"/>
      <c r="C8" s="11" t="s">
        <v>12</v>
      </c>
      <c r="D8" s="18"/>
      <c r="E8" s="22"/>
      <c r="F8" s="33">
        <f>F7/(SUM($F$7:$G$7))</f>
        <v>0.33333333333333331</v>
      </c>
      <c r="G8" s="20">
        <f>G7/(SUM($F$7:$G$7))</f>
        <v>0.66666666666666663</v>
      </c>
      <c r="H8" s="33"/>
      <c r="I8" s="33">
        <f>I7/(SUM($I$7:$J$7))</f>
        <v>0.83333333333333337</v>
      </c>
      <c r="J8" s="20">
        <f>J7/(SUM($I$7:$J$7))</f>
        <v>0.16666666666666669</v>
      </c>
    </row>
    <row r="9" spans="2:19" x14ac:dyDescent="0.25">
      <c r="B9" s="6"/>
      <c r="C9" s="11" t="s">
        <v>13</v>
      </c>
      <c r="D9" s="18"/>
      <c r="E9" s="22"/>
      <c r="F9" s="33">
        <f>F8*$E$6</f>
        <v>6.7204301075268813E-2</v>
      </c>
      <c r="G9" s="20">
        <f>G8*$E$6</f>
        <v>0.13440860215053763</v>
      </c>
      <c r="H9" s="33"/>
      <c r="I9" s="33">
        <f>I8*$H$6</f>
        <v>0.66532258064516125</v>
      </c>
      <c r="J9" s="20">
        <f>J8*$H$6</f>
        <v>0.13306451612903228</v>
      </c>
    </row>
    <row r="10" spans="2:19" x14ac:dyDescent="0.25">
      <c r="B10" s="34"/>
      <c r="C10" s="35" t="s">
        <v>14</v>
      </c>
      <c r="D10" s="36">
        <f>SUM(F9*O7,G9*P7,I9*R7,J9*S7)</f>
        <v>51.673387096774199</v>
      </c>
      <c r="E10" s="37"/>
      <c r="F10" s="37"/>
      <c r="G10" s="38"/>
      <c r="H10" s="37"/>
      <c r="I10" s="37"/>
      <c r="J10" s="38"/>
    </row>
    <row r="11" spans="2:19" x14ac:dyDescent="0.25">
      <c r="C11" s="47"/>
      <c r="D11" s="48"/>
      <c r="G11" s="48"/>
      <c r="J11" s="48"/>
      <c r="K11" s="21"/>
      <c r="L11" s="22"/>
    </row>
    <row r="12" spans="2:19" x14ac:dyDescent="0.25">
      <c r="C12" s="46"/>
      <c r="D12" s="37"/>
      <c r="G12" s="37"/>
      <c r="J12" s="37"/>
      <c r="K12" s="21" t="s">
        <v>11</v>
      </c>
    </row>
    <row r="13" spans="2:19" x14ac:dyDescent="0.25">
      <c r="B13" s="39"/>
      <c r="C13" s="40" t="s">
        <v>10</v>
      </c>
      <c r="D13" s="41">
        <v>0</v>
      </c>
      <c r="E13" s="42">
        <v>1</v>
      </c>
      <c r="F13" s="42" t="s">
        <v>0</v>
      </c>
      <c r="G13" s="43" t="s">
        <v>1</v>
      </c>
      <c r="H13" s="42" t="s">
        <v>2</v>
      </c>
      <c r="I13" s="42" t="s">
        <v>3</v>
      </c>
      <c r="J13" s="43" t="s">
        <v>4</v>
      </c>
      <c r="K13" s="44"/>
    </row>
    <row r="14" spans="2:19" ht="21.75" customHeight="1" x14ac:dyDescent="0.25">
      <c r="B14" s="6"/>
      <c r="C14" s="12">
        <v>0</v>
      </c>
      <c r="D14" s="16" t="s">
        <v>6</v>
      </c>
      <c r="E14" s="23"/>
      <c r="F14" s="23"/>
      <c r="G14" s="14"/>
      <c r="H14" s="23"/>
      <c r="I14" s="23"/>
      <c r="J14" s="14"/>
      <c r="K14" s="14">
        <f>SUM(D14:J14)</f>
        <v>0</v>
      </c>
    </row>
    <row r="15" spans="2:19" ht="21.75" customHeight="1" x14ac:dyDescent="0.25">
      <c r="B15" s="6"/>
      <c r="C15" s="12">
        <v>1</v>
      </c>
      <c r="D15" s="16"/>
      <c r="E15" s="23">
        <f>E5</f>
        <v>0.25</v>
      </c>
      <c r="F15" s="23"/>
      <c r="G15" s="14"/>
      <c r="H15" s="23">
        <f>H5</f>
        <v>0.99</v>
      </c>
      <c r="I15" s="23"/>
      <c r="J15" s="14"/>
      <c r="K15" s="14">
        <f t="shared" ref="K15:K17" si="0">SUM(D15:J15)</f>
        <v>1.24</v>
      </c>
    </row>
    <row r="16" spans="2:19" ht="21.75" customHeight="1" x14ac:dyDescent="0.25">
      <c r="B16" s="6"/>
      <c r="C16" s="11"/>
      <c r="D16" s="17"/>
      <c r="E16" s="32"/>
      <c r="F16" s="32"/>
      <c r="G16" s="19"/>
      <c r="H16" s="32"/>
      <c r="I16" s="23"/>
      <c r="J16" s="14"/>
      <c r="K16" s="14"/>
    </row>
    <row r="17" spans="2:11" ht="21.75" customHeight="1" x14ac:dyDescent="0.25">
      <c r="B17" s="34"/>
      <c r="C17" s="45">
        <v>2</v>
      </c>
      <c r="D17" s="27"/>
      <c r="E17" s="28"/>
      <c r="F17" s="28">
        <f>F8*$E$6</f>
        <v>6.7204301075268813E-2</v>
      </c>
      <c r="G17" s="29">
        <f>G8*$E$6</f>
        <v>0.13440860215053763</v>
      </c>
      <c r="H17" s="28"/>
      <c r="I17" s="28">
        <f>I8*$H$6</f>
        <v>0.66532258064516125</v>
      </c>
      <c r="J17" s="29">
        <f>J8*$H$6</f>
        <v>0.13306451612903228</v>
      </c>
      <c r="K17" s="29">
        <f t="shared" si="0"/>
        <v>1</v>
      </c>
    </row>
    <row r="18" spans="2:11" ht="21.75" customHeight="1" x14ac:dyDescent="0.25">
      <c r="B18" s="6"/>
      <c r="C18" s="54"/>
      <c r="D18" s="23"/>
      <c r="E18" s="23"/>
      <c r="F18" s="23"/>
      <c r="G18" s="23"/>
      <c r="H18" s="23"/>
      <c r="I18" s="23"/>
      <c r="J18" s="23"/>
      <c r="K18" s="23"/>
    </row>
    <row r="19" spans="2:11" x14ac:dyDescent="0.25">
      <c r="B19" s="6"/>
      <c r="C19" s="49" t="s">
        <v>13</v>
      </c>
      <c r="D19" s="48"/>
      <c r="E19" s="22"/>
      <c r="F19" s="33">
        <f>F17/$K$17</f>
        <v>6.7204301075268813E-2</v>
      </c>
      <c r="G19" s="33">
        <f t="shared" ref="G19:J19" si="1">G17/$K$17</f>
        <v>0.13440860215053763</v>
      </c>
      <c r="H19" s="33"/>
      <c r="I19" s="33">
        <f t="shared" si="1"/>
        <v>0.66532258064516125</v>
      </c>
      <c r="J19" s="33">
        <f t="shared" si="1"/>
        <v>0.13306451612903228</v>
      </c>
    </row>
    <row r="20" spans="2:11" x14ac:dyDescent="0.25">
      <c r="D20" s="22"/>
    </row>
    <row r="25" spans="2:11" x14ac:dyDescent="0.25">
      <c r="C25" s="8" t="s">
        <v>16</v>
      </c>
      <c r="D25" s="3">
        <v>0</v>
      </c>
      <c r="E25" s="1">
        <f t="shared" ref="E25:J25" si="2">D25+E9*N7</f>
        <v>0</v>
      </c>
      <c r="F25" s="2">
        <f t="shared" si="2"/>
        <v>4.435483870967742</v>
      </c>
      <c r="G25" s="2">
        <f t="shared" si="2"/>
        <v>17.741935483870968</v>
      </c>
      <c r="H25" s="2">
        <f t="shared" si="2"/>
        <v>17.741935483870968</v>
      </c>
      <c r="I25" s="2">
        <f t="shared" si="2"/>
        <v>17.741935483870968</v>
      </c>
      <c r="J25" s="1">
        <f t="shared" si="2"/>
        <v>51.673387096774199</v>
      </c>
    </row>
    <row r="26" spans="2:11" x14ac:dyDescent="0.25">
      <c r="C26" s="8" t="s">
        <v>8</v>
      </c>
      <c r="D26" s="3">
        <v>0</v>
      </c>
      <c r="E26" s="5">
        <f>D26+E17</f>
        <v>0</v>
      </c>
      <c r="F26" s="5">
        <f t="shared" ref="F26:J26" si="3">E26+F17</f>
        <v>6.7204301075268813E-2</v>
      </c>
      <c r="G26" s="5">
        <f t="shared" si="3"/>
        <v>0.20161290322580644</v>
      </c>
      <c r="H26" s="5">
        <f t="shared" si="3"/>
        <v>0.20161290322580644</v>
      </c>
      <c r="I26" s="5">
        <f t="shared" si="3"/>
        <v>0.86693548387096775</v>
      </c>
      <c r="J26" s="5">
        <f t="shared" si="3"/>
        <v>1</v>
      </c>
    </row>
    <row r="27" spans="2:11" x14ac:dyDescent="0.25">
      <c r="I27" s="10" t="s">
        <v>15</v>
      </c>
      <c r="J27" s="9">
        <f>J25/J26</f>
        <v>51.673387096774199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Goerne Lorenz (VM/ENS1-INS)</dc:creator>
  <cp:lastModifiedBy>Goerne Lorenz (VM/ENS1-INS)</cp:lastModifiedBy>
  <dcterms:created xsi:type="dcterms:W3CDTF">2024-02-21T09:17:43Z</dcterms:created>
  <dcterms:modified xsi:type="dcterms:W3CDTF">2024-02-21T11:52:39Z</dcterms:modified>
</cp:coreProperties>
</file>