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6060" activeTab="1"/>
  </bookViews>
  <sheets>
    <sheet name="Scatterplot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8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6" i="1"/>
  <c r="H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7" i="1"/>
  <c r="H9" i="1"/>
</calcChain>
</file>

<file path=xl/sharedStrings.xml><?xml version="1.0" encoding="utf-8"?>
<sst xmlns="http://schemas.openxmlformats.org/spreadsheetml/2006/main" count="37" uniqueCount="35">
  <si>
    <t>Date</t>
  </si>
  <si>
    <t>SP 500 Index
^SPX</t>
  </si>
  <si>
    <t>Alcoa 
AA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</si>
  <si>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</si>
  <si>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</si>
  <si>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</si>
  <si>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</si>
  <si>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</si>
  <si>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</si>
  <si>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</si>
  <si>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</si>
  <si>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</si>
  <si>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</si>
  <si>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</si>
  <si>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</si>
  <si>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</si>
  <si>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</si>
  <si>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</si>
  <si>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</si>
  <si>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</si>
  <si>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</si>
  <si>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</si>
  <si>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</si>
  <si>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</si>
  <si>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</si>
  <si>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</si>
  <si>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</si>
  <si>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</si>
  <si>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Information ratio</t>
  </si>
  <si>
    <t>Appraisal ratio</t>
  </si>
  <si>
    <t>Residual risk</t>
  </si>
  <si>
    <t>Average monthly return on Alcoa</t>
  </si>
  <si>
    <t>Average monthly return on S&amp;P500</t>
  </si>
  <si>
    <t>Tracking error</t>
  </si>
  <si>
    <t>AA - 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</si>
</sst>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[$-409]mmm\-yy;@"/>
    <numFmt numFmtId="166" formatCode="0.00000"/>
    <numFmt numFmtId="167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166" fontId="6" fillId="0" borderId="0" xfId="0" applyNumberFormat="1" applyFont="1" applyFill="1" applyBorder="1" applyAlignment="1"/>
    <xf numFmtId="0" fontId="6" fillId="0" borderId="1" xfId="0" applyFont="1" applyFill="1" applyBorder="1" applyAlignment="1"/>
    <xf numFmtId="0" fontId="7" fillId="0" borderId="2" xfId="0" applyFont="1" applyFill="1" applyBorder="1" applyAlignment="1">
      <alignment horizontal="center"/>
    </xf>
    <xf numFmtId="166" fontId="6" fillId="0" borderId="1" xfId="0" applyNumberFormat="1" applyFont="1" applyFill="1" applyBorder="1" applyAlignment="1"/>
    <xf numFmtId="165" fontId="6" fillId="3" borderId="0" xfId="0" applyNumberFormat="1" applyFont="1" applyFill="1"/>
    <xf numFmtId="164" fontId="6" fillId="3" borderId="0" xfId="1" applyNumberFormat="1" applyFont="1" applyFill="1"/>
    <xf numFmtId="164" fontId="6" fillId="3" borderId="0" xfId="0" applyNumberFormat="1" applyFont="1" applyFill="1"/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5" fillId="2" borderId="4" xfId="0" applyFont="1" applyFill="1" applyBorder="1"/>
    <xf numFmtId="167" fontId="5" fillId="2" borderId="5" xfId="0" applyNumberFormat="1" applyFont="1" applyFill="1" applyBorder="1"/>
    <xf numFmtId="0" fontId="5" fillId="2" borderId="6" xfId="0" applyFont="1" applyFill="1" applyBorder="1"/>
    <xf numFmtId="167" fontId="5" fillId="2" borderId="7" xfId="0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Data!$B$3:$B$62</c:f>
              <c:numCache>
                <c:formatCode>0.0%</c:formatCode>
                <c:ptCount val="60"/>
                <c:pt idx="0">
                  <c:v>-0.0641083856905791</c:v>
                </c:pt>
                <c:pt idx="1">
                  <c:v>-0.0817233896152013</c:v>
                </c:pt>
                <c:pt idx="2">
                  <c:v>0.0180990258804541</c:v>
                </c:pt>
                <c:pt idx="3">
                  <c:v>0.0751759799203608</c:v>
                </c:pt>
                <c:pt idx="4">
                  <c:v>0.00757382947913454</c:v>
                </c:pt>
                <c:pt idx="5">
                  <c:v>-0.0155738276078321</c:v>
                </c:pt>
                <c:pt idx="6">
                  <c:v>-0.0207662360644134</c:v>
                </c:pt>
                <c:pt idx="7">
                  <c:v>0.0367388613302251</c:v>
                </c:pt>
                <c:pt idx="8">
                  <c:v>-0.0614176522368157</c:v>
                </c:pt>
                <c:pt idx="9">
                  <c:v>-0.00908145451844144</c:v>
                </c:pt>
                <c:pt idx="10">
                  <c:v>-0.0724553479393519</c:v>
                </c:pt>
                <c:pt idx="11">
                  <c:v>-0.0790042634014265</c:v>
                </c:pt>
                <c:pt idx="12">
                  <c:v>0.00488141988986634</c:v>
                </c:pt>
                <c:pt idx="13">
                  <c:v>-0.110024343117884</c:v>
                </c:pt>
                <c:pt idx="14">
                  <c:v>0.0864488273967225</c:v>
                </c:pt>
                <c:pt idx="15">
                  <c:v>0.0570696351156068</c:v>
                </c:pt>
                <c:pt idx="16">
                  <c:v>-0.0603325821576186</c:v>
                </c:pt>
                <c:pt idx="17">
                  <c:v>-0.0274146984610488</c:v>
                </c:pt>
                <c:pt idx="18">
                  <c:v>-0.0170036227649878</c:v>
                </c:pt>
                <c:pt idx="19">
                  <c:v>0.00835760565891941</c:v>
                </c:pt>
                <c:pt idx="20">
                  <c:v>0.0810441179938221</c:v>
                </c:pt>
                <c:pt idx="21">
                  <c:v>0.0508986607337609</c:v>
                </c:pt>
                <c:pt idx="22">
                  <c:v>0.0113222428626283</c:v>
                </c:pt>
                <c:pt idx="23">
                  <c:v>0.0162237044638276</c:v>
                </c:pt>
                <c:pt idx="24">
                  <c:v>0.0178731912229504</c:v>
                </c:pt>
                <c:pt idx="25">
                  <c:v>-0.0119443259491473</c:v>
                </c:pt>
                <c:pt idx="26">
                  <c:v>0.0549614948241412</c:v>
                </c:pt>
                <c:pt idx="27">
                  <c:v>0.00712851310066531</c:v>
                </c:pt>
                <c:pt idx="28">
                  <c:v>0.0507654507654507</c:v>
                </c:pt>
                <c:pt idx="29">
                  <c:v>0.0172764227642277</c:v>
                </c:pt>
                <c:pt idx="30">
                  <c:v>0.012209029908145</c:v>
                </c:pt>
                <c:pt idx="31">
                  <c:v>-0.0163589358394326</c:v>
                </c:pt>
                <c:pt idx="32">
                  <c:v>-0.016790829419025</c:v>
                </c:pt>
                <c:pt idx="33">
                  <c:v>0.0120834462205366</c:v>
                </c:pt>
                <c:pt idx="34">
                  <c:v>0.0179890780597494</c:v>
                </c:pt>
                <c:pt idx="35">
                  <c:v>-0.0342905227726937</c:v>
                </c:pt>
                <c:pt idx="36">
                  <c:v>0.00228733253458224</c:v>
                </c:pt>
                <c:pt idx="37">
                  <c:v>0.00936390639716</c:v>
                </c:pt>
                <c:pt idx="38">
                  <c:v>0.0140142475192451</c:v>
                </c:pt>
                <c:pt idx="39">
                  <c:v>0.0385949389488585</c:v>
                </c:pt>
                <c:pt idx="40">
                  <c:v>0.0324581281627507</c:v>
                </c:pt>
                <c:pt idx="41">
                  <c:v>-0.0252904482144036</c:v>
                </c:pt>
                <c:pt idx="42">
                  <c:v>0.0189033836464143</c:v>
                </c:pt>
                <c:pt idx="43">
                  <c:v>-0.0191176470588236</c:v>
                </c:pt>
                <c:pt idx="44">
                  <c:v>-0.0201085897729102</c:v>
                </c:pt>
                <c:pt idx="45">
                  <c:v>0.0299520248951897</c:v>
                </c:pt>
                <c:pt idx="46">
                  <c:v>-0.000142677297524152</c:v>
                </c:pt>
                <c:pt idx="47">
                  <c:v>0.0359682036043751</c:v>
                </c:pt>
                <c:pt idx="48">
                  <c:v>-0.0112220259605569</c:v>
                </c:pt>
                <c:pt idx="49">
                  <c:v>0.0069489400408087</c:v>
                </c:pt>
                <c:pt idx="50">
                  <c:v>-0.0177407410421464</c:v>
                </c:pt>
                <c:pt idx="51">
                  <c:v>0.0351861210760473</c:v>
                </c:pt>
                <c:pt idx="52">
                  <c:v>-0.000952396196817973</c:v>
                </c:pt>
                <c:pt idx="53">
                  <c:v>0.025466838635253</c:v>
                </c:pt>
                <c:pt idx="54">
                  <c:v>0.000453096681457543</c:v>
                </c:pt>
                <c:pt idx="55">
                  <c:v>0.0110958412068776</c:v>
                </c:pt>
                <c:pt idx="56">
                  <c:v>0.0121556604137867</c:v>
                </c:pt>
                <c:pt idx="57">
                  <c:v>-0.0309169012902388</c:v>
                </c:pt>
                <c:pt idx="58">
                  <c:v>8.66080356511922E-5</c:v>
                </c:pt>
                <c:pt idx="59">
                  <c:v>-0.00371595024405602</c:v>
                </c:pt>
              </c:numCache>
            </c:numRef>
          </c:xVal>
          <c:yVal>
            <c:numRef>
              <c:f>Data!$C$3:$C$62</c:f>
              <c:numCache>
                <c:formatCode>0.0%</c:formatCode>
                <c:ptCount val="60"/>
                <c:pt idx="0">
                  <c:v>-0.0245971162001696</c:v>
                </c:pt>
                <c:pt idx="1">
                  <c:v>-0.186666666666667</c:v>
                </c:pt>
                <c:pt idx="2">
                  <c:v>0.0456165359942979</c:v>
                </c:pt>
                <c:pt idx="3">
                  <c:v>0.195978186775733</c:v>
                </c:pt>
                <c:pt idx="4">
                  <c:v>-0.078939868908521</c:v>
                </c:pt>
                <c:pt idx="5">
                  <c:v>0.00835396039603964</c:v>
                </c:pt>
                <c:pt idx="6">
                  <c:v>0.0527769254372505</c:v>
                </c:pt>
                <c:pt idx="7">
                  <c:v>0.0046633634508888</c:v>
                </c:pt>
                <c:pt idx="8">
                  <c:v>-0.0983463881636205</c:v>
                </c:pt>
                <c:pt idx="9">
                  <c:v>0.0324967824967826</c:v>
                </c:pt>
                <c:pt idx="10">
                  <c:v>-0.0523527578684949</c:v>
                </c:pt>
                <c:pt idx="11">
                  <c:v>-0.179217362709635</c:v>
                </c:pt>
                <c:pt idx="12">
                  <c:v>-0.0725160256410258</c:v>
                </c:pt>
                <c:pt idx="13">
                  <c:v>-0.230669546436285</c:v>
                </c:pt>
                <c:pt idx="14">
                  <c:v>0.142616507580011</c:v>
                </c:pt>
                <c:pt idx="15">
                  <c:v>0.165601965601965</c:v>
                </c:pt>
                <c:pt idx="16">
                  <c:v>-0.108347386172007</c:v>
                </c:pt>
                <c:pt idx="17">
                  <c:v>-0.131914893617021</c:v>
                </c:pt>
                <c:pt idx="18">
                  <c:v>0.0446623093681917</c:v>
                </c:pt>
                <c:pt idx="19">
                  <c:v>-0.05422314911366</c:v>
                </c:pt>
                <c:pt idx="20">
                  <c:v>0.190738699007718</c:v>
                </c:pt>
                <c:pt idx="21">
                  <c:v>0.073148148148148</c:v>
                </c:pt>
                <c:pt idx="22">
                  <c:v>0.0362381363244175</c:v>
                </c:pt>
                <c:pt idx="23">
                  <c:v>0.0890924229808494</c:v>
                </c:pt>
                <c:pt idx="24">
                  <c:v>0.0344036697247705</c:v>
                </c:pt>
                <c:pt idx="25">
                  <c:v>-0.0842572062084256</c:v>
                </c:pt>
                <c:pt idx="26">
                  <c:v>0.207021791767555</c:v>
                </c:pt>
                <c:pt idx="27">
                  <c:v>0.0441323971915748</c:v>
                </c:pt>
                <c:pt idx="28">
                  <c:v>0.158181235991034</c:v>
                </c:pt>
                <c:pt idx="29">
                  <c:v>-0.100635886093448</c:v>
                </c:pt>
                <c:pt idx="30">
                  <c:v>0.101137411620043</c:v>
                </c:pt>
                <c:pt idx="31">
                  <c:v>-0.0742601898380794</c:v>
                </c:pt>
                <c:pt idx="32">
                  <c:v>-0.113389626055489</c:v>
                </c:pt>
                <c:pt idx="33">
                  <c:v>0.0227891156462585</c:v>
                </c:pt>
                <c:pt idx="34">
                  <c:v>0.0552045227801796</c:v>
                </c:pt>
                <c:pt idx="35">
                  <c:v>-0.0302552789158526</c:v>
                </c:pt>
                <c:pt idx="36">
                  <c:v>0.0155996100097497</c:v>
                </c:pt>
                <c:pt idx="37">
                  <c:v>0.0374400000000001</c:v>
                </c:pt>
                <c:pt idx="38">
                  <c:v>-0.0323874151758174</c:v>
                </c:pt>
                <c:pt idx="39">
                  <c:v>0.0503665922856233</c:v>
                </c:pt>
                <c:pt idx="40">
                  <c:v>-0.0755690440060699</c:v>
                </c:pt>
                <c:pt idx="41">
                  <c:v>-0.0604070912672357</c:v>
                </c:pt>
                <c:pt idx="42">
                  <c:v>0.0939902166317259</c:v>
                </c:pt>
                <c:pt idx="43">
                  <c:v>-0.0539763653784733</c:v>
                </c:pt>
                <c:pt idx="44">
                  <c:v>-0.0449020931802836</c:v>
                </c:pt>
                <c:pt idx="45">
                  <c:v>-0.0615058324496288</c:v>
                </c:pt>
                <c:pt idx="46">
                  <c:v>-0.0357815442561204</c:v>
                </c:pt>
                <c:pt idx="47">
                  <c:v>0.0734375</c:v>
                </c:pt>
                <c:pt idx="48">
                  <c:v>-0.0400291120815138</c:v>
                </c:pt>
                <c:pt idx="49">
                  <c:v>-0.0883244882486732</c:v>
                </c:pt>
                <c:pt idx="50">
                  <c:v>-0.00540540540540535</c:v>
                </c:pt>
                <c:pt idx="51">
                  <c:v>0.135451505016722</c:v>
                </c:pt>
                <c:pt idx="52">
                  <c:v>0.0787923416789396</c:v>
                </c:pt>
                <c:pt idx="53">
                  <c:v>0.0651877133105803</c:v>
                </c:pt>
                <c:pt idx="54">
                  <c:v>-0.0647228452419096</c:v>
                </c:pt>
                <c:pt idx="55">
                  <c:v>0.0424803014731072</c:v>
                </c:pt>
                <c:pt idx="56">
                  <c:v>0.10515938218863</c:v>
                </c:pt>
                <c:pt idx="57">
                  <c:v>-0.056794528694618</c:v>
                </c:pt>
                <c:pt idx="58">
                  <c:v>0.0201765447667088</c:v>
                </c:pt>
                <c:pt idx="59">
                  <c:v>0.0367737948084055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18920"/>
        <c:axId val="-2135167192"/>
      </c:scatterChart>
      <c:valAx>
        <c:axId val="-211241892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67192"/>
        <c:crosses val="autoZero"/>
        <c:crossBetween val="midCat"/>
      </c:valAx>
      <c:valAx>
        <c:axId val="-213516719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1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tabSelected="1" zoomScale="125" zoomScaleNormal="125" zoomScalePageLayoutView="125" workbookViewId="0">
      <selection activeCell="G18" sqref="G18"/>
    </sheetView>
  </sheetViews>
  <sheetFormatPr baseColWidth="10" defaultColWidth="8.83203125" defaultRowHeight="14" x14ac:dyDescent="0"/>
  <cols>
    <col min="1" max="4" width="8.83203125" style="2"/>
    <col min="5" max="5" width="10" style="2" bestFit="1" customWidth="1"/>
    <col min="6" max="6" width="8.83203125" style="2"/>
    <col min="7" max="7" width="26" style="2" bestFit="1" customWidth="1"/>
    <col min="8" max="9" width="8.83203125" style="2"/>
    <col min="10" max="10" width="18" style="2" bestFit="1" customWidth="1"/>
    <col min="11" max="11" width="12" style="2" bestFit="1" customWidth="1"/>
    <col min="12" max="12" width="14.5" style="2" bestFit="1" customWidth="1"/>
    <col min="13" max="14" width="8.83203125" style="2"/>
    <col min="15" max="15" width="13.5" style="2" bestFit="1" customWidth="1"/>
    <col min="16" max="16" width="12" style="2" bestFit="1" customWidth="1"/>
    <col min="17" max="17" width="12.6640625" style="2" bestFit="1" customWidth="1"/>
    <col min="18" max="18" width="12.5" style="2" bestFit="1" customWidth="1"/>
    <col min="19" max="16384" width="8.83203125" style="2"/>
  </cols>
  <sheetData>
    <row r="2" spans="1:15" ht="36">
      <c r="A2" s="13" t="s">
        <v>0</v>
      </c>
      <c r="B2" s="13" t="s">
        <v>1</v>
      </c>
      <c r="C2" s="13" t="s">
        <v>2</v>
      </c>
      <c r="D2" s="14" t="s">
        <v>12</v>
      </c>
      <c r="E2" s="14" t="s">
        <v>34</v>
      </c>
      <c r="F2" s="1"/>
    </row>
    <row r="3" spans="1:15">
      <c r="A3" s="10">
        <v>37104</v>
      </c>
      <c r="B3" s="11">
        <v>-6.4108385690579084E-2</v>
      </c>
      <c r="C3" s="11">
        <v>-2.4597116200169578E-2</v>
      </c>
      <c r="D3" s="12">
        <f>+C3-($K$19 +$K$20*B3)</f>
        <v>9.676769981925501E-2</v>
      </c>
      <c r="E3" s="12">
        <f>+C3-B3</f>
        <v>3.9511269490409506E-2</v>
      </c>
      <c r="F3" s="3"/>
      <c r="J3" s="1" t="s">
        <v>3</v>
      </c>
    </row>
    <row r="4" spans="1:15" ht="15" thickBot="1">
      <c r="A4" s="10">
        <v>37138</v>
      </c>
      <c r="B4" s="11">
        <v>-8.1723389615201314E-2</v>
      </c>
      <c r="C4" s="11">
        <v>-0.18666666666666676</v>
      </c>
      <c r="D4" s="12">
        <f t="shared" ref="D4:D62" si="0">+C4-($K$19 +$K$20*B4)</f>
        <v>-3.1731811272898286E-2</v>
      </c>
      <c r="E4" s="12">
        <f t="shared" ref="E4:E62" si="1">+C4-B4</f>
        <v>-0.10494327705146544</v>
      </c>
      <c r="F4" s="3"/>
    </row>
    <row r="5" spans="1:15">
      <c r="A5" s="10">
        <v>37165</v>
      </c>
      <c r="B5" s="11">
        <v>1.8099025880454089E-2</v>
      </c>
      <c r="C5" s="11">
        <v>4.5616535994297935E-2</v>
      </c>
      <c r="D5" s="12">
        <f t="shared" si="0"/>
        <v>1.031343101229916E-2</v>
      </c>
      <c r="E5" s="12">
        <f t="shared" si="1"/>
        <v>2.7517510113843846E-2</v>
      </c>
      <c r="F5" s="3"/>
      <c r="G5" s="15" t="s">
        <v>31</v>
      </c>
      <c r="H5" s="16">
        <f>+AVERAGE(C3:C62)</f>
        <v>3.6552412743291979E-3</v>
      </c>
      <c r="J5" s="4" t="s">
        <v>4</v>
      </c>
      <c r="K5" s="4"/>
    </row>
    <row r="6" spans="1:15">
      <c r="A6" s="10">
        <v>37196</v>
      </c>
      <c r="B6" s="11">
        <v>7.5175979920360847E-2</v>
      </c>
      <c r="C6" s="11">
        <v>0.19597818677573287</v>
      </c>
      <c r="D6" s="12">
        <f t="shared" si="0"/>
        <v>5.1899880681856997E-2</v>
      </c>
      <c r="E6" s="12">
        <f t="shared" si="1"/>
        <v>0.12080220685537202</v>
      </c>
      <c r="F6" s="3"/>
      <c r="G6" s="17" t="s">
        <v>32</v>
      </c>
      <c r="H6" s="18">
        <f>+AVERAGE(B3:B62)</f>
        <v>1.4926335792712574E-3</v>
      </c>
      <c r="J6" s="5" t="s">
        <v>5</v>
      </c>
      <c r="K6" s="6">
        <v>0.7785738013510457</v>
      </c>
    </row>
    <row r="7" spans="1:15">
      <c r="A7" s="10">
        <v>37228</v>
      </c>
      <c r="B7" s="11">
        <v>7.5738294791345417E-3</v>
      </c>
      <c r="C7" s="11">
        <v>-7.8939868908521005E-2</v>
      </c>
      <c r="D7" s="12">
        <f t="shared" si="0"/>
        <v>-9.4184434072591389E-2</v>
      </c>
      <c r="E7" s="12">
        <f t="shared" si="1"/>
        <v>-8.6513698387655547E-2</v>
      </c>
      <c r="F7" s="3"/>
      <c r="G7" s="17" t="s">
        <v>30</v>
      </c>
      <c r="H7" s="18">
        <f>+STDEV(D3:D62)</f>
        <v>6.0122127312508933E-2</v>
      </c>
      <c r="J7" s="5" t="s">
        <v>6</v>
      </c>
      <c r="K7" s="6">
        <v>0.60617716415021761</v>
      </c>
    </row>
    <row r="8" spans="1:15">
      <c r="A8" s="10">
        <v>37258</v>
      </c>
      <c r="B8" s="11">
        <v>-1.5573827607832103E-2</v>
      </c>
      <c r="C8" s="11">
        <v>8.3539603960396391E-3</v>
      </c>
      <c r="D8" s="12">
        <f t="shared" si="0"/>
        <v>3.7223365524482022E-2</v>
      </c>
      <c r="E8" s="12">
        <f t="shared" si="1"/>
        <v>2.3927788003871742E-2</v>
      </c>
      <c r="F8" s="3"/>
      <c r="G8" s="17" t="s">
        <v>33</v>
      </c>
      <c r="H8" s="18">
        <f>+STDEV(E3:E62)</f>
        <v>6.9795773628814173E-2</v>
      </c>
      <c r="J8" s="5" t="s">
        <v>7</v>
      </c>
      <c r="K8" s="6">
        <v>0.59938711525625588</v>
      </c>
    </row>
    <row r="9" spans="1:15">
      <c r="A9" s="10">
        <v>37288</v>
      </c>
      <c r="B9" s="11">
        <v>-2.0766236064413413E-2</v>
      </c>
      <c r="C9" s="11">
        <v>5.2776925437250544E-2</v>
      </c>
      <c r="D9" s="12">
        <f t="shared" si="0"/>
        <v>9.154183539106861E-2</v>
      </c>
      <c r="E9" s="12">
        <f t="shared" si="1"/>
        <v>7.3543161501663956E-2</v>
      </c>
      <c r="F9" s="3"/>
      <c r="G9" s="17" t="s">
        <v>29</v>
      </c>
      <c r="H9" s="19">
        <f>+K19/H7</f>
        <v>1.3483122633453682E-2</v>
      </c>
      <c r="J9" s="5" t="s">
        <v>8</v>
      </c>
      <c r="K9" s="6">
        <v>6.063820654054361E-2</v>
      </c>
    </row>
    <row r="10" spans="1:15" ht="15" thickBot="1">
      <c r="A10" s="10">
        <v>37316</v>
      </c>
      <c r="B10" s="11">
        <v>3.6738861330225081E-2</v>
      </c>
      <c r="C10" s="11">
        <v>4.6633634508888022E-3</v>
      </c>
      <c r="D10" s="12">
        <f t="shared" si="0"/>
        <v>-6.6162867876000814E-2</v>
      </c>
      <c r="E10" s="12">
        <f t="shared" si="1"/>
        <v>-3.2075497879336279E-2</v>
      </c>
      <c r="F10" s="3"/>
      <c r="G10" s="20" t="s">
        <v>28</v>
      </c>
      <c r="H10" s="21">
        <f>+(H5-H6)/H8</f>
        <v>3.0984794388254178E-2</v>
      </c>
      <c r="J10" s="7" t="s">
        <v>9</v>
      </c>
      <c r="K10" s="7">
        <v>60</v>
      </c>
    </row>
    <row r="11" spans="1:15">
      <c r="A11" s="10">
        <v>37347</v>
      </c>
      <c r="B11" s="11">
        <v>-6.1417652236815723E-2</v>
      </c>
      <c r="C11" s="11">
        <v>-9.8346388163620513E-2</v>
      </c>
      <c r="D11" s="12">
        <f t="shared" si="0"/>
        <v>1.7890525053441367E-2</v>
      </c>
      <c r="E11" s="12">
        <f t="shared" si="1"/>
        <v>-3.692873592680479E-2</v>
      </c>
      <c r="F11" s="3"/>
    </row>
    <row r="12" spans="1:15" ht="15" thickBot="1">
      <c r="A12" s="10">
        <v>37377</v>
      </c>
      <c r="B12" s="11">
        <v>-9.0814545184414452E-3</v>
      </c>
      <c r="C12" s="11">
        <v>3.2496782496782561E-2</v>
      </c>
      <c r="D12" s="12">
        <f t="shared" si="0"/>
        <v>4.899325707258817E-2</v>
      </c>
      <c r="E12" s="12">
        <f t="shared" si="1"/>
        <v>4.1578237015224007E-2</v>
      </c>
      <c r="F12" s="3"/>
      <c r="J12" s="2" t="s">
        <v>10</v>
      </c>
    </row>
    <row r="13" spans="1:15">
      <c r="A13" s="10">
        <v>37410</v>
      </c>
      <c r="B13" s="11">
        <v>-7.2455347939351933E-2</v>
      </c>
      <c r="C13" s="11">
        <v>-5.2352757868494915E-2</v>
      </c>
      <c r="D13" s="12">
        <f t="shared" si="0"/>
        <v>8.4919397856701301E-2</v>
      </c>
      <c r="E13" s="12">
        <f t="shared" si="1"/>
        <v>2.0102590070857018E-2</v>
      </c>
      <c r="F13" s="3"/>
      <c r="J13" s="8"/>
      <c r="K13" s="8" t="s">
        <v>15</v>
      </c>
      <c r="L13" s="8" t="s">
        <v>16</v>
      </c>
      <c r="M13" s="8" t="s">
        <v>17</v>
      </c>
      <c r="N13" s="8" t="s">
        <v>18</v>
      </c>
      <c r="O13" s="8" t="s">
        <v>19</v>
      </c>
    </row>
    <row r="14" spans="1:15">
      <c r="A14" s="10">
        <v>37438</v>
      </c>
      <c r="B14" s="11">
        <v>-7.9004263401426522E-2</v>
      </c>
      <c r="C14" s="11">
        <v>-0.17921736270963495</v>
      </c>
      <c r="D14" s="12">
        <f t="shared" si="0"/>
        <v>-2.9464520016564077E-2</v>
      </c>
      <c r="E14" s="12">
        <f t="shared" si="1"/>
        <v>-0.10021309930820843</v>
      </c>
      <c r="F14" s="3"/>
      <c r="J14" s="5" t="s">
        <v>11</v>
      </c>
      <c r="K14" s="5">
        <v>1</v>
      </c>
      <c r="L14" s="6">
        <v>0.3282610587956783</v>
      </c>
      <c r="M14" s="6">
        <v>0.3282610587956783</v>
      </c>
      <c r="N14" s="6">
        <v>89.274344502773317</v>
      </c>
      <c r="O14" s="5">
        <v>2.4332934562780304E-13</v>
      </c>
    </row>
    <row r="15" spans="1:15">
      <c r="A15" s="10">
        <v>37469</v>
      </c>
      <c r="B15" s="11">
        <v>4.8814198898663452E-3</v>
      </c>
      <c r="C15" s="11">
        <v>-7.2516025641025772E-2</v>
      </c>
      <c r="D15" s="12">
        <f t="shared" si="0"/>
        <v>-8.2629493684121036E-2</v>
      </c>
      <c r="E15" s="12">
        <f t="shared" si="1"/>
        <v>-7.7397445530892117E-2</v>
      </c>
      <c r="F15" s="3"/>
      <c r="J15" s="5" t="s">
        <v>12</v>
      </c>
      <c r="K15" s="5">
        <v>58</v>
      </c>
      <c r="L15" s="6">
        <v>0.2132655413623103</v>
      </c>
      <c r="M15" s="6">
        <v>3.6769920924536259E-3</v>
      </c>
      <c r="N15" s="6"/>
      <c r="O15" s="5"/>
    </row>
    <row r="16" spans="1:15" ht="15" thickBot="1">
      <c r="A16" s="10">
        <v>37502</v>
      </c>
      <c r="B16" s="11">
        <v>-0.11002434311788412</v>
      </c>
      <c r="C16" s="11">
        <v>-0.23066954643628512</v>
      </c>
      <c r="D16" s="12">
        <f t="shared" si="0"/>
        <v>-2.1799754241932728E-2</v>
      </c>
      <c r="E16" s="12">
        <f t="shared" si="1"/>
        <v>-0.12064520331840101</v>
      </c>
      <c r="F16" s="3"/>
      <c r="J16" s="7" t="s">
        <v>13</v>
      </c>
      <c r="K16" s="7">
        <v>59</v>
      </c>
      <c r="L16" s="9">
        <v>0.54152660015798859</v>
      </c>
      <c r="M16" s="7"/>
      <c r="N16" s="7"/>
      <c r="O16" s="7"/>
    </row>
    <row r="17" spans="1:18" ht="15" thickBot="1">
      <c r="A17" s="10">
        <v>37530</v>
      </c>
      <c r="B17" s="11">
        <v>8.644882739672255E-2</v>
      </c>
      <c r="C17" s="11">
        <v>0.14261650758001143</v>
      </c>
      <c r="D17" s="12">
        <f t="shared" si="0"/>
        <v>-2.2945184794208456E-2</v>
      </c>
      <c r="E17" s="12">
        <f t="shared" si="1"/>
        <v>5.6167680183288882E-2</v>
      </c>
      <c r="F17" s="3"/>
    </row>
    <row r="18" spans="1:18">
      <c r="A18" s="10">
        <v>37561</v>
      </c>
      <c r="B18" s="11">
        <v>5.7069635115606809E-2</v>
      </c>
      <c r="C18" s="11">
        <v>0.16560196560196538</v>
      </c>
      <c r="D18" s="12">
        <f t="shared" si="0"/>
        <v>5.6030078616598228E-2</v>
      </c>
      <c r="E18" s="12">
        <f t="shared" si="1"/>
        <v>0.10853233048635857</v>
      </c>
      <c r="F18" s="3"/>
      <c r="J18" s="8"/>
      <c r="K18" s="8" t="s">
        <v>20</v>
      </c>
      <c r="L18" s="8" t="s">
        <v>8</v>
      </c>
      <c r="M18" s="8" t="s">
        <v>21</v>
      </c>
      <c r="N18" s="8" t="s">
        <v>22</v>
      </c>
      <c r="O18" s="8" t="s">
        <v>23</v>
      </c>
      <c r="P18" s="8" t="s">
        <v>24</v>
      </c>
      <c r="Q18" s="8" t="s">
        <v>25</v>
      </c>
      <c r="R18" s="8" t="s">
        <v>26</v>
      </c>
    </row>
    <row r="19" spans="1:18">
      <c r="A19" s="10">
        <v>37592</v>
      </c>
      <c r="B19" s="11">
        <v>-6.0332582157618608E-2</v>
      </c>
      <c r="C19" s="11">
        <v>-0.10834738617200679</v>
      </c>
      <c r="D19" s="12">
        <f t="shared" si="0"/>
        <v>5.8216396100909951E-3</v>
      </c>
      <c r="E19" s="12">
        <f t="shared" si="1"/>
        <v>-4.8014804014388179E-2</v>
      </c>
      <c r="F19" s="3"/>
      <c r="J19" s="5" t="s">
        <v>14</v>
      </c>
      <c r="K19" s="6">
        <v>8.1063401553867296E-4</v>
      </c>
      <c r="L19" s="6">
        <v>7.8341458459871543E-3</v>
      </c>
      <c r="M19" s="6">
        <v>0.10347446058256625</v>
      </c>
      <c r="N19" s="6">
        <v>0.91794337995065223</v>
      </c>
      <c r="O19" s="6">
        <v>-1.487111269771758E-2</v>
      </c>
      <c r="P19" s="6">
        <v>1.6492380728794925E-2</v>
      </c>
      <c r="Q19" s="6">
        <v>-1.487111269771758E-2</v>
      </c>
      <c r="R19" s="6">
        <v>1.6492380728794925E-2</v>
      </c>
    </row>
    <row r="20" spans="1:18" ht="15" thickBot="1">
      <c r="A20" s="10">
        <v>37623</v>
      </c>
      <c r="B20" s="11">
        <v>-2.7414698461048825E-2</v>
      </c>
      <c r="C20" s="11">
        <v>-0.13191489361702124</v>
      </c>
      <c r="D20" s="12">
        <f t="shared" si="0"/>
        <v>-8.0479583736585952E-2</v>
      </c>
      <c r="E20" s="12">
        <f t="shared" si="1"/>
        <v>-0.10450019515597242</v>
      </c>
      <c r="F20" s="3"/>
      <c r="J20" s="7" t="s">
        <v>27</v>
      </c>
      <c r="K20" s="9">
        <v>1.9057639452137585</v>
      </c>
      <c r="L20" s="9">
        <v>0.20169994106750089</v>
      </c>
      <c r="M20" s="9">
        <v>9.448510173713812</v>
      </c>
      <c r="N20" s="9">
        <v>2.4332934562779875E-13</v>
      </c>
      <c r="O20" s="9">
        <v>1.5020176466278783</v>
      </c>
      <c r="P20" s="9">
        <v>2.3095102437996387</v>
      </c>
      <c r="Q20" s="9">
        <v>1.5020176466278783</v>
      </c>
      <c r="R20" s="9">
        <v>2.3095102437996387</v>
      </c>
    </row>
    <row r="21" spans="1:18">
      <c r="A21" s="10">
        <v>37655</v>
      </c>
      <c r="B21" s="11">
        <v>-1.7003622764987791E-2</v>
      </c>
      <c r="C21" s="11">
        <v>4.466230936819171E-2</v>
      </c>
      <c r="D21" s="12">
        <f t="shared" si="0"/>
        <v>7.6256566556182653E-2</v>
      </c>
      <c r="E21" s="12">
        <f t="shared" si="1"/>
        <v>6.1665932133179502E-2</v>
      </c>
      <c r="F21" s="3"/>
    </row>
    <row r="22" spans="1:18">
      <c r="A22" s="10">
        <v>37683</v>
      </c>
      <c r="B22" s="11">
        <v>8.3576056589194092E-3</v>
      </c>
      <c r="C22" s="11">
        <v>-5.4223149113659996E-2</v>
      </c>
      <c r="D22" s="12">
        <f t="shared" si="0"/>
        <v>-7.0961406662281762E-2</v>
      </c>
      <c r="E22" s="12">
        <f t="shared" si="1"/>
        <v>-6.2580754772579406E-2</v>
      </c>
      <c r="F22" s="3"/>
    </row>
    <row r="23" spans="1:18">
      <c r="A23" s="10">
        <v>37712</v>
      </c>
      <c r="B23" s="11">
        <v>8.1044117993822162E-2</v>
      </c>
      <c r="C23" s="11">
        <v>0.19073869900771778</v>
      </c>
      <c r="D23" s="12">
        <f t="shared" si="0"/>
        <v>3.5477106947903209E-2</v>
      </c>
      <c r="E23" s="12">
        <f t="shared" si="1"/>
        <v>0.10969458101389562</v>
      </c>
      <c r="F23" s="3"/>
    </row>
    <row r="24" spans="1:18">
      <c r="A24" s="10">
        <v>37742</v>
      </c>
      <c r="B24" s="11">
        <v>5.0898660733760925E-2</v>
      </c>
      <c r="C24" s="11">
        <v>7.3148148148147962E-2</v>
      </c>
      <c r="D24" s="12">
        <f t="shared" si="0"/>
        <v>-2.4663318353459543E-2</v>
      </c>
      <c r="E24" s="12">
        <f t="shared" si="1"/>
        <v>2.2249487414387037E-2</v>
      </c>
      <c r="F24" s="3"/>
    </row>
    <row r="25" spans="1:18">
      <c r="A25" s="10">
        <v>37774</v>
      </c>
      <c r="B25" s="11">
        <v>1.1322242862628284E-2</v>
      </c>
      <c r="C25" s="11">
        <v>3.6238136324417525E-2</v>
      </c>
      <c r="D25" s="12">
        <f t="shared" si="0"/>
        <v>1.3849980082328055E-2</v>
      </c>
      <c r="E25" s="12">
        <f t="shared" si="1"/>
        <v>2.491589346178924E-2</v>
      </c>
      <c r="F25" s="3"/>
    </row>
    <row r="26" spans="1:18">
      <c r="A26" s="10">
        <v>37803</v>
      </c>
      <c r="B26" s="11">
        <v>1.6223704463827593E-2</v>
      </c>
      <c r="C26" s="11">
        <v>8.9092422980849406E-2</v>
      </c>
      <c r="D26" s="12">
        <f t="shared" si="0"/>
        <v>5.7363237940344598E-2</v>
      </c>
      <c r="E26" s="12">
        <f t="shared" si="1"/>
        <v>7.2868718517021813E-2</v>
      </c>
      <c r="F26" s="3"/>
    </row>
    <row r="27" spans="1:18">
      <c r="A27" s="10">
        <v>37834</v>
      </c>
      <c r="B27" s="11">
        <v>1.7873191222950391E-2</v>
      </c>
      <c r="C27" s="11">
        <v>3.4403669724770491E-2</v>
      </c>
      <c r="D27" s="12">
        <f t="shared" si="0"/>
        <v>-4.6904770937803569E-4</v>
      </c>
      <c r="E27" s="12">
        <f t="shared" si="1"/>
        <v>1.6530478501820101E-2</v>
      </c>
      <c r="F27" s="3"/>
    </row>
    <row r="28" spans="1:18">
      <c r="A28" s="10">
        <v>37866</v>
      </c>
      <c r="B28" s="11">
        <v>-1.1944325949147294E-2</v>
      </c>
      <c r="C28" s="11">
        <v>-8.4257206208425584E-2</v>
      </c>
      <c r="D28" s="12">
        <f t="shared" si="0"/>
        <v>-6.2304774480198236E-2</v>
      </c>
      <c r="E28" s="12">
        <f t="shared" si="1"/>
        <v>-7.2312880259278289E-2</v>
      </c>
      <c r="F28" s="3"/>
    </row>
    <row r="29" spans="1:18">
      <c r="A29" s="10">
        <v>37895</v>
      </c>
      <c r="B29" s="11">
        <v>5.4961494824141255E-2</v>
      </c>
      <c r="C29" s="11">
        <v>0.20702179176755453</v>
      </c>
      <c r="D29" s="12">
        <f t="shared" si="0"/>
        <v>0.10146752254111485</v>
      </c>
      <c r="E29" s="12">
        <f t="shared" si="1"/>
        <v>0.15206029694341328</v>
      </c>
      <c r="F29" s="3"/>
    </row>
    <row r="30" spans="1:18">
      <c r="A30" s="10">
        <v>37928</v>
      </c>
      <c r="B30" s="11">
        <v>7.1285131006653124E-3</v>
      </c>
      <c r="C30" s="11">
        <v>4.4132397191574801E-2</v>
      </c>
      <c r="D30" s="12">
        <f t="shared" si="0"/>
        <v>2.9736499925804242E-2</v>
      </c>
      <c r="E30" s="12">
        <f t="shared" si="1"/>
        <v>3.7003884090909489E-2</v>
      </c>
      <c r="F30" s="3"/>
    </row>
    <row r="31" spans="1:18">
      <c r="A31" s="10">
        <v>37956</v>
      </c>
      <c r="B31" s="11">
        <v>5.0765450765450693E-2</v>
      </c>
      <c r="C31" s="11">
        <v>0.1581812359910344</v>
      </c>
      <c r="D31" s="12">
        <f t="shared" si="0"/>
        <v>6.0623636244175605E-2</v>
      </c>
      <c r="E31" s="12">
        <f t="shared" si="1"/>
        <v>0.1074157852255837</v>
      </c>
      <c r="F31" s="3"/>
    </row>
    <row r="32" spans="1:18">
      <c r="A32" s="10">
        <v>37988</v>
      </c>
      <c r="B32" s="11">
        <v>1.7276422764227695E-2</v>
      </c>
      <c r="C32" s="11">
        <v>-0.10063588609344765</v>
      </c>
      <c r="D32" s="12">
        <f t="shared" si="0"/>
        <v>-0.13437130371532169</v>
      </c>
      <c r="E32" s="12">
        <f t="shared" si="1"/>
        <v>-0.11791230885767534</v>
      </c>
      <c r="F32" s="3"/>
    </row>
    <row r="33" spans="1:6">
      <c r="A33" s="10">
        <v>38019</v>
      </c>
      <c r="B33" s="11">
        <v>1.2209029908144986E-2</v>
      </c>
      <c r="C33" s="11">
        <v>0.10113741162004297</v>
      </c>
      <c r="D33" s="12">
        <f t="shared" si="0"/>
        <v>7.7059248599525149E-2</v>
      </c>
      <c r="E33" s="12">
        <f t="shared" si="1"/>
        <v>8.8928381711897986E-2</v>
      </c>
      <c r="F33" s="3"/>
    </row>
    <row r="34" spans="1:6">
      <c r="A34" s="10">
        <v>38047</v>
      </c>
      <c r="B34" s="11">
        <v>-1.6358935839432598E-2</v>
      </c>
      <c r="C34" s="11">
        <v>-7.426018983807936E-2</v>
      </c>
      <c r="D34" s="12">
        <f t="shared" si="0"/>
        <v>-4.3894553748762222E-2</v>
      </c>
      <c r="E34" s="12">
        <f t="shared" si="1"/>
        <v>-5.7901253998646762E-2</v>
      </c>
      <c r="F34" s="3"/>
    </row>
    <row r="35" spans="1:6">
      <c r="A35" s="10">
        <v>38078</v>
      </c>
      <c r="B35" s="11">
        <v>-1.6790829419024988E-2</v>
      </c>
      <c r="C35" s="11">
        <v>-0.11338962605548852</v>
      </c>
      <c r="D35" s="12">
        <f t="shared" si="0"/>
        <v>-8.2200902754014898E-2</v>
      </c>
      <c r="E35" s="12">
        <f t="shared" si="1"/>
        <v>-9.6598796636463535E-2</v>
      </c>
      <c r="F35" s="3"/>
    </row>
    <row r="36" spans="1:6">
      <c r="A36" s="10">
        <v>38110</v>
      </c>
      <c r="B36" s="11">
        <v>1.2083446220536587E-2</v>
      </c>
      <c r="C36" s="11">
        <v>2.2789115646258518E-2</v>
      </c>
      <c r="D36" s="12">
        <f t="shared" si="0"/>
        <v>-1.0497145103082403E-3</v>
      </c>
      <c r="E36" s="12">
        <f t="shared" si="1"/>
        <v>1.0705669425721931E-2</v>
      </c>
      <c r="F36" s="3"/>
    </row>
    <row r="37" spans="1:6">
      <c r="A37" s="10">
        <v>38139</v>
      </c>
      <c r="B37" s="11">
        <v>1.7989078059749364E-2</v>
      </c>
      <c r="C37" s="11">
        <v>5.5204522780179621E-2</v>
      </c>
      <c r="D37" s="12">
        <f t="shared" si="0"/>
        <v>2.0110952390734738E-2</v>
      </c>
      <c r="E37" s="12">
        <f t="shared" si="1"/>
        <v>3.7215444720430257E-2</v>
      </c>
      <c r="F37" s="3"/>
    </row>
    <row r="38" spans="1:6">
      <c r="A38" s="10">
        <v>38169</v>
      </c>
      <c r="B38" s="11">
        <v>-3.4290522772693732E-2</v>
      </c>
      <c r="C38" s="11">
        <v>-3.0255278915852557E-2</v>
      </c>
      <c r="D38" s="12">
        <f t="shared" si="0"/>
        <v>3.4283729031339805E-2</v>
      </c>
      <c r="E38" s="12">
        <f t="shared" si="1"/>
        <v>4.0352438568411753E-3</v>
      </c>
      <c r="F38" s="3"/>
    </row>
    <row r="39" spans="1:6">
      <c r="A39" s="10">
        <v>38201</v>
      </c>
      <c r="B39" s="11">
        <v>2.2873325345822426E-3</v>
      </c>
      <c r="C39" s="11">
        <v>1.5599610009749743E-2</v>
      </c>
      <c r="D39" s="12">
        <f t="shared" si="0"/>
        <v>1.0429860119089829E-2</v>
      </c>
      <c r="E39" s="12">
        <f t="shared" si="1"/>
        <v>1.33122774751675E-2</v>
      </c>
      <c r="F39" s="3"/>
    </row>
    <row r="40" spans="1:6">
      <c r="A40" s="10">
        <v>38231</v>
      </c>
      <c r="B40" s="11">
        <v>9.3639063971600045E-3</v>
      </c>
      <c r="C40" s="11">
        <v>3.744000000000014E-2</v>
      </c>
      <c r="D40" s="12">
        <f t="shared" si="0"/>
        <v>1.8783970786397465E-2</v>
      </c>
      <c r="E40" s="12">
        <f t="shared" si="1"/>
        <v>2.8076093602840135E-2</v>
      </c>
      <c r="F40" s="3"/>
    </row>
    <row r="41" spans="1:6">
      <c r="A41" s="10">
        <v>38261</v>
      </c>
      <c r="B41" s="11">
        <v>1.4014247519245071E-2</v>
      </c>
      <c r="C41" s="11">
        <v>-3.2387415175817447E-2</v>
      </c>
      <c r="D41" s="12">
        <f t="shared" si="0"/>
        <v>-5.9905896832834732E-2</v>
      </c>
      <c r="E41" s="12">
        <f t="shared" si="1"/>
        <v>-4.6401662695062518E-2</v>
      </c>
      <c r="F41" s="3"/>
    </row>
    <row r="42" spans="1:6">
      <c r="A42" s="10">
        <v>38292</v>
      </c>
      <c r="B42" s="11">
        <v>3.8594938948858459E-2</v>
      </c>
      <c r="C42" s="11">
        <v>5.0366592285623346E-2</v>
      </c>
      <c r="D42" s="12">
        <f t="shared" si="0"/>
        <v>-2.3996884846375965E-2</v>
      </c>
      <c r="E42" s="12">
        <f t="shared" si="1"/>
        <v>1.1771653336764887E-2</v>
      </c>
      <c r="F42" s="3"/>
    </row>
    <row r="43" spans="1:6">
      <c r="A43" s="10">
        <v>38322</v>
      </c>
      <c r="B43" s="11">
        <v>3.2458128162750732E-2</v>
      </c>
      <c r="C43" s="11">
        <v>-7.5569044006069896E-2</v>
      </c>
      <c r="D43" s="12">
        <f t="shared" si="0"/>
        <v>-0.13823720840330622</v>
      </c>
      <c r="E43" s="12">
        <f t="shared" si="1"/>
        <v>-0.10802717216882063</v>
      </c>
      <c r="F43" s="3"/>
    </row>
    <row r="44" spans="1:6">
      <c r="A44" s="10">
        <v>38355</v>
      </c>
      <c r="B44" s="11">
        <v>-2.5290448214403627E-2</v>
      </c>
      <c r="C44" s="11">
        <v>-6.0407091267235757E-2</v>
      </c>
      <c r="D44" s="12">
        <f t="shared" si="0"/>
        <v>-1.3020100917468323E-2</v>
      </c>
      <c r="E44" s="12">
        <f t="shared" si="1"/>
        <v>-3.5116643052832131E-2</v>
      </c>
      <c r="F44" s="3"/>
    </row>
    <row r="45" spans="1:6">
      <c r="A45" s="10">
        <v>38384</v>
      </c>
      <c r="B45" s="11">
        <v>1.8903383646414307E-2</v>
      </c>
      <c r="C45" s="11">
        <v>9.3990216631725909E-2</v>
      </c>
      <c r="D45" s="12">
        <f t="shared" si="0"/>
        <v>5.7154195620307463E-2</v>
      </c>
      <c r="E45" s="12">
        <f t="shared" si="1"/>
        <v>7.5086832985311602E-2</v>
      </c>
      <c r="F45" s="3"/>
    </row>
    <row r="46" spans="1:6">
      <c r="A46" s="10">
        <v>38412</v>
      </c>
      <c r="B46" s="11">
        <v>-1.9117647058823573E-2</v>
      </c>
      <c r="C46" s="11">
        <v>-5.3976365378473279E-2</v>
      </c>
      <c r="D46" s="12">
        <f t="shared" si="0"/>
        <v>-1.8353276911984136E-2</v>
      </c>
      <c r="E46" s="12">
        <f t="shared" si="1"/>
        <v>-3.4858718319649706E-2</v>
      </c>
      <c r="F46" s="3"/>
    </row>
    <row r="47" spans="1:6">
      <c r="A47" s="10">
        <v>38443</v>
      </c>
      <c r="B47" s="11">
        <v>-2.010858977291019E-2</v>
      </c>
      <c r="C47" s="11">
        <v>-4.4902093180283598E-2</v>
      </c>
      <c r="D47" s="12">
        <f t="shared" si="0"/>
        <v>-7.3905018175159098E-3</v>
      </c>
      <c r="E47" s="12">
        <f t="shared" si="1"/>
        <v>-2.4793503407373407E-2</v>
      </c>
      <c r="F47" s="3"/>
    </row>
    <row r="48" spans="1:6">
      <c r="A48" s="10">
        <v>38474</v>
      </c>
      <c r="B48" s="11">
        <v>2.9952024895189666E-2</v>
      </c>
      <c r="C48" s="11">
        <v>-6.1505832449628817E-2</v>
      </c>
      <c r="D48" s="12">
        <f t="shared" si="0"/>
        <v>-0.11939795559656485</v>
      </c>
      <c r="E48" s="12">
        <f t="shared" si="1"/>
        <v>-9.1457857344818483E-2</v>
      </c>
      <c r="F48" s="3"/>
    </row>
    <row r="49" spans="1:6">
      <c r="A49" s="10">
        <v>38504</v>
      </c>
      <c r="B49" s="11">
        <v>-1.4267729752415192E-4</v>
      </c>
      <c r="C49" s="11">
        <v>-3.5781544256120457E-2</v>
      </c>
      <c r="D49" s="12">
        <f t="shared" si="0"/>
        <v>-3.6320269022237062E-2</v>
      </c>
      <c r="E49" s="12">
        <f t="shared" si="1"/>
        <v>-3.5638866958596305E-2</v>
      </c>
      <c r="F49" s="3"/>
    </row>
    <row r="50" spans="1:6">
      <c r="A50" s="10">
        <v>38534</v>
      </c>
      <c r="B50" s="11">
        <v>3.5968203604375137E-2</v>
      </c>
      <c r="C50" s="11">
        <v>7.3437500000000044E-2</v>
      </c>
      <c r="D50" s="12">
        <f t="shared" si="0"/>
        <v>4.079960381135686E-3</v>
      </c>
      <c r="E50" s="12">
        <f t="shared" si="1"/>
        <v>3.7469296395624907E-2</v>
      </c>
      <c r="F50" s="3"/>
    </row>
    <row r="51" spans="1:6">
      <c r="A51" s="10">
        <v>38565</v>
      </c>
      <c r="B51" s="11">
        <v>-1.1222025960556881E-2</v>
      </c>
      <c r="C51" s="11">
        <v>-4.0029112081513829E-2</v>
      </c>
      <c r="D51" s="12">
        <f t="shared" si="0"/>
        <v>-1.9453213629170404E-2</v>
      </c>
      <c r="E51" s="12">
        <f t="shared" si="1"/>
        <v>-2.8807086120956948E-2</v>
      </c>
      <c r="F51" s="3"/>
    </row>
    <row r="52" spans="1:6">
      <c r="A52" s="10">
        <v>38596</v>
      </c>
      <c r="B52" s="11">
        <v>6.9489400408087043E-3</v>
      </c>
      <c r="C52" s="11">
        <v>-8.8324488248673227E-2</v>
      </c>
      <c r="D52" s="12">
        <f t="shared" si="0"/>
        <v>-0.10237816165143736</v>
      </c>
      <c r="E52" s="12">
        <f t="shared" si="1"/>
        <v>-9.5273428289481932E-2</v>
      </c>
      <c r="F52" s="3"/>
    </row>
    <row r="53" spans="1:6">
      <c r="A53" s="10">
        <v>38628</v>
      </c>
      <c r="B53" s="11">
        <v>-1.7740741042146402E-2</v>
      </c>
      <c r="C53" s="11">
        <v>-5.4054054054053502E-3</v>
      </c>
      <c r="D53" s="12">
        <f t="shared" si="0"/>
        <v>2.7593625218552548E-2</v>
      </c>
      <c r="E53" s="12">
        <f t="shared" si="1"/>
        <v>1.2335335636741052E-2</v>
      </c>
      <c r="F53" s="3"/>
    </row>
    <row r="54" spans="1:6">
      <c r="A54" s="10">
        <v>38657</v>
      </c>
      <c r="B54" s="11">
        <v>3.518612107604735E-2</v>
      </c>
      <c r="C54" s="11">
        <v>0.13545150501672243</v>
      </c>
      <c r="D54" s="12">
        <f t="shared" si="0"/>
        <v>6.7584430082526778E-2</v>
      </c>
      <c r="E54" s="12">
        <f t="shared" si="1"/>
        <v>0.10026538394067508</v>
      </c>
      <c r="F54" s="3"/>
    </row>
    <row r="55" spans="1:6">
      <c r="A55" s="10">
        <v>38687</v>
      </c>
      <c r="B55" s="11">
        <v>-9.5239619681797283E-4</v>
      </c>
      <c r="C55" s="11">
        <v>7.8792341678939559E-2</v>
      </c>
      <c r="D55" s="12">
        <f t="shared" si="0"/>
        <v>7.9796749996855279E-2</v>
      </c>
      <c r="E55" s="12">
        <f t="shared" si="1"/>
        <v>7.9744737875757532E-2</v>
      </c>
      <c r="F55" s="3"/>
    </row>
    <row r="56" spans="1:6">
      <c r="A56" s="10">
        <v>38720</v>
      </c>
      <c r="B56" s="11">
        <v>2.5466838635253009E-2</v>
      </c>
      <c r="C56" s="11">
        <v>6.5187713310580264E-2</v>
      </c>
      <c r="D56" s="12">
        <f t="shared" si="0"/>
        <v>1.5843296425399653E-2</v>
      </c>
      <c r="E56" s="12">
        <f t="shared" si="1"/>
        <v>3.9720874675327256E-2</v>
      </c>
      <c r="F56" s="3"/>
    </row>
    <row r="57" spans="1:6">
      <c r="A57" s="10">
        <v>38749</v>
      </c>
      <c r="B57" s="11">
        <v>4.5309668145754323E-4</v>
      </c>
      <c r="C57" s="11">
        <v>-6.4722845241909632E-2</v>
      </c>
      <c r="D57" s="12">
        <f t="shared" si="0"/>
        <v>-6.6396974576666101E-2</v>
      </c>
      <c r="E57" s="12">
        <f t="shared" si="1"/>
        <v>-6.5175941923367176E-2</v>
      </c>
      <c r="F57" s="3"/>
    </row>
    <row r="58" spans="1:6">
      <c r="A58" s="10">
        <v>38777</v>
      </c>
      <c r="B58" s="11">
        <v>1.1095841206877566E-2</v>
      </c>
      <c r="C58" s="11">
        <v>4.2480301473107218E-2</v>
      </c>
      <c r="D58" s="12">
        <f t="shared" si="0"/>
        <v>2.0523613343684164E-2</v>
      </c>
      <c r="E58" s="12">
        <f t="shared" si="1"/>
        <v>3.1384460266229652E-2</v>
      </c>
      <c r="F58" s="3"/>
    </row>
    <row r="59" spans="1:6">
      <c r="A59" s="10">
        <v>38810</v>
      </c>
      <c r="B59" s="11">
        <v>1.2155660413786684E-2</v>
      </c>
      <c r="C59" s="11">
        <v>0.10515938218862964</v>
      </c>
      <c r="D59" s="12">
        <f t="shared" si="0"/>
        <v>8.1182928826234152E-2</v>
      </c>
      <c r="E59" s="12">
        <f t="shared" si="1"/>
        <v>9.3003721774842951E-2</v>
      </c>
      <c r="F59" s="3"/>
    </row>
    <row r="60" spans="1:6">
      <c r="A60" s="10">
        <v>38838</v>
      </c>
      <c r="B60" s="11">
        <v>-3.091690129023883E-2</v>
      </c>
      <c r="C60" s="11">
        <v>-5.6794528694617985E-2</v>
      </c>
      <c r="D60" s="12">
        <f t="shared" si="0"/>
        <v>1.3151530665132319E-3</v>
      </c>
      <c r="E60" s="12">
        <f t="shared" si="1"/>
        <v>-2.5877627404379155E-2</v>
      </c>
      <c r="F60" s="3"/>
    </row>
    <row r="61" spans="1:6">
      <c r="A61" s="10">
        <v>38869</v>
      </c>
      <c r="B61" s="11">
        <v>8.6608035651192239E-5</v>
      </c>
      <c r="C61" s="11">
        <v>2.0176544766708826E-2</v>
      </c>
      <c r="D61" s="12">
        <f t="shared" si="0"/>
        <v>1.9200856279460322E-2</v>
      </c>
      <c r="E61" s="12">
        <f t="shared" si="1"/>
        <v>2.0089936731057634E-2</v>
      </c>
      <c r="F61" s="3"/>
    </row>
    <row r="62" spans="1:6">
      <c r="A62" s="10">
        <v>38901</v>
      </c>
      <c r="B62" s="11">
        <v>-3.715950244056021E-3</v>
      </c>
      <c r="C62" s="11">
        <v>3.677379480840548E-2</v>
      </c>
      <c r="D62" s="12">
        <f t="shared" si="0"/>
        <v>4.3044884790197038E-2</v>
      </c>
      <c r="E62" s="12">
        <f t="shared" si="1"/>
        <v>4.0489745052461501E-2</v>
      </c>
      <c r="F6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Scatterplot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Arzu  Ozoguz</cp:lastModifiedBy>
  <dcterms:created xsi:type="dcterms:W3CDTF">2017-01-26T23:11:16Z</dcterms:created>
  <dcterms:modified xsi:type="dcterms:W3CDTF">2017-01-31T00:23:20Z</dcterms:modified>
</cp:coreProperties>
</file>