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d Returns-Style" sheetId="1" state="visible" r:id="rId2"/>
  </sheets>
  <externalReferences>
    <externalReference r:id="rId3"/>
  </externalReferences>
  <definedNames>
    <definedName function="false" hidden="false" name="RiskAfterRecalcMacro" vbProcedure="false">""</definedName>
    <definedName function="false" hidden="false" name="RiskAfterSimMacro" vbProcedure="false">""</definedName>
    <definedName function="false" hidden="false" name="RiskBeforeRecalcMacro" vbProcedure="false">""</definedName>
    <definedName function="false" hidden="false" name="RiskBeforeSimMacro" vbProcedure="false">""</definedName>
    <definedName function="false" hidden="false" name="RiskCollectDistributionSamples" vbProcedure="false">2</definedName>
    <definedName function="false" hidden="false" name="RiskFixedSeed" vbProcedure="false">1</definedName>
    <definedName function="false" hidden="false" name="RiskHasSettings" vbProcedure="false">6</definedName>
    <definedName function="false" hidden="false" name="RiskMinimizeOnStart" vbProcedure="false">0</definedName>
    <definedName function="false" hidden="false" name="RiskMonitorConvergence" vbProcedure="false">0</definedName>
    <definedName function="false" hidden="false" name="RiskMultipleCPUSupportEnabled" vbProcedure="false">1</definedName>
    <definedName function="false" hidden="false" name="RiskNumIterations" vbProcedure="false">10000</definedName>
    <definedName function="false" hidden="false" name="RiskNumSimulations" vbProcedure="false">1</definedName>
    <definedName function="false" hidden="false" name="RiskPauseOnError" vbProcedure="false">0</definedName>
    <definedName function="false" hidden="false" name="RiskRunAfterRecalcMacro" vbProcedure="false">0</definedName>
    <definedName function="false" hidden="false" name="RiskRunAfterSimMacro" vbProcedure="false">0</definedName>
    <definedName function="false" hidden="false" name="RiskRunBeforeRecalcMacro" vbProcedure="false">0</definedName>
    <definedName function="false" hidden="false" name="RiskRunBeforeSimMacro" vbProcedure="false">0</definedName>
    <definedName function="false" hidden="false" name="RiskSamplingType" vbProcedure="false">3</definedName>
    <definedName function="false" hidden="false" name="RiskStandardRecalc" vbProcedure="false">1</definedName>
    <definedName function="false" hidden="false" name="RiskUpdateDisplay" vbProcedure="false">0</definedName>
    <definedName function="false" hidden="false" name="RiskUseDifferentSeedForEachSim" vbProcedure="false">0</definedName>
    <definedName function="false" hidden="false" name="RiskUseFixedSeed" vbProcedure="false">0</definedName>
    <definedName function="false" hidden="false" name="RiskUseMultipleCPUs" vbProcedure="false">1</definedName>
    <definedName function="false" hidden="false" name="_AtRisk_SimSetting_AutomaticallyGenerateReports" vbProcedure="false">0</definedName>
    <definedName function="false" hidden="false" name="_AtRisk_SimSetting_AutomaticResultsDisplayMode" vbProcedure="false">0</definedName>
    <definedName function="false" hidden="false" name="_AtRisk_SimSetting_ConvergenceConfidenceLevel" vbProcedure="false">0.95</definedName>
    <definedName function="false" hidden="false" name="_AtRisk_SimSetting_ConvergencePercentileToTest" vbProcedure="false">0.9</definedName>
    <definedName function="false" hidden="false" name="_AtRisk_SimSetting_ConvergencePerformMeanTest" vbProcedure="false">1</definedName>
    <definedName function="false" hidden="false" name="_AtRisk_SimSetting_ConvergencePerformPercentileTest" vbProcedure="false">0</definedName>
    <definedName function="false" hidden="false" name="_AtRisk_SimSetting_ConvergencePerformStdDeviationTest" vbProcedure="false">0</definedName>
    <definedName function="false" hidden="false" name="_AtRisk_SimSetting_ConvergenceTestAllOutputs" vbProcedure="false">1</definedName>
    <definedName function="false" hidden="false" name="_AtRisk_SimSetting_ConvergenceTestingPeriod" vbProcedure="false">100</definedName>
    <definedName function="false" hidden="false" name="_AtRisk_SimSetting_ConvergenceTolerance" vbProcedure="false">0.03</definedName>
    <definedName function="false" hidden="false" name="_AtRisk_SimSetting_LiveUpdate" vbProcedure="false">1</definedName>
    <definedName function="false" hidden="false" name="_AtRisk_SimSetting_LiveUpdatePeriod" vbProcedure="false">-1</definedName>
    <definedName function="false" hidden="false" name="_AtRisk_SimSetting_RandomNumberGenerator" vbProcedure="false">0</definedName>
    <definedName function="false" hidden="false" name="_AtRisk_SimSetting_ReportsList" vbProcedure="false">1</definedName>
    <definedName function="false" hidden="false" name="_AtRisk_SimSetting_SimNameCount" vbProcedure="false">0</definedName>
    <definedName function="false" hidden="false" name="_AtRisk_SimSetting_SmartSensitivityAnalysisEnabled" vbProcedure="false">1</definedName>
    <definedName function="false" hidden="false" name="_AtRisk_SimSetting_StatisticFunctionUpdating" vbProcedure="false">1</definedName>
    <definedName function="false" hidden="false" name="_AtRisk_SimSetting_StdRecalcBehavior" vbProcedure="false">0</definedName>
    <definedName function="false" hidden="false" name="_AtRisk_SimSetting_StdRecalcWithoutRiskStatic" vbProcedure="false">0</definedName>
    <definedName function="false" hidden="false" name="_AtRisk_SimSetting_StdRecalcWithoutRiskStaticPercentile" vbProcedure="false">0.5</definedName>
    <definedName function="false" hidden="false" localSheetId="0" name="solver_adj" vbProcedure="false">'Fund Returns-Style'!$AM$6:$AM$12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'Fund Returns-Style'!$AM$7</definedName>
    <definedName function="false" hidden="false" localSheetId="0" name="solver_lhs2" vbProcedure="false">'Fund Returns-Style'!$AM$8</definedName>
    <definedName function="false" hidden="false" localSheetId="0" name="solver_lhs3" vbProcedure="false">'Fund Returns-Style'!$AM$9</definedName>
    <definedName function="false" hidden="false" localSheetId="0" name="solver_lhs4" vbProcedure="false">'Fund Returns-Style'!$AM$10</definedName>
    <definedName function="false" hidden="false" localSheetId="0" name="solver_lhs5" vbProcedure="false">'Fund Returns-Style'!$AM$11</definedName>
    <definedName function="false" hidden="false" localSheetId="0" name="solver_lhs6" vbProcedure="false">'Fund Returns-Style'!$AM$12</definedName>
    <definedName function="false" hidden="false" localSheetId="0" name="solver_lhs7" vbProcedure="false">'Fund Returns-Style'!$AM$13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7</definedName>
    <definedName function="false" hidden="false" localSheetId="0" name="solver_nwt" vbProcedure="false">1</definedName>
    <definedName function="false" hidden="false" localSheetId="0" name="solver_opt" vbProcedure="false">'Fund Returns-Style'!$AM$14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3</definedName>
    <definedName function="false" hidden="false" localSheetId="0" name="solver_rel2" vbProcedure="false">3</definedName>
    <definedName function="false" hidden="false" localSheetId="0" name="solver_rel3" vbProcedure="false">3</definedName>
    <definedName function="false" hidden="false" localSheetId="0" name="solver_rel4" vbProcedure="false">3</definedName>
    <definedName function="false" hidden="false" localSheetId="0" name="solver_rel5" vbProcedure="false">3</definedName>
    <definedName function="false" hidden="false" localSheetId="0" name="solver_rel6" vbProcedure="false">3</definedName>
    <definedName function="false" hidden="false" localSheetId="0" name="solver_rel7" vbProcedure="false">2</definedName>
    <definedName function="false" hidden="false" localSheetId="0" name="solver_rhs1" vbProcedure="false">0</definedName>
    <definedName function="false" hidden="false" localSheetId="0" name="solver_rhs2" vbProcedure="false">0</definedName>
    <definedName function="false" hidden="false" localSheetId="0" name="solver_rhs3" vbProcedure="false">0</definedName>
    <definedName function="false" hidden="false" localSheetId="0" name="solver_rhs4" vbProcedure="false">0</definedName>
    <definedName function="false" hidden="false" localSheetId="0" name="solver_rhs5" vbProcedure="false">0</definedName>
    <definedName function="false" hidden="false" localSheetId="0" name="solver_rhs6" vbProcedure="false">0</definedName>
    <definedName function="false" hidden="false" localSheetId="0" name="solver_rhs7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<sst xmlns="http://schemas.openxmlformats.org/spreadsheetml/2006/main" count="62" uniqueCount="47">
  <si>
    <t xml:space="preserve">Style Analysis Procedure</t>
  </si>
  <si>
    <t xml:space="preserve">LMVTX</t>
  </si>
  <si>
    <t xml:space="preserve">Legg Mason Value Trust</t>
  </si>
  <si>
    <t xml:space="preserve">1. Start with arbitrary coefficients and intercept</t>
  </si>
  <si>
    <t xml:space="preserve">PCBAX</t>
  </si>
  <si>
    <t xml:space="preserve">BlackRock Asset Allocation</t>
  </si>
  <si>
    <t xml:space="preserve">2. Compute residuals</t>
  </si>
  <si>
    <t xml:space="preserve">FCNTX</t>
  </si>
  <si>
    <t xml:space="preserve">Fidelity ContraFund</t>
  </si>
  <si>
    <t xml:space="preserve">3. Compute squared residuals and sum them</t>
  </si>
  <si>
    <t xml:space="preserve">USAWX</t>
  </si>
  <si>
    <t xml:space="preserve">USAA World Growth</t>
  </si>
  <si>
    <t xml:space="preserve">4. Minimize sum of squared residuals by changing intercept and coefficients </t>
  </si>
  <si>
    <t xml:space="preserve">using Solver with constraints that coefficients are greater than or equal to zero </t>
  </si>
  <si>
    <t xml:space="preserve">Intercept</t>
  </si>
  <si>
    <t xml:space="preserve">and sum to 1.</t>
  </si>
  <si>
    <t xml:space="preserve">B1</t>
  </si>
  <si>
    <t xml:space="preserve">5. Calculate R^2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</si>
  <si>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</si>
  <si>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</si>
  <si>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</si>
  <si>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</si>
  <si>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</si>
  <si>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Sum of coefficients = 1</t>
  </si>
  <si>
    <t xml:space="preserve">Sum of Squared Residuals</t>
  </si>
  <si>
    <r>
      <rPr>
        <sz val="11"/>
        <color rgb="FF000000"/>
        <rFont val="Calibri"/>
        <family val="2"/>
        <charset val="1"/>
      </rPr>
      <t xml:space="preserve">&lt;-- </t>
    </r>
    <r>
      <rPr>
        <i val="true"/>
        <sz val="11"/>
        <color rgb="FF000000"/>
        <rFont val="Calibri"/>
        <family val="2"/>
        <charset val="1"/>
      </rPr>
      <t xml:space="preserve">Minimize this!</t>
    </r>
  </si>
  <si>
    <t xml:space="preserve">Average Residual</t>
  </si>
  <si>
    <t xml:space="preserve">Fund returns</t>
  </si>
  <si>
    <t xml:space="preserve">In %</t>
  </si>
  <si>
    <t xml:space="preserve">Excess returns</t>
  </si>
  <si>
    <t xml:space="preserve">Style Portfolios</t>
  </si>
  <si>
    <t xml:space="preserve">Average Return</t>
  </si>
  <si>
    <t xml:space="preserve">Residuals</t>
  </si>
  <si>
    <t xml:space="preserve">Sqd Resids</t>
  </si>
  <si>
    <t xml:space="preserve">Sqd Return Deviation</t>
  </si>
  <si>
    <t xml:space="preserve">Total Sum of Squares</t>
  </si>
  <si>
    <t xml:space="preserve">Mkt-RF</t>
  </si>
  <si>
    <t xml:space="preserve">SMB</t>
  </si>
  <si>
    <t xml:space="preserve">HML</t>
  </si>
  <si>
    <t xml:space="preserve">RF</t>
  </si>
  <si>
    <t xml:space="preserve">SmallCap</t>
  </si>
  <si>
    <t xml:space="preserve">MidCap</t>
  </si>
  <si>
    <t xml:space="preserve">LargeCap</t>
  </si>
  <si>
    <t xml:space="preserve">Growth</t>
  </si>
  <si>
    <t xml:space="preserve">MidBM</t>
  </si>
  <si>
    <t xml:space="preserve">Value</t>
  </si>
  <si>
    <t xml:space="preserve">R-squared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</si>
</sst>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.0000"/>
    <numFmt numFmtId="168" formatCode="0.00"/>
    <numFmt numFmtId="169" formatCode="0.0%"/>
    <numFmt numFmtId="170" formatCode="0.00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6DCE5"/>
        <bgColor rgb="FFFBE5D6"/>
      </patternFill>
    </fill>
    <fill>
      <patternFill patternType="solid">
        <fgColor rgb="FFFBE5D6"/>
        <bgColor rgb="FFD6DC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ao24/Dropbox/teaching/RICE/Fall2015/MGMT645/MGMT%20645%20All%20Material/Investments/Investments/Slides/Session%204%20Data%20-%20MBAPW/Mutual%20Fund%20Returns%20-%20Style%20Analysis%20-%20Working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und Returns-LMVTX"/>
      <sheetName val="LMVTX-1"/>
      <sheetName val="Fund Returns-PCBAX"/>
      <sheetName val="PCBAX-1"/>
      <sheetName val="Fund Returns-Style"/>
      <sheetName val="StylePortfolios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1.19</v>
          </cell>
          <cell r="C3">
            <v>-0.13</v>
          </cell>
          <cell r="D3">
            <v>2.83</v>
          </cell>
        </row>
        <row r="3">
          <cell r="U3">
            <v>-0.41</v>
          </cell>
          <cell r="V3">
            <v>1.87</v>
          </cell>
          <cell r="W3">
            <v>2.58</v>
          </cell>
        </row>
        <row r="4">
          <cell r="B4">
            <v>3.26</v>
          </cell>
          <cell r="C4">
            <v>5.02</v>
          </cell>
          <cell r="D4">
            <v>3.91</v>
          </cell>
        </row>
        <row r="4">
          <cell r="U4">
            <v>4.03</v>
          </cell>
          <cell r="V4">
            <v>3.98</v>
          </cell>
          <cell r="W4">
            <v>4.03</v>
          </cell>
        </row>
        <row r="5">
          <cell r="B5">
            <v>2.35</v>
          </cell>
          <cell r="C5">
            <v>2.43</v>
          </cell>
          <cell r="D5">
            <v>2.71</v>
          </cell>
        </row>
        <row r="5">
          <cell r="U5">
            <v>0.74</v>
          </cell>
          <cell r="V5">
            <v>2.96</v>
          </cell>
          <cell r="W5">
            <v>3.05</v>
          </cell>
        </row>
        <row r="6">
          <cell r="B6">
            <v>2.59</v>
          </cell>
          <cell r="C6">
            <v>1.94</v>
          </cell>
          <cell r="D6">
            <v>2.71</v>
          </cell>
        </row>
        <row r="6">
          <cell r="U6">
            <v>1.06</v>
          </cell>
          <cell r="V6">
            <v>1.99</v>
          </cell>
          <cell r="W6">
            <v>3.06</v>
          </cell>
        </row>
        <row r="7">
          <cell r="B7">
            <v>2.07</v>
          </cell>
          <cell r="C7">
            <v>1.75</v>
          </cell>
          <cell r="D7">
            <v>3.97</v>
          </cell>
        </row>
        <row r="7">
          <cell r="U7">
            <v>0.65</v>
          </cell>
          <cell r="V7">
            <v>3.27</v>
          </cell>
          <cell r="W7">
            <v>3.42</v>
          </cell>
        </row>
        <row r="8">
          <cell r="B8">
            <v>6.49</v>
          </cell>
          <cell r="C8">
            <v>4.87</v>
          </cell>
          <cell r="D8">
            <v>2.45</v>
          </cell>
        </row>
        <row r="8">
          <cell r="U8">
            <v>4.63</v>
          </cell>
          <cell r="V8">
            <v>4.24</v>
          </cell>
          <cell r="W8">
            <v>2.08</v>
          </cell>
        </row>
        <row r="9">
          <cell r="B9">
            <v>6.2</v>
          </cell>
          <cell r="C9">
            <v>6.28</v>
          </cell>
          <cell r="D9">
            <v>3.61</v>
          </cell>
        </row>
        <row r="9">
          <cell r="U9">
            <v>9.54</v>
          </cell>
          <cell r="V9">
            <v>4.35</v>
          </cell>
          <cell r="W9">
            <v>4.16</v>
          </cell>
        </row>
        <row r="10">
          <cell r="B10">
            <v>3.25</v>
          </cell>
          <cell r="C10">
            <v>1.53</v>
          </cell>
          <cell r="D10">
            <v>0.75</v>
          </cell>
        </row>
        <row r="10">
          <cell r="U10">
            <v>1.65</v>
          </cell>
          <cell r="V10">
            <v>0.3</v>
          </cell>
          <cell r="W10">
            <v>1.37</v>
          </cell>
        </row>
        <row r="11">
          <cell r="B11">
            <v>2.19</v>
          </cell>
          <cell r="C11">
            <v>1.99</v>
          </cell>
          <cell r="D11">
            <v>4.34</v>
          </cell>
        </row>
        <row r="11">
          <cell r="U11">
            <v>2.4</v>
          </cell>
          <cell r="V11">
            <v>4.62</v>
          </cell>
          <cell r="W11">
            <v>3.14</v>
          </cell>
        </row>
        <row r="12">
          <cell r="B12">
            <v>-5.33</v>
          </cell>
          <cell r="C12">
            <v>-2.64</v>
          </cell>
          <cell r="D12">
            <v>-0.42</v>
          </cell>
        </row>
        <row r="12">
          <cell r="U12">
            <v>-5.74</v>
          </cell>
          <cell r="V12">
            <v>-0.11</v>
          </cell>
          <cell r="W12">
            <v>-1.68</v>
          </cell>
        </row>
        <row r="13">
          <cell r="B13">
            <v>2.77</v>
          </cell>
          <cell r="C13">
            <v>4.77</v>
          </cell>
          <cell r="D13">
            <v>4.43</v>
          </cell>
        </row>
        <row r="13">
          <cell r="U13">
            <v>2.17</v>
          </cell>
          <cell r="V13">
            <v>3.92</v>
          </cell>
          <cell r="W13">
            <v>5.04</v>
          </cell>
        </row>
        <row r="14">
          <cell r="B14">
            <v>2.28</v>
          </cell>
          <cell r="C14">
            <v>1.6</v>
          </cell>
          <cell r="D14">
            <v>1.48</v>
          </cell>
        </row>
        <row r="14">
          <cell r="U14">
            <v>1.94</v>
          </cell>
          <cell r="V14">
            <v>0.41</v>
          </cell>
          <cell r="W14">
            <v>2.5</v>
          </cell>
        </row>
        <row r="15">
          <cell r="B15">
            <v>0.59</v>
          </cell>
          <cell r="C15">
            <v>0.01</v>
          </cell>
          <cell r="D15">
            <v>3.39</v>
          </cell>
        </row>
        <row r="15">
          <cell r="U15">
            <v>-0.66</v>
          </cell>
          <cell r="V15">
            <v>2.76</v>
          </cell>
          <cell r="W15">
            <v>2.83</v>
          </cell>
        </row>
        <row r="16">
          <cell r="B16">
            <v>3.22</v>
          </cell>
          <cell r="C16">
            <v>3.3</v>
          </cell>
          <cell r="D16">
            <v>1.37</v>
          </cell>
        </row>
        <row r="16">
          <cell r="U16">
            <v>2.9</v>
          </cell>
          <cell r="V16">
            <v>2.23</v>
          </cell>
          <cell r="W16">
            <v>1.76</v>
          </cell>
        </row>
        <row r="17">
          <cell r="B17">
            <v>2.44</v>
          </cell>
          <cell r="C17">
            <v>2.62</v>
          </cell>
          <cell r="D17">
            <v>0.79</v>
          </cell>
        </row>
        <row r="17">
          <cell r="U17">
            <v>2.28</v>
          </cell>
          <cell r="V17">
            <v>0.37</v>
          </cell>
          <cell r="W17">
            <v>1.68</v>
          </cell>
        </row>
        <row r="18">
          <cell r="B18">
            <v>7.59</v>
          </cell>
          <cell r="C18">
            <v>4.34</v>
          </cell>
          <cell r="D18">
            <v>1.52</v>
          </cell>
        </row>
        <row r="18">
          <cell r="U18">
            <v>2.37</v>
          </cell>
          <cell r="V18">
            <v>3.36</v>
          </cell>
          <cell r="W18">
            <v>1.6</v>
          </cell>
        </row>
        <row r="19">
          <cell r="B19">
            <v>6.52</v>
          </cell>
          <cell r="C19">
            <v>2.39</v>
          </cell>
          <cell r="D19">
            <v>2.48</v>
          </cell>
        </row>
        <row r="19">
          <cell r="U19">
            <v>-1.05</v>
          </cell>
          <cell r="V19">
            <v>4.01</v>
          </cell>
          <cell r="W19">
            <v>1.3</v>
          </cell>
        </row>
        <row r="20">
          <cell r="B20">
            <v>-4.11</v>
          </cell>
          <cell r="C20">
            <v>-3.05</v>
          </cell>
          <cell r="D20">
            <v>0.28</v>
          </cell>
        </row>
        <row r="20">
          <cell r="U20">
            <v>-0.86</v>
          </cell>
          <cell r="V20">
            <v>-0.59</v>
          </cell>
          <cell r="W20">
            <v>-0.42</v>
          </cell>
        </row>
        <row r="21">
          <cell r="B21">
            <v>-10.04</v>
          </cell>
          <cell r="C21">
            <v>-7.81</v>
          </cell>
          <cell r="D21">
            <v>-4.71</v>
          </cell>
        </row>
        <row r="21">
          <cell r="U21">
            <v>-9.41</v>
          </cell>
          <cell r="V21">
            <v>-6.27</v>
          </cell>
          <cell r="W21">
            <v>-4.01</v>
          </cell>
        </row>
        <row r="22">
          <cell r="B22">
            <v>4.82</v>
          </cell>
          <cell r="C22">
            <v>6.15</v>
          </cell>
          <cell r="D22">
            <v>2.48</v>
          </cell>
        </row>
        <row r="22">
          <cell r="U22">
            <v>5.13</v>
          </cell>
          <cell r="V22">
            <v>2.45</v>
          </cell>
          <cell r="W22">
            <v>3.95</v>
          </cell>
        </row>
        <row r="23">
          <cell r="B23">
            <v>3.43</v>
          </cell>
          <cell r="C23">
            <v>4.46</v>
          </cell>
          <cell r="D23">
            <v>5.77</v>
          </cell>
        </row>
        <row r="23">
          <cell r="U23">
            <v>5</v>
          </cell>
          <cell r="V23">
            <v>6.69</v>
          </cell>
          <cell r="W23">
            <v>4.44</v>
          </cell>
        </row>
        <row r="24">
          <cell r="B24">
            <v>-1.84</v>
          </cell>
          <cell r="C24">
            <v>-1.26</v>
          </cell>
          <cell r="D24">
            <v>2.1</v>
          </cell>
        </row>
        <row r="24">
          <cell r="U24">
            <v>-3.29</v>
          </cell>
          <cell r="V24">
            <v>0.19</v>
          </cell>
          <cell r="W24">
            <v>3.14</v>
          </cell>
        </row>
        <row r="25">
          <cell r="B25">
            <v>2.65</v>
          </cell>
          <cell r="C25">
            <v>4.49</v>
          </cell>
          <cell r="D25">
            <v>7.5</v>
          </cell>
        </row>
        <row r="25">
          <cell r="U25">
            <v>1.67</v>
          </cell>
          <cell r="V25">
            <v>6.83</v>
          </cell>
          <cell r="W25">
            <v>7.53</v>
          </cell>
        </row>
        <row r="26">
          <cell r="B26">
            <v>1.84</v>
          </cell>
          <cell r="C26">
            <v>0.87</v>
          </cell>
          <cell r="D26">
            <v>-1.83</v>
          </cell>
        </row>
        <row r="26">
          <cell r="U26">
            <v>1.71</v>
          </cell>
          <cell r="V26">
            <v>-1.54</v>
          </cell>
          <cell r="W26">
            <v>-0.96</v>
          </cell>
        </row>
        <row r="27">
          <cell r="B27">
            <v>4.3</v>
          </cell>
          <cell r="C27">
            <v>2.51</v>
          </cell>
          <cell r="D27">
            <v>6.1</v>
          </cell>
        </row>
        <row r="27">
          <cell r="U27">
            <v>2.89</v>
          </cell>
          <cell r="V27">
            <v>6.44</v>
          </cell>
          <cell r="W27">
            <v>4.93</v>
          </cell>
        </row>
        <row r="28">
          <cell r="B28">
            <v>-2.82</v>
          </cell>
          <cell r="C28">
            <v>-1.63</v>
          </cell>
          <cell r="D28">
            <v>0.52</v>
          </cell>
        </row>
        <row r="28">
          <cell r="U28">
            <v>0.65</v>
          </cell>
          <cell r="V28">
            <v>-0.45</v>
          </cell>
          <cell r="W28">
            <v>0.36</v>
          </cell>
        </row>
        <row r="29">
          <cell r="B29">
            <v>-5.29</v>
          </cell>
          <cell r="C29">
            <v>-4.83</v>
          </cell>
          <cell r="D29">
            <v>-4.44</v>
          </cell>
        </row>
        <row r="29">
          <cell r="U29">
            <v>-6.58</v>
          </cell>
          <cell r="V29">
            <v>-5.71</v>
          </cell>
          <cell r="W29">
            <v>-2.68</v>
          </cell>
        </row>
        <row r="30">
          <cell r="B30">
            <v>-2.63</v>
          </cell>
          <cell r="C30">
            <v>1.52</v>
          </cell>
          <cell r="D30">
            <v>5.64</v>
          </cell>
        </row>
        <row r="30">
          <cell r="U30">
            <v>1.49</v>
          </cell>
          <cell r="V30">
            <v>6.05</v>
          </cell>
          <cell r="W30">
            <v>4.07</v>
          </cell>
        </row>
        <row r="31">
          <cell r="B31">
            <v>10.98</v>
          </cell>
          <cell r="C31">
            <v>10.21</v>
          </cell>
          <cell r="D31">
            <v>6.34</v>
          </cell>
        </row>
        <row r="31">
          <cell r="U31">
            <v>11.95</v>
          </cell>
          <cell r="V31">
            <v>7.53</v>
          </cell>
          <cell r="W31">
            <v>6.27</v>
          </cell>
        </row>
        <row r="32">
          <cell r="B32">
            <v>5.72</v>
          </cell>
          <cell r="C32">
            <v>4.45</v>
          </cell>
          <cell r="D32">
            <v>4.29</v>
          </cell>
        </row>
        <row r="32">
          <cell r="U32">
            <v>2.87</v>
          </cell>
          <cell r="V32">
            <v>4.14</v>
          </cell>
          <cell r="W32">
            <v>4.77</v>
          </cell>
        </row>
        <row r="33">
          <cell r="B33">
            <v>4.67</v>
          </cell>
          <cell r="C33">
            <v>6.24</v>
          </cell>
          <cell r="D33">
            <v>8.21</v>
          </cell>
        </row>
        <row r="33">
          <cell r="U33">
            <v>3.48</v>
          </cell>
          <cell r="V33">
            <v>7.54</v>
          </cell>
          <cell r="W33">
            <v>8.47</v>
          </cell>
        </row>
        <row r="34">
          <cell r="B34">
            <v>4.14</v>
          </cell>
          <cell r="C34">
            <v>1.42</v>
          </cell>
          <cell r="D34">
            <v>-5.09</v>
          </cell>
        </row>
        <row r="34">
          <cell r="U34">
            <v>0.48</v>
          </cell>
          <cell r="V34">
            <v>-5.09</v>
          </cell>
          <cell r="W34">
            <v>-2.82</v>
          </cell>
        </row>
        <row r="35">
          <cell r="B35">
            <v>9.16</v>
          </cell>
          <cell r="C35">
            <v>6.95</v>
          </cell>
          <cell r="D35">
            <v>5.35</v>
          </cell>
        </row>
        <row r="35">
          <cell r="U35">
            <v>4.53</v>
          </cell>
          <cell r="V35">
            <v>5.36</v>
          </cell>
          <cell r="W35">
            <v>6.23</v>
          </cell>
        </row>
        <row r="36">
          <cell r="B36">
            <v>-3.78</v>
          </cell>
          <cell r="C36">
            <v>-4.33</v>
          </cell>
          <cell r="D36">
            <v>-3.11</v>
          </cell>
        </row>
        <row r="36">
          <cell r="U36">
            <v>-2.37</v>
          </cell>
          <cell r="V36">
            <v>-3.7</v>
          </cell>
          <cell r="W36">
            <v>-3.1</v>
          </cell>
        </row>
        <row r="37">
          <cell r="B37">
            <v>-1.83</v>
          </cell>
          <cell r="C37">
            <v>-0.18</v>
          </cell>
          <cell r="D37">
            <v>4.43</v>
          </cell>
        </row>
        <row r="37">
          <cell r="U37">
            <v>-0.27</v>
          </cell>
          <cell r="V37">
            <v>4.24</v>
          </cell>
          <cell r="W37">
            <v>2.97</v>
          </cell>
        </row>
        <row r="38">
          <cell r="B38">
            <v>-0.91</v>
          </cell>
          <cell r="C38">
            <v>2.12</v>
          </cell>
          <cell r="D38">
            <v>2</v>
          </cell>
        </row>
        <row r="38">
          <cell r="U38">
            <v>1.84</v>
          </cell>
          <cell r="V38">
            <v>0.79</v>
          </cell>
          <cell r="W38">
            <v>2.75</v>
          </cell>
        </row>
        <row r="39">
          <cell r="B39">
            <v>-0.6</v>
          </cell>
          <cell r="C39">
            <v>-1.15</v>
          </cell>
          <cell r="D39">
            <v>0.99</v>
          </cell>
        </row>
        <row r="39">
          <cell r="U39">
            <v>2.82</v>
          </cell>
          <cell r="V39">
            <v>2.75</v>
          </cell>
          <cell r="W39">
            <v>-1.95</v>
          </cell>
        </row>
        <row r="40">
          <cell r="B40">
            <v>6.68</v>
          </cell>
          <cell r="C40">
            <v>8.25</v>
          </cell>
          <cell r="D40">
            <v>7.32</v>
          </cell>
        </row>
        <row r="40">
          <cell r="U40">
            <v>9.67</v>
          </cell>
          <cell r="V40">
            <v>7.29</v>
          </cell>
          <cell r="W40">
            <v>7.81</v>
          </cell>
        </row>
        <row r="41">
          <cell r="B41">
            <v>4.9</v>
          </cell>
          <cell r="C41">
            <v>4.82</v>
          </cell>
          <cell r="D41">
            <v>5.17</v>
          </cell>
        </row>
        <row r="41">
          <cell r="U41">
            <v>7.64</v>
          </cell>
          <cell r="V41">
            <v>4.6</v>
          </cell>
          <cell r="W41">
            <v>5.4</v>
          </cell>
        </row>
        <row r="42">
          <cell r="B42">
            <v>1.85</v>
          </cell>
          <cell r="C42">
            <v>0.92</v>
          </cell>
          <cell r="D42">
            <v>1.27</v>
          </cell>
        </row>
        <row r="42">
          <cell r="U42">
            <v>-0.1</v>
          </cell>
          <cell r="V42">
            <v>1.16</v>
          </cell>
          <cell r="W42">
            <v>1.61</v>
          </cell>
        </row>
        <row r="43">
          <cell r="B43">
            <v>-4.82</v>
          </cell>
          <cell r="C43">
            <v>-5.21</v>
          </cell>
          <cell r="D43">
            <v>-1.85</v>
          </cell>
        </row>
        <row r="43">
          <cell r="U43">
            <v>-4.06</v>
          </cell>
          <cell r="V43">
            <v>-2.89</v>
          </cell>
          <cell r="W43">
            <v>-2.45</v>
          </cell>
        </row>
        <row r="44">
          <cell r="B44">
            <v>-0.56</v>
          </cell>
          <cell r="C44">
            <v>1.07</v>
          </cell>
          <cell r="D44">
            <v>4.32</v>
          </cell>
        </row>
        <row r="44">
          <cell r="U44">
            <v>4.38</v>
          </cell>
          <cell r="V44">
            <v>5.57</v>
          </cell>
          <cell r="W44">
            <v>1.61</v>
          </cell>
        </row>
        <row r="45">
          <cell r="B45">
            <v>-6.76</v>
          </cell>
          <cell r="C45">
            <v>-7.02</v>
          </cell>
          <cell r="D45">
            <v>-1.14</v>
          </cell>
        </row>
        <row r="45">
          <cell r="U45">
            <v>-3.4</v>
          </cell>
          <cell r="V45">
            <v>-0.85</v>
          </cell>
          <cell r="W45">
            <v>-3.73</v>
          </cell>
        </row>
        <row r="46">
          <cell r="B46">
            <v>-21.53</v>
          </cell>
          <cell r="C46">
            <v>-19.49</v>
          </cell>
          <cell r="D46">
            <v>-14.69</v>
          </cell>
        </row>
        <row r="46">
          <cell r="U46">
            <v>-18.43</v>
          </cell>
          <cell r="V46">
            <v>-15.07</v>
          </cell>
          <cell r="W46">
            <v>-17.49</v>
          </cell>
        </row>
        <row r="47">
          <cell r="B47">
            <v>4.75</v>
          </cell>
          <cell r="C47">
            <v>6.37</v>
          </cell>
          <cell r="D47">
            <v>6.6</v>
          </cell>
        </row>
        <row r="47">
          <cell r="U47">
            <v>6.78</v>
          </cell>
          <cell r="V47">
            <v>7.77</v>
          </cell>
          <cell r="W47">
            <v>4.14</v>
          </cell>
        </row>
        <row r="48">
          <cell r="B48">
            <v>2.66</v>
          </cell>
          <cell r="C48">
            <v>5.51</v>
          </cell>
          <cell r="D48">
            <v>7.98</v>
          </cell>
        </row>
        <row r="48">
          <cell r="U48">
            <v>5.61</v>
          </cell>
          <cell r="V48">
            <v>8.16</v>
          </cell>
          <cell r="W48">
            <v>7.41</v>
          </cell>
        </row>
        <row r="49">
          <cell r="B49">
            <v>7.74</v>
          </cell>
          <cell r="C49">
            <v>5.63</v>
          </cell>
          <cell r="D49">
            <v>6.38</v>
          </cell>
        </row>
        <row r="49">
          <cell r="U49">
            <v>2.1</v>
          </cell>
          <cell r="V49">
            <v>7.17</v>
          </cell>
          <cell r="W49">
            <v>5.66</v>
          </cell>
        </row>
        <row r="50">
          <cell r="B50">
            <v>3.77</v>
          </cell>
          <cell r="C50">
            <v>6.43</v>
          </cell>
          <cell r="D50">
            <v>6.63</v>
          </cell>
        </row>
        <row r="50">
          <cell r="U50">
            <v>9.48</v>
          </cell>
          <cell r="V50">
            <v>8.61</v>
          </cell>
          <cell r="W50">
            <v>2</v>
          </cell>
        </row>
        <row r="51">
          <cell r="B51">
            <v>4.2</v>
          </cell>
          <cell r="C51">
            <v>0.28</v>
          </cell>
          <cell r="D51">
            <v>3.97</v>
          </cell>
        </row>
        <row r="51">
          <cell r="U51">
            <v>3.92</v>
          </cell>
          <cell r="V51">
            <v>5.65</v>
          </cell>
          <cell r="W51">
            <v>-0.43</v>
          </cell>
        </row>
        <row r="52">
          <cell r="B52">
            <v>-7.12</v>
          </cell>
          <cell r="C52">
            <v>-6.81</v>
          </cell>
          <cell r="D52">
            <v>-3.24</v>
          </cell>
        </row>
        <row r="52">
          <cell r="U52">
            <v>0.27</v>
          </cell>
          <cell r="V52">
            <v>-4.46</v>
          </cell>
          <cell r="W52">
            <v>-1.95</v>
          </cell>
        </row>
        <row r="53">
          <cell r="B53">
            <v>-1.79</v>
          </cell>
          <cell r="C53">
            <v>2.17</v>
          </cell>
          <cell r="D53">
            <v>4.04</v>
          </cell>
        </row>
        <row r="53">
          <cell r="U53">
            <v>5.09</v>
          </cell>
          <cell r="V53">
            <v>4.05</v>
          </cell>
          <cell r="W53">
            <v>3.21</v>
          </cell>
        </row>
        <row r="54">
          <cell r="B54">
            <v>9.66</v>
          </cell>
          <cell r="C54">
            <v>8.64</v>
          </cell>
          <cell r="D54">
            <v>3.86</v>
          </cell>
        </row>
        <row r="54">
          <cell r="U54">
            <v>4.13</v>
          </cell>
          <cell r="V54">
            <v>2</v>
          </cell>
          <cell r="W54">
            <v>9.52</v>
          </cell>
        </row>
        <row r="55">
          <cell r="B55">
            <v>1.86</v>
          </cell>
          <cell r="C55">
            <v>1.31</v>
          </cell>
          <cell r="D55">
            <v>-2.2</v>
          </cell>
        </row>
        <row r="55">
          <cell r="U55">
            <v>-0.14</v>
          </cell>
          <cell r="V55">
            <v>-2.39</v>
          </cell>
          <cell r="W55">
            <v>-0.55</v>
          </cell>
        </row>
        <row r="56">
          <cell r="B56">
            <v>7.03</v>
          </cell>
          <cell r="C56">
            <v>5.25</v>
          </cell>
          <cell r="D56">
            <v>5.06</v>
          </cell>
        </row>
        <row r="56">
          <cell r="U56">
            <v>2.21</v>
          </cell>
          <cell r="V56">
            <v>6.82</v>
          </cell>
          <cell r="W56">
            <v>3</v>
          </cell>
        </row>
        <row r="57">
          <cell r="B57">
            <v>0.45</v>
          </cell>
          <cell r="C57">
            <v>-1.57</v>
          </cell>
          <cell r="D57">
            <v>-3.35</v>
          </cell>
        </row>
        <row r="57">
          <cell r="U57">
            <v>-2.9</v>
          </cell>
          <cell r="V57">
            <v>-3.07</v>
          </cell>
          <cell r="W57">
            <v>-3.18</v>
          </cell>
        </row>
        <row r="58">
          <cell r="B58">
            <v>-3.54</v>
          </cell>
          <cell r="C58">
            <v>-3.71</v>
          </cell>
          <cell r="D58">
            <v>-0.5</v>
          </cell>
        </row>
        <row r="58">
          <cell r="U58">
            <v>-3.59</v>
          </cell>
          <cell r="V58">
            <v>-0.33</v>
          </cell>
          <cell r="W58">
            <v>-2.64</v>
          </cell>
        </row>
        <row r="59">
          <cell r="B59">
            <v>-0.81</v>
          </cell>
          <cell r="C59">
            <v>-0.33</v>
          </cell>
          <cell r="D59">
            <v>-2.8</v>
          </cell>
        </row>
        <row r="59">
          <cell r="U59">
            <v>-1.04</v>
          </cell>
          <cell r="V59">
            <v>-1.88</v>
          </cell>
          <cell r="W59">
            <v>-4.97</v>
          </cell>
        </row>
        <row r="60">
          <cell r="B60">
            <v>-0.76</v>
          </cell>
          <cell r="C60">
            <v>3.03</v>
          </cell>
          <cell r="D60">
            <v>6.79</v>
          </cell>
        </row>
        <row r="60">
          <cell r="U60">
            <v>2.83</v>
          </cell>
          <cell r="V60">
            <v>6.9</v>
          </cell>
          <cell r="W60">
            <v>5.02</v>
          </cell>
        </row>
        <row r="61">
          <cell r="B61">
            <v>10.17</v>
          </cell>
          <cell r="C61">
            <v>6.36</v>
          </cell>
          <cell r="D61">
            <v>2.66</v>
          </cell>
        </row>
        <row r="61">
          <cell r="U61">
            <v>8.53</v>
          </cell>
          <cell r="V61">
            <v>4.4</v>
          </cell>
          <cell r="W61">
            <v>-1.56</v>
          </cell>
        </row>
        <row r="62">
          <cell r="B62">
            <v>12.55</v>
          </cell>
          <cell r="C62">
            <v>10.73</v>
          </cell>
          <cell r="D62">
            <v>6.58</v>
          </cell>
        </row>
        <row r="62">
          <cell r="U62">
            <v>20.62</v>
          </cell>
          <cell r="V62">
            <v>8.16</v>
          </cell>
          <cell r="W62">
            <v>2.7</v>
          </cell>
        </row>
        <row r="63">
          <cell r="B63">
            <v>4.05</v>
          </cell>
          <cell r="C63">
            <v>-3.74</v>
          </cell>
          <cell r="D63">
            <v>-4.43</v>
          </cell>
        </row>
        <row r="63">
          <cell r="U63">
            <v>1.34</v>
          </cell>
          <cell r="V63">
            <v>-4.59</v>
          </cell>
          <cell r="W63">
            <v>-3.26</v>
          </cell>
        </row>
        <row r="64">
          <cell r="B64">
            <v>24.22</v>
          </cell>
          <cell r="C64">
            <v>13.57</v>
          </cell>
          <cell r="D64">
            <v>-0.29</v>
          </cell>
        </row>
        <row r="64">
          <cell r="U64">
            <v>22.04</v>
          </cell>
          <cell r="V64">
            <v>2.14</v>
          </cell>
          <cell r="W64">
            <v>-1.97</v>
          </cell>
        </row>
        <row r="65">
          <cell r="B65">
            <v>-8.84</v>
          </cell>
          <cell r="C65">
            <v>-1.29</v>
          </cell>
          <cell r="D65">
            <v>9.37</v>
          </cell>
        </row>
        <row r="65">
          <cell r="U65">
            <v>-5.08</v>
          </cell>
          <cell r="V65">
            <v>7.78</v>
          </cell>
          <cell r="W65">
            <v>8.46</v>
          </cell>
        </row>
        <row r="66">
          <cell r="B66">
            <v>-14.09</v>
          </cell>
          <cell r="C66">
            <v>-5.65</v>
          </cell>
          <cell r="D66">
            <v>-3.84</v>
          </cell>
        </row>
        <row r="66">
          <cell r="U66">
            <v>-13.12</v>
          </cell>
          <cell r="V66">
            <v>-4.62</v>
          </cell>
          <cell r="W66">
            <v>-1.76</v>
          </cell>
        </row>
        <row r="67">
          <cell r="B67">
            <v>-8.6</v>
          </cell>
          <cell r="C67">
            <v>-4.4</v>
          </cell>
          <cell r="D67">
            <v>-2.71</v>
          </cell>
        </row>
        <row r="67">
          <cell r="U67">
            <v>-12.11</v>
          </cell>
          <cell r="V67">
            <v>-3.56</v>
          </cell>
          <cell r="W67">
            <v>0.2</v>
          </cell>
        </row>
        <row r="68">
          <cell r="B68">
            <v>17.52</v>
          </cell>
          <cell r="C68">
            <v>6.52</v>
          </cell>
          <cell r="D68">
            <v>3.16</v>
          </cell>
        </row>
        <row r="68">
          <cell r="U68">
            <v>13.82</v>
          </cell>
          <cell r="V68">
            <v>5.37</v>
          </cell>
          <cell r="W68">
            <v>-4.03</v>
          </cell>
        </row>
        <row r="69">
          <cell r="B69">
            <v>-1.74</v>
          </cell>
          <cell r="C69">
            <v>-3.54</v>
          </cell>
          <cell r="D69">
            <v>-1.69</v>
          </cell>
        </row>
        <row r="69">
          <cell r="U69">
            <v>-5.49</v>
          </cell>
          <cell r="V69">
            <v>-3.1</v>
          </cell>
          <cell r="W69">
            <v>3.15</v>
          </cell>
        </row>
        <row r="70">
          <cell r="B70">
            <v>5.94</v>
          </cell>
          <cell r="C70">
            <v>7.34</v>
          </cell>
          <cell r="D70">
            <v>7.72</v>
          </cell>
        </row>
        <row r="70">
          <cell r="U70">
            <v>10.2</v>
          </cell>
          <cell r="V70">
            <v>7.59</v>
          </cell>
          <cell r="W70">
            <v>8.07</v>
          </cell>
        </row>
        <row r="71">
          <cell r="B71">
            <v>-3.55</v>
          </cell>
          <cell r="C71">
            <v>-4.19</v>
          </cell>
          <cell r="D71">
            <v>-4.9</v>
          </cell>
        </row>
        <row r="71">
          <cell r="U71">
            <v>-7.97</v>
          </cell>
          <cell r="V71">
            <v>-6.23</v>
          </cell>
          <cell r="W71">
            <v>1.7</v>
          </cell>
        </row>
        <row r="72">
          <cell r="B72">
            <v>-6.34</v>
          </cell>
          <cell r="C72">
            <v>-4.56</v>
          </cell>
          <cell r="D72">
            <v>-1.69</v>
          </cell>
        </row>
        <row r="72">
          <cell r="U72">
            <v>-15.18</v>
          </cell>
          <cell r="V72">
            <v>-2.36</v>
          </cell>
          <cell r="W72">
            <v>0.71</v>
          </cell>
        </row>
        <row r="73">
          <cell r="B73">
            <v>-9.68</v>
          </cell>
          <cell r="C73">
            <v>-9.73</v>
          </cell>
          <cell r="D73">
            <v>-9.78</v>
          </cell>
        </row>
        <row r="73">
          <cell r="U73">
            <v>-24.96</v>
          </cell>
          <cell r="V73">
            <v>-11.04</v>
          </cell>
          <cell r="W73">
            <v>-3.18</v>
          </cell>
        </row>
        <row r="74">
          <cell r="B74">
            <v>2.52</v>
          </cell>
          <cell r="C74">
            <v>8.74</v>
          </cell>
          <cell r="D74">
            <v>1.15</v>
          </cell>
        </row>
        <row r="74">
          <cell r="U74">
            <v>-0.36</v>
          </cell>
          <cell r="V74">
            <v>-0.21</v>
          </cell>
          <cell r="W74">
            <v>9.29</v>
          </cell>
        </row>
        <row r="75">
          <cell r="B75">
            <v>13.73</v>
          </cell>
          <cell r="C75">
            <v>4.32</v>
          </cell>
          <cell r="D75">
            <v>3.25</v>
          </cell>
        </row>
        <row r="75">
          <cell r="U75">
            <v>10.47</v>
          </cell>
          <cell r="V75">
            <v>3.98</v>
          </cell>
          <cell r="W75">
            <v>1.5</v>
          </cell>
        </row>
        <row r="76">
          <cell r="B76">
            <v>-4.84</v>
          </cell>
          <cell r="C76">
            <v>-6.41</v>
          </cell>
          <cell r="D76">
            <v>-9.71</v>
          </cell>
        </row>
        <row r="76">
          <cell r="U76">
            <v>-18.61</v>
          </cell>
          <cell r="V76">
            <v>-11.69</v>
          </cell>
          <cell r="W76">
            <v>-0.5</v>
          </cell>
        </row>
        <row r="77">
          <cell r="B77">
            <v>-3.05</v>
          </cell>
          <cell r="C77">
            <v>-6.09</v>
          </cell>
          <cell r="D77">
            <v>-6.97</v>
          </cell>
        </row>
        <row r="77">
          <cell r="U77">
            <v>-10.23</v>
          </cell>
          <cell r="V77">
            <v>-8.16</v>
          </cell>
          <cell r="W77">
            <v>-1.7</v>
          </cell>
        </row>
        <row r="78">
          <cell r="B78">
            <v>6.26</v>
          </cell>
          <cell r="C78">
            <v>8.3</v>
          </cell>
          <cell r="D78">
            <v>8.14</v>
          </cell>
        </row>
        <row r="78">
          <cell r="U78">
            <v>7.08</v>
          </cell>
          <cell r="V78">
            <v>8.97</v>
          </cell>
          <cell r="W78">
            <v>5.21</v>
          </cell>
        </row>
        <row r="79">
          <cell r="B79">
            <v>8.35</v>
          </cell>
          <cell r="C79">
            <v>2.84</v>
          </cell>
          <cell r="D79">
            <v>0.73</v>
          </cell>
        </row>
        <row r="79">
          <cell r="U79">
            <v>2.17</v>
          </cell>
          <cell r="V79">
            <v>0.5</v>
          </cell>
          <cell r="W79">
            <v>2.28</v>
          </cell>
        </row>
        <row r="80">
          <cell r="B80">
            <v>4.88</v>
          </cell>
          <cell r="C80">
            <v>2.26</v>
          </cell>
          <cell r="D80">
            <v>-2.14</v>
          </cell>
        </row>
        <row r="80">
          <cell r="U80">
            <v>2.94</v>
          </cell>
          <cell r="V80">
            <v>-1.68</v>
          </cell>
          <cell r="W80">
            <v>-0.99</v>
          </cell>
        </row>
        <row r="81">
          <cell r="B81">
            <v>-4.44</v>
          </cell>
          <cell r="C81">
            <v>-3.83</v>
          </cell>
          <cell r="D81">
            <v>-1.48</v>
          </cell>
        </row>
        <row r="81">
          <cell r="U81">
            <v>-4.57</v>
          </cell>
          <cell r="V81">
            <v>-1.97</v>
          </cell>
          <cell r="W81">
            <v>-1.69</v>
          </cell>
        </row>
        <row r="82">
          <cell r="B82">
            <v>-3.69</v>
          </cell>
          <cell r="C82">
            <v>-4.29</v>
          </cell>
          <cell r="D82">
            <v>-6.41</v>
          </cell>
        </row>
        <row r="82">
          <cell r="U82">
            <v>-9.11</v>
          </cell>
          <cell r="V82">
            <v>-7.01</v>
          </cell>
          <cell r="W82">
            <v>-3.78</v>
          </cell>
        </row>
        <row r="83">
          <cell r="B83">
            <v>-13.97</v>
          </cell>
          <cell r="C83">
            <v>-13.66</v>
          </cell>
          <cell r="D83">
            <v>-8.19</v>
          </cell>
        </row>
        <row r="83">
          <cell r="U83">
            <v>-14.88</v>
          </cell>
          <cell r="V83">
            <v>-8.62</v>
          </cell>
          <cell r="W83">
            <v>-9.39</v>
          </cell>
        </row>
        <row r="84">
          <cell r="B84">
            <v>6.32</v>
          </cell>
          <cell r="C84">
            <v>6.64</v>
          </cell>
          <cell r="D84">
            <v>2.19</v>
          </cell>
        </row>
        <row r="84">
          <cell r="U84">
            <v>5.28</v>
          </cell>
          <cell r="V84">
            <v>3.55</v>
          </cell>
          <cell r="W84">
            <v>1.23</v>
          </cell>
        </row>
        <row r="85">
          <cell r="B85">
            <v>7.63</v>
          </cell>
          <cell r="C85">
            <v>8.15</v>
          </cell>
          <cell r="D85">
            <v>7.89</v>
          </cell>
        </row>
        <row r="85">
          <cell r="U85">
            <v>9.75</v>
          </cell>
          <cell r="V85">
            <v>8.31</v>
          </cell>
          <cell r="W85">
            <v>6.02</v>
          </cell>
        </row>
        <row r="86">
          <cell r="B86">
            <v>7.43</v>
          </cell>
          <cell r="C86">
            <v>6.13</v>
          </cell>
          <cell r="D86">
            <v>0.99</v>
          </cell>
        </row>
        <row r="86">
          <cell r="U86">
            <v>9.38</v>
          </cell>
          <cell r="V86">
            <v>0.95</v>
          </cell>
          <cell r="W86">
            <v>3.44</v>
          </cell>
        </row>
        <row r="87">
          <cell r="B87">
            <v>0.33</v>
          </cell>
          <cell r="C87">
            <v>-1.25</v>
          </cell>
          <cell r="D87">
            <v>-1.63</v>
          </cell>
        </row>
        <row r="87">
          <cell r="U87">
            <v>-2.47</v>
          </cell>
          <cell r="V87">
            <v>-1.01</v>
          </cell>
          <cell r="W87">
            <v>-1.61</v>
          </cell>
        </row>
        <row r="88">
          <cell r="B88">
            <v>-4.02</v>
          </cell>
          <cell r="C88">
            <v>-2.07</v>
          </cell>
          <cell r="D88">
            <v>-2.14</v>
          </cell>
        </row>
        <row r="88">
          <cell r="U88">
            <v>-5.23</v>
          </cell>
          <cell r="V88">
            <v>-2.79</v>
          </cell>
          <cell r="W88">
            <v>-0.09</v>
          </cell>
        </row>
        <row r="89">
          <cell r="B89">
            <v>8.64</v>
          </cell>
          <cell r="C89">
            <v>7.13</v>
          </cell>
          <cell r="D89">
            <v>3.93</v>
          </cell>
        </row>
        <row r="89">
          <cell r="U89">
            <v>3.09</v>
          </cell>
          <cell r="V89">
            <v>3.79</v>
          </cell>
          <cell r="W89">
            <v>5.47</v>
          </cell>
        </row>
        <row r="90">
          <cell r="B90">
            <v>1.65</v>
          </cell>
          <cell r="C90">
            <v>-0.68</v>
          </cell>
          <cell r="D90">
            <v>-6.15</v>
          </cell>
        </row>
        <row r="90">
          <cell r="U90">
            <v>-1.05</v>
          </cell>
          <cell r="V90">
            <v>-6.82</v>
          </cell>
          <cell r="W90">
            <v>-0.95</v>
          </cell>
        </row>
        <row r="91">
          <cell r="B91">
            <v>-3.24</v>
          </cell>
          <cell r="C91">
            <v>-3.15</v>
          </cell>
          <cell r="D91">
            <v>-0.87</v>
          </cell>
        </row>
        <row r="91">
          <cell r="U91">
            <v>-2.41</v>
          </cell>
          <cell r="V91">
            <v>-1.54</v>
          </cell>
          <cell r="W91">
            <v>-0.4</v>
          </cell>
        </row>
        <row r="92">
          <cell r="B92">
            <v>-2.59</v>
          </cell>
          <cell r="C92">
            <v>-6.66</v>
          </cell>
          <cell r="D92">
            <v>-7.48</v>
          </cell>
        </row>
        <row r="92">
          <cell r="U92">
            <v>-12.64</v>
          </cell>
          <cell r="V92">
            <v>-7.34</v>
          </cell>
          <cell r="W92">
            <v>-6.07</v>
          </cell>
        </row>
        <row r="93">
          <cell r="B93">
            <v>-14.9</v>
          </cell>
          <cell r="C93">
            <v>-11.56</v>
          </cell>
          <cell r="D93">
            <v>-7.24</v>
          </cell>
        </row>
        <row r="93">
          <cell r="U93">
            <v>-7.19</v>
          </cell>
          <cell r="V93">
            <v>-6.36</v>
          </cell>
          <cell r="W93">
            <v>-10.04</v>
          </cell>
        </row>
        <row r="94">
          <cell r="B94">
            <v>-1</v>
          </cell>
          <cell r="C94">
            <v>1</v>
          </cell>
          <cell r="D94">
            <v>0.76</v>
          </cell>
        </row>
        <row r="94">
          <cell r="U94">
            <v>4.43</v>
          </cell>
          <cell r="V94">
            <v>0.21</v>
          </cell>
          <cell r="W94">
            <v>0.78</v>
          </cell>
        </row>
        <row r="95">
          <cell r="B95">
            <v>-7.76</v>
          </cell>
          <cell r="C95">
            <v>-8.29</v>
          </cell>
          <cell r="D95">
            <v>-10.52</v>
          </cell>
        </row>
        <row r="95">
          <cell r="U95">
            <v>-2.78</v>
          </cell>
          <cell r="V95">
            <v>-10.5</v>
          </cell>
          <cell r="W95">
            <v>-9.92</v>
          </cell>
        </row>
        <row r="96">
          <cell r="B96">
            <v>3.5</v>
          </cell>
          <cell r="C96">
            <v>4.51</v>
          </cell>
          <cell r="D96">
            <v>8.69</v>
          </cell>
        </row>
        <row r="96">
          <cell r="U96">
            <v>9.35</v>
          </cell>
          <cell r="V96">
            <v>9.59</v>
          </cell>
          <cell r="W96">
            <v>6.19</v>
          </cell>
        </row>
        <row r="97">
          <cell r="B97">
            <v>11.2</v>
          </cell>
          <cell r="C97">
            <v>8.51</v>
          </cell>
          <cell r="D97">
            <v>5.54</v>
          </cell>
        </row>
        <row r="97">
          <cell r="U97">
            <v>12.37</v>
          </cell>
          <cell r="V97">
            <v>5.38</v>
          </cell>
          <cell r="W97">
            <v>6.7</v>
          </cell>
        </row>
        <row r="98">
          <cell r="B98">
            <v>-5.79</v>
          </cell>
          <cell r="C98">
            <v>-5.32</v>
          </cell>
          <cell r="D98">
            <v>-5.75</v>
          </cell>
        </row>
        <row r="98">
          <cell r="U98">
            <v>-7.68</v>
          </cell>
          <cell r="V98">
            <v>-6.41</v>
          </cell>
          <cell r="W98">
            <v>-4.54</v>
          </cell>
        </row>
        <row r="99">
          <cell r="B99">
            <v>-1.39</v>
          </cell>
          <cell r="C99">
            <v>-2.37</v>
          </cell>
          <cell r="D99">
            <v>-2.75</v>
          </cell>
        </row>
        <row r="99">
          <cell r="U99">
            <v>4.58</v>
          </cell>
          <cell r="V99">
            <v>-2.66</v>
          </cell>
          <cell r="W99">
            <v>-2.28</v>
          </cell>
        </row>
        <row r="100">
          <cell r="B100">
            <v>-2.85</v>
          </cell>
          <cell r="C100">
            <v>-2.51</v>
          </cell>
          <cell r="D100">
            <v>-1.76</v>
          </cell>
        </row>
        <row r="100">
          <cell r="U100">
            <v>0.76</v>
          </cell>
          <cell r="V100">
            <v>-1.13</v>
          </cell>
          <cell r="W100">
            <v>-3.15</v>
          </cell>
        </row>
        <row r="101">
          <cell r="B101">
            <v>1.12</v>
          </cell>
          <cell r="C101">
            <v>1.07</v>
          </cell>
          <cell r="D101">
            <v>1.1</v>
          </cell>
        </row>
        <row r="101">
          <cell r="U101">
            <v>5.37</v>
          </cell>
          <cell r="V101">
            <v>1.71</v>
          </cell>
          <cell r="W101">
            <v>0.16</v>
          </cell>
        </row>
        <row r="102">
          <cell r="B102">
            <v>10.01</v>
          </cell>
          <cell r="C102">
            <v>9.38</v>
          </cell>
          <cell r="D102">
            <v>8.12</v>
          </cell>
        </row>
        <row r="102">
          <cell r="U102">
            <v>10.71</v>
          </cell>
          <cell r="V102">
            <v>7.79</v>
          </cell>
          <cell r="W102">
            <v>9.13</v>
          </cell>
        </row>
        <row r="103">
          <cell r="B103">
            <v>12.82</v>
          </cell>
          <cell r="C103">
            <v>9.63</v>
          </cell>
          <cell r="D103">
            <v>5.52</v>
          </cell>
        </row>
        <row r="103">
          <cell r="U103">
            <v>11.16</v>
          </cell>
          <cell r="V103">
            <v>5.35</v>
          </cell>
          <cell r="W103">
            <v>7.38</v>
          </cell>
        </row>
        <row r="104">
          <cell r="B104">
            <v>4.09</v>
          </cell>
          <cell r="C104">
            <v>1.96</v>
          </cell>
          <cell r="D104">
            <v>1.24</v>
          </cell>
        </row>
        <row r="104">
          <cell r="U104">
            <v>6.94</v>
          </cell>
          <cell r="V104">
            <v>1.27</v>
          </cell>
          <cell r="W104">
            <v>1.49</v>
          </cell>
        </row>
        <row r="105">
          <cell r="B105">
            <v>8.22</v>
          </cell>
          <cell r="C105">
            <v>4.7</v>
          </cell>
          <cell r="D105">
            <v>1.76</v>
          </cell>
        </row>
        <row r="105">
          <cell r="U105">
            <v>5.06</v>
          </cell>
          <cell r="V105">
            <v>2.58</v>
          </cell>
          <cell r="W105">
            <v>2.32</v>
          </cell>
        </row>
        <row r="106">
          <cell r="B106">
            <v>4.97</v>
          </cell>
          <cell r="C106">
            <v>5.2</v>
          </cell>
          <cell r="D106">
            <v>1.94</v>
          </cell>
        </row>
        <row r="106">
          <cell r="U106">
            <v>6.11</v>
          </cell>
          <cell r="V106">
            <v>1.92</v>
          </cell>
          <cell r="W106">
            <v>2.61</v>
          </cell>
        </row>
        <row r="107">
          <cell r="B107">
            <v>0.53</v>
          </cell>
          <cell r="C107">
            <v>-1.89</v>
          </cell>
          <cell r="D107">
            <v>-1.16</v>
          </cell>
        </row>
        <row r="107">
          <cell r="U107">
            <v>0.89</v>
          </cell>
          <cell r="V107">
            <v>-0.85</v>
          </cell>
          <cell r="W107">
            <v>-1.9</v>
          </cell>
        </row>
        <row r="108">
          <cell r="B108">
            <v>9.08</v>
          </cell>
          <cell r="C108">
            <v>8.26</v>
          </cell>
          <cell r="D108">
            <v>5.63</v>
          </cell>
        </row>
        <row r="108">
          <cell r="U108">
            <v>11.03</v>
          </cell>
          <cell r="V108">
            <v>5.25</v>
          </cell>
          <cell r="W108">
            <v>7.55</v>
          </cell>
        </row>
        <row r="109">
          <cell r="B109">
            <v>4.11</v>
          </cell>
          <cell r="C109">
            <v>3.4</v>
          </cell>
          <cell r="D109">
            <v>1.03</v>
          </cell>
        </row>
        <row r="109">
          <cell r="U109">
            <v>1.35</v>
          </cell>
          <cell r="V109">
            <v>0.94</v>
          </cell>
          <cell r="W109">
            <v>2.02</v>
          </cell>
        </row>
        <row r="110">
          <cell r="B110">
            <v>2.44</v>
          </cell>
          <cell r="C110">
            <v>2.19</v>
          </cell>
          <cell r="D110">
            <v>4.87</v>
          </cell>
        </row>
        <row r="110">
          <cell r="U110">
            <v>-1.08</v>
          </cell>
          <cell r="V110">
            <v>4.12</v>
          </cell>
          <cell r="W110">
            <v>4.54</v>
          </cell>
        </row>
        <row r="111">
          <cell r="B111">
            <v>6.28</v>
          </cell>
          <cell r="C111">
            <v>3.33</v>
          </cell>
          <cell r="D111">
            <v>1.79</v>
          </cell>
        </row>
        <row r="111">
          <cell r="U111">
            <v>11.37</v>
          </cell>
          <cell r="V111">
            <v>1.7</v>
          </cell>
          <cell r="W111">
            <v>2.42</v>
          </cell>
        </row>
        <row r="112">
          <cell r="B112">
            <v>0.13</v>
          </cell>
          <cell r="C112">
            <v>1.97</v>
          </cell>
          <cell r="D112">
            <v>1.48</v>
          </cell>
        </row>
        <row r="112">
          <cell r="U112">
            <v>-4.43</v>
          </cell>
          <cell r="V112">
            <v>1.16</v>
          </cell>
          <cell r="W112">
            <v>2.18</v>
          </cell>
        </row>
        <row r="113">
          <cell r="B113">
            <v>-0.19</v>
          </cell>
          <cell r="C113">
            <v>0.65</v>
          </cell>
          <cell r="D113">
            <v>-1.54</v>
          </cell>
        </row>
        <row r="113">
          <cell r="U113">
            <v>-1.09</v>
          </cell>
          <cell r="V113">
            <v>-1.69</v>
          </cell>
          <cell r="W113">
            <v>-0.4</v>
          </cell>
        </row>
        <row r="114">
          <cell r="B114">
            <v>-4.8</v>
          </cell>
          <cell r="C114">
            <v>-3.51</v>
          </cell>
          <cell r="D114">
            <v>-1.3</v>
          </cell>
        </row>
        <row r="114">
          <cell r="U114">
            <v>-5.47</v>
          </cell>
          <cell r="V114">
            <v>-0.82</v>
          </cell>
          <cell r="W114">
            <v>-3.22</v>
          </cell>
        </row>
        <row r="115">
          <cell r="B115">
            <v>0.33</v>
          </cell>
          <cell r="C115">
            <v>2</v>
          </cell>
          <cell r="D115">
            <v>1.2</v>
          </cell>
        </row>
        <row r="115">
          <cell r="U115">
            <v>3.91</v>
          </cell>
          <cell r="V115">
            <v>1.37</v>
          </cell>
          <cell r="W115">
            <v>0.83</v>
          </cell>
        </row>
        <row r="116">
          <cell r="B116">
            <v>4.14</v>
          </cell>
          <cell r="C116">
            <v>3.4</v>
          </cell>
          <cell r="D116">
            <v>1.61</v>
          </cell>
        </row>
        <row r="116">
          <cell r="U116">
            <v>4.57</v>
          </cell>
          <cell r="V116">
            <v>1.32</v>
          </cell>
          <cell r="W116">
            <v>2.48</v>
          </cell>
        </row>
        <row r="117">
          <cell r="B117">
            <v>-7.88</v>
          </cell>
          <cell r="C117">
            <v>-5.65</v>
          </cell>
          <cell r="D117">
            <v>-3.49</v>
          </cell>
        </row>
        <row r="117">
          <cell r="U117">
            <v>-15.91</v>
          </cell>
          <cell r="V117">
            <v>-5.22</v>
          </cell>
          <cell r="W117">
            <v>-2.14</v>
          </cell>
        </row>
        <row r="118">
          <cell r="B118">
            <v>-1.06</v>
          </cell>
          <cell r="C118">
            <v>-0.97</v>
          </cell>
          <cell r="D118">
            <v>0.37</v>
          </cell>
        </row>
        <row r="118">
          <cell r="U118">
            <v>-0.85</v>
          </cell>
          <cell r="V118">
            <v>-0.3</v>
          </cell>
          <cell r="W118">
            <v>0.8</v>
          </cell>
        </row>
        <row r="119">
          <cell r="B119">
            <v>4.97</v>
          </cell>
          <cell r="C119">
            <v>4.14</v>
          </cell>
          <cell r="D119">
            <v>1.18</v>
          </cell>
        </row>
        <row r="119">
          <cell r="U119">
            <v>2.93</v>
          </cell>
          <cell r="V119">
            <v>0.84</v>
          </cell>
          <cell r="W119">
            <v>2.56</v>
          </cell>
        </row>
        <row r="120">
          <cell r="B120">
            <v>2</v>
          </cell>
          <cell r="C120">
            <v>2.18</v>
          </cell>
          <cell r="D120">
            <v>1.39</v>
          </cell>
        </row>
        <row r="120">
          <cell r="U120">
            <v>-4.46</v>
          </cell>
          <cell r="V120">
            <v>1.85</v>
          </cell>
          <cell r="W120">
            <v>0.99</v>
          </cell>
        </row>
        <row r="121">
          <cell r="B121">
            <v>9.18</v>
          </cell>
          <cell r="C121">
            <v>7.06</v>
          </cell>
          <cell r="D121">
            <v>4.1</v>
          </cell>
        </row>
        <row r="121">
          <cell r="U121">
            <v>5.24</v>
          </cell>
          <cell r="V121">
            <v>3.74</v>
          </cell>
          <cell r="W121">
            <v>5.67</v>
          </cell>
        </row>
        <row r="122">
          <cell r="B122">
            <v>4.47</v>
          </cell>
          <cell r="C122">
            <v>4.05</v>
          </cell>
          <cell r="D122">
            <v>3.48</v>
          </cell>
        </row>
        <row r="122">
          <cell r="U122">
            <v>10.63</v>
          </cell>
          <cell r="V122">
            <v>4.04</v>
          </cell>
          <cell r="W122">
            <v>2.56</v>
          </cell>
        </row>
        <row r="123">
          <cell r="B123">
            <v>-4.1</v>
          </cell>
          <cell r="C123">
            <v>-2.58</v>
          </cell>
          <cell r="D123">
            <v>-2.43</v>
          </cell>
        </row>
        <row r="123">
          <cell r="U123">
            <v>-1.44</v>
          </cell>
          <cell r="V123">
            <v>-3.13</v>
          </cell>
          <cell r="W123">
            <v>-1.96</v>
          </cell>
        </row>
        <row r="124">
          <cell r="B124">
            <v>1.09</v>
          </cell>
          <cell r="C124">
            <v>2.83</v>
          </cell>
          <cell r="D124">
            <v>2.06</v>
          </cell>
        </row>
        <row r="124">
          <cell r="U124">
            <v>-0.86</v>
          </cell>
          <cell r="V124">
            <v>0.79</v>
          </cell>
          <cell r="W124">
            <v>4.05</v>
          </cell>
        </row>
        <row r="125">
          <cell r="B125">
            <v>-3.42</v>
          </cell>
          <cell r="C125">
            <v>-1.65</v>
          </cell>
          <cell r="D125">
            <v>-1.59</v>
          </cell>
        </row>
        <row r="125">
          <cell r="U125">
            <v>-4.72</v>
          </cell>
          <cell r="V125">
            <v>-1.41</v>
          </cell>
          <cell r="W125">
            <v>-2.75</v>
          </cell>
        </row>
        <row r="126">
          <cell r="B126">
            <v>-6.36</v>
          </cell>
          <cell r="C126">
            <v>-4.68</v>
          </cell>
          <cell r="D126">
            <v>-1.84</v>
          </cell>
        </row>
        <row r="126">
          <cell r="U126">
            <v>-5.79</v>
          </cell>
          <cell r="V126">
            <v>-1.65</v>
          </cell>
          <cell r="W126">
            <v>-3.27</v>
          </cell>
        </row>
        <row r="127">
          <cell r="B127">
            <v>6.07</v>
          </cell>
          <cell r="C127">
            <v>6.26</v>
          </cell>
          <cell r="D127">
            <v>3.3</v>
          </cell>
        </row>
        <row r="127">
          <cell r="U127">
            <v>4.02</v>
          </cell>
          <cell r="V127">
            <v>4.13</v>
          </cell>
          <cell r="W127">
            <v>3.33</v>
          </cell>
        </row>
        <row r="128">
          <cell r="B128">
            <v>4.38</v>
          </cell>
          <cell r="C128">
            <v>3.07</v>
          </cell>
          <cell r="D128">
            <v>0.14</v>
          </cell>
        </row>
        <row r="128">
          <cell r="U128">
            <v>2.43</v>
          </cell>
          <cell r="V128">
            <v>-0.76</v>
          </cell>
          <cell r="W128">
            <v>2.24</v>
          </cell>
        </row>
        <row r="129">
          <cell r="B129">
            <v>7.27</v>
          </cell>
          <cell r="C129">
            <v>5.67</v>
          </cell>
          <cell r="D129">
            <v>3.74</v>
          </cell>
        </row>
        <row r="129">
          <cell r="U129">
            <v>8.24</v>
          </cell>
          <cell r="V129">
            <v>4.79</v>
          </cell>
          <cell r="W129">
            <v>3.02</v>
          </cell>
        </row>
        <row r="130">
          <cell r="B130">
            <v>-1.43</v>
          </cell>
          <cell r="C130">
            <v>-1.05</v>
          </cell>
          <cell r="D130">
            <v>-0.86</v>
          </cell>
        </row>
        <row r="130">
          <cell r="U130">
            <v>-1.59</v>
          </cell>
          <cell r="V130">
            <v>-1.67</v>
          </cell>
          <cell r="W130">
            <v>-0.21</v>
          </cell>
        </row>
        <row r="131">
          <cell r="B131">
            <v>0.46</v>
          </cell>
          <cell r="C131">
            <v>0.9</v>
          </cell>
          <cell r="D131">
            <v>0.78</v>
          </cell>
        </row>
        <row r="131">
          <cell r="U131">
            <v>4.09</v>
          </cell>
          <cell r="V131">
            <v>-0.18</v>
          </cell>
          <cell r="W131">
            <v>1.6</v>
          </cell>
        </row>
        <row r="132">
          <cell r="B132">
            <v>-2.98</v>
          </cell>
          <cell r="C132">
            <v>-3.11</v>
          </cell>
          <cell r="D132">
            <v>-1.44</v>
          </cell>
        </row>
        <row r="132">
          <cell r="U132">
            <v>-8.53</v>
          </cell>
          <cell r="V132">
            <v>-0.54</v>
          </cell>
          <cell r="W132">
            <v>-2.7</v>
          </cell>
        </row>
        <row r="133">
          <cell r="B133">
            <v>4.68</v>
          </cell>
          <cell r="C133">
            <v>4.82</v>
          </cell>
          <cell r="D133">
            <v>3.78</v>
          </cell>
        </row>
        <row r="133">
          <cell r="U133">
            <v>8.14</v>
          </cell>
          <cell r="V133">
            <v>4.34</v>
          </cell>
          <cell r="W133">
            <v>3.93</v>
          </cell>
        </row>
        <row r="134">
          <cell r="B134">
            <v>0.37</v>
          </cell>
          <cell r="C134">
            <v>0.51</v>
          </cell>
          <cell r="D134">
            <v>0</v>
          </cell>
        </row>
        <row r="134">
          <cell r="U134">
            <v>0</v>
          </cell>
          <cell r="V134">
            <v>-0.63</v>
          </cell>
          <cell r="W134">
            <v>0.91</v>
          </cell>
        </row>
        <row r="135">
          <cell r="B135">
            <v>9.35</v>
          </cell>
          <cell r="C135">
            <v>6.59</v>
          </cell>
          <cell r="D135">
            <v>2.42</v>
          </cell>
        </row>
        <row r="135">
          <cell r="U135">
            <v>5.91</v>
          </cell>
          <cell r="V135">
            <v>1.84</v>
          </cell>
          <cell r="W135">
            <v>4.64</v>
          </cell>
        </row>
        <row r="136">
          <cell r="B136">
            <v>0.08</v>
          </cell>
          <cell r="C136">
            <v>-0.5</v>
          </cell>
          <cell r="D136">
            <v>0.11</v>
          </cell>
        </row>
        <row r="136">
          <cell r="U136">
            <v>-3.31</v>
          </cell>
          <cell r="V136">
            <v>0.27</v>
          </cell>
          <cell r="W136">
            <v>0.27</v>
          </cell>
        </row>
        <row r="137">
          <cell r="B137">
            <v>4.97</v>
          </cell>
          <cell r="C137">
            <v>3.55</v>
          </cell>
          <cell r="D137">
            <v>1.36</v>
          </cell>
        </row>
        <row r="137">
          <cell r="U137">
            <v>3.72</v>
          </cell>
          <cell r="V137">
            <v>1.81</v>
          </cell>
          <cell r="W137">
            <v>1.99</v>
          </cell>
        </row>
        <row r="138">
          <cell r="B138">
            <v>0.56</v>
          </cell>
          <cell r="C138">
            <v>0.9</v>
          </cell>
          <cell r="D138">
            <v>1.17</v>
          </cell>
        </row>
        <row r="138">
          <cell r="U138">
            <v>0.1</v>
          </cell>
          <cell r="V138">
            <v>-0.34</v>
          </cell>
          <cell r="W138">
            <v>2.14</v>
          </cell>
        </row>
        <row r="139">
          <cell r="B139">
            <v>-5.47</v>
          </cell>
          <cell r="C139">
            <v>-4.6</v>
          </cell>
          <cell r="D139">
            <v>-2.56</v>
          </cell>
        </row>
        <row r="139">
          <cell r="U139">
            <v>-3.83</v>
          </cell>
          <cell r="V139">
            <v>-3.5</v>
          </cell>
          <cell r="W139">
            <v>-2.9</v>
          </cell>
        </row>
        <row r="140">
          <cell r="B140">
            <v>-0.54</v>
          </cell>
          <cell r="C140">
            <v>-0.29</v>
          </cell>
          <cell r="D140">
            <v>0.17</v>
          </cell>
        </row>
        <row r="140">
          <cell r="U140">
            <v>2.52</v>
          </cell>
          <cell r="V140">
            <v>-0.38</v>
          </cell>
          <cell r="W140">
            <v>0.05</v>
          </cell>
        </row>
        <row r="141">
          <cell r="B141">
            <v>-3.75</v>
          </cell>
          <cell r="C141">
            <v>-3.96</v>
          </cell>
          <cell r="D141">
            <v>0.36</v>
          </cell>
        </row>
        <row r="141">
          <cell r="U141">
            <v>-4.5</v>
          </cell>
          <cell r="V141">
            <v>-1.59</v>
          </cell>
          <cell r="W141">
            <v>0.88</v>
          </cell>
        </row>
        <row r="142">
          <cell r="B142">
            <v>3.08</v>
          </cell>
          <cell r="C142">
            <v>2.09</v>
          </cell>
          <cell r="D142">
            <v>2.38</v>
          </cell>
        </row>
        <row r="142">
          <cell r="U142">
            <v>1.71</v>
          </cell>
          <cell r="V142">
            <v>3.45</v>
          </cell>
          <cell r="W142">
            <v>1.76</v>
          </cell>
        </row>
        <row r="143">
          <cell r="B143">
            <v>0.88</v>
          </cell>
          <cell r="C143">
            <v>1.31</v>
          </cell>
          <cell r="D143">
            <v>2.5</v>
          </cell>
        </row>
        <row r="143">
          <cell r="U143">
            <v>2.57</v>
          </cell>
          <cell r="V143">
            <v>2.56</v>
          </cell>
          <cell r="W143">
            <v>2.1</v>
          </cell>
        </row>
        <row r="144">
          <cell r="B144">
            <v>5.86</v>
          </cell>
          <cell r="C144">
            <v>4.49</v>
          </cell>
          <cell r="D144">
            <v>3.34</v>
          </cell>
        </row>
        <row r="144">
          <cell r="U144">
            <v>8.13</v>
          </cell>
          <cell r="V144">
            <v>3.35</v>
          </cell>
          <cell r="W144">
            <v>3.27</v>
          </cell>
        </row>
        <row r="145">
          <cell r="B145">
            <v>2.49</v>
          </cell>
          <cell r="C145">
            <v>3.73</v>
          </cell>
          <cell r="D145">
            <v>1.92</v>
          </cell>
        </row>
        <row r="145">
          <cell r="U145">
            <v>3.02</v>
          </cell>
          <cell r="V145">
            <v>1.54</v>
          </cell>
          <cell r="W145">
            <v>2.75</v>
          </cell>
        </row>
        <row r="146">
          <cell r="B146">
            <v>1.17</v>
          </cell>
          <cell r="C146">
            <v>0.4</v>
          </cell>
          <cell r="D146">
            <v>1.35</v>
          </cell>
        </row>
        <row r="146">
          <cell r="U146">
            <v>4.01</v>
          </cell>
          <cell r="V146">
            <v>0.35</v>
          </cell>
          <cell r="W146">
            <v>1.73</v>
          </cell>
        </row>
        <row r="147">
          <cell r="B147">
            <v>1.48</v>
          </cell>
          <cell r="C147">
            <v>2.88</v>
          </cell>
          <cell r="D147">
            <v>1.7</v>
          </cell>
        </row>
        <row r="147">
          <cell r="U147">
            <v>5.69</v>
          </cell>
          <cell r="V147">
            <v>2.27</v>
          </cell>
          <cell r="W147">
            <v>1.12</v>
          </cell>
        </row>
        <row r="148">
          <cell r="B148">
            <v>-0.54</v>
          </cell>
          <cell r="C148">
            <v>0.27</v>
          </cell>
          <cell r="D148">
            <v>-1.96</v>
          </cell>
        </row>
        <row r="148">
          <cell r="U148">
            <v>-1.18</v>
          </cell>
          <cell r="V148">
            <v>-1.87</v>
          </cell>
          <cell r="W148">
            <v>-1.46</v>
          </cell>
        </row>
        <row r="149">
          <cell r="B149">
            <v>0.84</v>
          </cell>
          <cell r="C149">
            <v>1.56</v>
          </cell>
          <cell r="D149">
            <v>1.13</v>
          </cell>
        </row>
        <row r="149">
          <cell r="U149">
            <v>0.03</v>
          </cell>
          <cell r="V149">
            <v>0.66</v>
          </cell>
          <cell r="W149">
            <v>1.35</v>
          </cell>
        </row>
        <row r="150">
          <cell r="B150">
            <v>1.68</v>
          </cell>
          <cell r="C150">
            <v>3.56</v>
          </cell>
          <cell r="D150">
            <v>4.34</v>
          </cell>
        </row>
        <row r="150">
          <cell r="U150">
            <v>5.87</v>
          </cell>
          <cell r="V150">
            <v>4.68</v>
          </cell>
          <cell r="W150">
            <v>3.65</v>
          </cell>
        </row>
        <row r="151">
          <cell r="B151">
            <v>3.07</v>
          </cell>
          <cell r="C151">
            <v>4.78</v>
          </cell>
          <cell r="D151">
            <v>3.51</v>
          </cell>
        </row>
        <row r="151">
          <cell r="U151">
            <v>3.86</v>
          </cell>
          <cell r="V151">
            <v>3.07</v>
          </cell>
          <cell r="W151">
            <v>4.05</v>
          </cell>
        </row>
        <row r="152">
          <cell r="B152">
            <v>-0.57</v>
          </cell>
          <cell r="C152">
            <v>-1.22</v>
          </cell>
          <cell r="D152">
            <v>-1.65</v>
          </cell>
        </row>
        <row r="152">
          <cell r="U152">
            <v>-3.6</v>
          </cell>
          <cell r="V152">
            <v>-1.16</v>
          </cell>
          <cell r="W152">
            <v>-1.87</v>
          </cell>
        </row>
        <row r="153">
          <cell r="B153">
            <v>-6.72</v>
          </cell>
          <cell r="C153">
            <v>-4.9</v>
          </cell>
          <cell r="D153">
            <v>-2.87</v>
          </cell>
        </row>
        <row r="153">
          <cell r="U153">
            <v>-5.96</v>
          </cell>
          <cell r="V153">
            <v>-1.84</v>
          </cell>
          <cell r="W153">
            <v>-4.48</v>
          </cell>
        </row>
        <row r="154">
          <cell r="B154">
            <v>0.77</v>
          </cell>
          <cell r="C154">
            <v>0.09</v>
          </cell>
          <cell r="D154">
            <v>1.54</v>
          </cell>
        </row>
        <row r="154">
          <cell r="U154">
            <v>-0.92</v>
          </cell>
          <cell r="V154">
            <v>1.64</v>
          </cell>
          <cell r="W154">
            <v>2.29</v>
          </cell>
        </row>
        <row r="155">
          <cell r="B155">
            <v>1.26</v>
          </cell>
          <cell r="C155">
            <v>2.45</v>
          </cell>
          <cell r="D155">
            <v>3.85</v>
          </cell>
        </row>
        <row r="155">
          <cell r="U155">
            <v>3.51</v>
          </cell>
          <cell r="V155">
            <v>4.42</v>
          </cell>
          <cell r="W155">
            <v>2.58</v>
          </cell>
        </row>
        <row r="156">
          <cell r="B156">
            <v>1.63</v>
          </cell>
          <cell r="C156">
            <v>2.58</v>
          </cell>
          <cell r="D156">
            <v>1.97</v>
          </cell>
        </row>
        <row r="156">
          <cell r="U156">
            <v>-0.27</v>
          </cell>
          <cell r="V156">
            <v>3.02</v>
          </cell>
          <cell r="W156">
            <v>0.96</v>
          </cell>
        </row>
        <row r="157">
          <cell r="B157">
            <v>-8.29</v>
          </cell>
          <cell r="C157">
            <v>-5.93</v>
          </cell>
          <cell r="D157">
            <v>-3.95</v>
          </cell>
        </row>
        <row r="157">
          <cell r="U157">
            <v>-6.44</v>
          </cell>
          <cell r="V157">
            <v>-3.68</v>
          </cell>
          <cell r="W157">
            <v>-5.31</v>
          </cell>
        </row>
        <row r="158">
          <cell r="B158">
            <v>-0.58</v>
          </cell>
          <cell r="C158">
            <v>-0.99</v>
          </cell>
          <cell r="D158">
            <v>-0.51</v>
          </cell>
        </row>
        <row r="158">
          <cell r="U158">
            <v>-3.3</v>
          </cell>
          <cell r="V158">
            <v>-0.39</v>
          </cell>
          <cell r="W158">
            <v>-1.46</v>
          </cell>
        </row>
        <row r="159">
          <cell r="B159">
            <v>-7.46</v>
          </cell>
          <cell r="C159">
            <v>-5.83</v>
          </cell>
          <cell r="D159">
            <v>-6.02</v>
          </cell>
        </row>
        <row r="159">
          <cell r="U159">
            <v>-7.43</v>
          </cell>
          <cell r="V159">
            <v>-7.32</v>
          </cell>
          <cell r="W159">
            <v>-4.58</v>
          </cell>
        </row>
        <row r="160">
          <cell r="B160">
            <v>-3.52</v>
          </cell>
          <cell r="C160">
            <v>-2.32</v>
          </cell>
          <cell r="D160">
            <v>-2.9</v>
          </cell>
        </row>
        <row r="160">
          <cell r="U160">
            <v>-3.66</v>
          </cell>
          <cell r="V160">
            <v>-2.49</v>
          </cell>
          <cell r="W160">
            <v>-3.77</v>
          </cell>
        </row>
        <row r="161">
          <cell r="B161">
            <v>-0.53</v>
          </cell>
          <cell r="C161">
            <v>-1.33</v>
          </cell>
          <cell r="D161">
            <v>-0.56</v>
          </cell>
        </row>
        <row r="161">
          <cell r="U161">
            <v>-2.33</v>
          </cell>
          <cell r="V161">
            <v>0.39</v>
          </cell>
          <cell r="W161">
            <v>-2.45</v>
          </cell>
        </row>
        <row r="162">
          <cell r="B162">
            <v>2.15</v>
          </cell>
          <cell r="C162">
            <v>6.26</v>
          </cell>
          <cell r="D162">
            <v>4.6</v>
          </cell>
        </row>
        <row r="162">
          <cell r="U162">
            <v>4.07</v>
          </cell>
          <cell r="V162">
            <v>4.03</v>
          </cell>
          <cell r="W162">
            <v>5.06</v>
          </cell>
        </row>
        <row r="163">
          <cell r="B163">
            <v>4.15</v>
          </cell>
          <cell r="C163">
            <v>5.23</v>
          </cell>
          <cell r="D163">
            <v>1.51</v>
          </cell>
        </row>
        <row r="163">
          <cell r="U163">
            <v>4.79</v>
          </cell>
          <cell r="V163">
            <v>2.44</v>
          </cell>
          <cell r="W163">
            <v>0.5</v>
          </cell>
        </row>
        <row r="164">
          <cell r="B164">
            <v>-8.59</v>
          </cell>
          <cell r="C164">
            <v>-7.15</v>
          </cell>
          <cell r="D164">
            <v>-8.36</v>
          </cell>
        </row>
        <row r="164">
          <cell r="U164">
            <v>-10.36</v>
          </cell>
          <cell r="V164">
            <v>-7.34</v>
          </cell>
          <cell r="W164">
            <v>-9.54</v>
          </cell>
        </row>
        <row r="165">
          <cell r="B165">
            <v>4.42</v>
          </cell>
          <cell r="C165">
            <v>0.13</v>
          </cell>
          <cell r="D165">
            <v>-1.16</v>
          </cell>
        </row>
        <row r="165">
          <cell r="U165">
            <v>3.46</v>
          </cell>
          <cell r="V165">
            <v>-0.61</v>
          </cell>
          <cell r="W165">
            <v>-2.35</v>
          </cell>
        </row>
        <row r="166">
          <cell r="B166">
            <v>3.93</v>
          </cell>
          <cell r="C166">
            <v>3.24</v>
          </cell>
          <cell r="D166">
            <v>1.16</v>
          </cell>
        </row>
        <row r="166">
          <cell r="U166">
            <v>5.56</v>
          </cell>
          <cell r="V166">
            <v>1.66</v>
          </cell>
          <cell r="W166">
            <v>1.2</v>
          </cell>
        </row>
        <row r="167">
          <cell r="B167">
            <v>-8</v>
          </cell>
          <cell r="C167">
            <v>-10.29</v>
          </cell>
          <cell r="D167">
            <v>-9.04</v>
          </cell>
        </row>
        <row r="167">
          <cell r="U167">
            <v>-10.02</v>
          </cell>
          <cell r="V167">
            <v>-9.69</v>
          </cell>
          <cell r="W167">
            <v>-9.48</v>
          </cell>
        </row>
        <row r="168">
          <cell r="B168">
            <v>-20.89</v>
          </cell>
          <cell r="C168">
            <v>-20.74</v>
          </cell>
          <cell r="D168">
            <v>-16.38</v>
          </cell>
        </row>
        <row r="168">
          <cell r="U168">
            <v>-23.11</v>
          </cell>
          <cell r="V168">
            <v>-15.43</v>
          </cell>
          <cell r="W168">
            <v>-17.34</v>
          </cell>
        </row>
        <row r="169">
          <cell r="B169">
            <v>-12.99</v>
          </cell>
          <cell r="C169">
            <v>-10.2</v>
          </cell>
          <cell r="D169">
            <v>-7.17</v>
          </cell>
        </row>
        <row r="169">
          <cell r="U169">
            <v>-9.94</v>
          </cell>
          <cell r="V169">
            <v>-6.57</v>
          </cell>
          <cell r="W169">
            <v>-7.15</v>
          </cell>
        </row>
        <row r="170">
          <cell r="B170">
            <v>4.91</v>
          </cell>
          <cell r="C170">
            <v>4.58</v>
          </cell>
          <cell r="D170">
            <v>1.21</v>
          </cell>
        </row>
        <row r="170">
          <cell r="U170">
            <v>4.28</v>
          </cell>
          <cell r="V170">
            <v>2.38</v>
          </cell>
          <cell r="W170">
            <v>1.17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86"/>
  <sheetViews>
    <sheetView showFormulas="false" showGridLines="true" showRowColHeaders="true" showZeros="true" rightToLeft="false" tabSelected="true" showOutlineSymbols="true" defaultGridColor="true" view="normal" topLeftCell="AC2" colorId="64" zoomScale="100" zoomScaleNormal="100" zoomScalePageLayoutView="100" workbookViewId="0">
      <selection pane="topLeft" activeCell="AN30" activeCellId="0" sqref="AN30"/>
    </sheetView>
  </sheetViews>
  <sheetFormatPr defaultRowHeight="14" zeroHeight="false" outlineLevelRow="0" outlineLevelCol="0"/>
  <cols>
    <col collapsed="false" customWidth="true" hidden="false" outlineLevel="0" max="1" min="1" style="0" width="8.83"/>
    <col collapsed="false" customWidth="true" hidden="false" outlineLevel="0" max="14" min="2" style="0" width="9.16"/>
    <col collapsed="false" customWidth="true" hidden="false" outlineLevel="0" max="18" min="15" style="0" width="8.83"/>
    <col collapsed="false" customWidth="true" hidden="false" outlineLevel="0" max="22" min="19" style="0" width="10.99"/>
    <col collapsed="false" customWidth="true" hidden="false" outlineLevel="0" max="24" min="23" style="0" width="8.83"/>
    <col collapsed="false" customWidth="true" hidden="false" outlineLevel="0" max="27" min="25" style="0" width="15"/>
    <col collapsed="false" customWidth="true" hidden="false" outlineLevel="0" max="29" min="28" style="0" width="9.16"/>
    <col collapsed="false" customWidth="false" hidden="false" outlineLevel="0" max="30" min="30" style="0" width="11.5"/>
    <col collapsed="false" customWidth="true" hidden="false" outlineLevel="0" max="35" min="31" style="0" width="9.16"/>
    <col collapsed="false" customWidth="true" hidden="false" outlineLevel="0" max="1025" min="36" style="0" width="8.83"/>
  </cols>
  <sheetData>
    <row r="1" customFormat="false" ht="14" hidden="false" customHeight="false" outlineLevel="0" collapsed="false">
      <c r="H1" s="1" t="s">
        <v>0</v>
      </c>
    </row>
    <row r="2" customFormat="false" ht="14" hidden="false" customHeight="false" outlineLevel="0" collapsed="false">
      <c r="A2" s="2" t="s">
        <v>1</v>
      </c>
      <c r="B2" s="2" t="s">
        <v>2</v>
      </c>
      <c r="H2" s="3" t="s">
        <v>3</v>
      </c>
    </row>
    <row r="3" customFormat="false" ht="14" hidden="false" customHeight="false" outlineLevel="0" collapsed="false">
      <c r="A3" s="2" t="s">
        <v>4</v>
      </c>
      <c r="B3" s="2" t="s">
        <v>5</v>
      </c>
      <c r="H3" s="3" t="s">
        <v>6</v>
      </c>
    </row>
    <row r="4" customFormat="false" ht="14" hidden="false" customHeight="false" outlineLevel="0" collapsed="false">
      <c r="A4" s="2" t="s">
        <v>7</v>
      </c>
      <c r="B4" s="2" t="s">
        <v>8</v>
      </c>
      <c r="H4" s="3" t="s">
        <v>9</v>
      </c>
    </row>
    <row r="5" customFormat="false" ht="14" hidden="false" customHeight="false" outlineLevel="0" collapsed="false">
      <c r="A5" s="2" t="s">
        <v>10</v>
      </c>
      <c r="B5" s="2" t="s">
        <v>11</v>
      </c>
      <c r="H5" s="3" t="s">
        <v>12</v>
      </c>
    </row>
    <row r="6" customFormat="false" ht="14" hidden="false" customHeight="false" outlineLevel="0" collapsed="false">
      <c r="H6" s="4" t="s">
        <v>13</v>
      </c>
      <c r="AJ6" s="5"/>
      <c r="AL6" s="6" t="s">
        <v>14</v>
      </c>
      <c r="AM6" s="7" t="n">
        <v>0.000584381479975685</v>
      </c>
      <c r="AO6" s="8"/>
    </row>
    <row r="7" customFormat="false" ht="14" hidden="false" customHeight="false" outlineLevel="0" collapsed="false">
      <c r="H7" s="4" t="s">
        <v>15</v>
      </c>
      <c r="AL7" s="6" t="s">
        <v>16</v>
      </c>
      <c r="AM7" s="9" t="n">
        <v>0</v>
      </c>
      <c r="AO7" s="8"/>
    </row>
    <row r="8" customFormat="false" ht="14" hidden="false" customHeight="false" outlineLevel="0" collapsed="false">
      <c r="H8" s="3" t="s">
        <v>17</v>
      </c>
      <c r="AL8" s="6" t="s">
        <v>18</v>
      </c>
      <c r="AM8" s="9" t="n">
        <v>0</v>
      </c>
      <c r="AO8" s="8"/>
    </row>
    <row r="9" customFormat="false" ht="14" hidden="false" customHeight="false" outlineLevel="0" collapsed="false">
      <c r="AL9" s="6" t="s">
        <v>19</v>
      </c>
      <c r="AM9" s="9" t="n">
        <v>0.602220830112167</v>
      </c>
      <c r="AO9" s="8"/>
    </row>
    <row r="10" customFormat="false" ht="14" hidden="false" customHeight="false" outlineLevel="0" collapsed="false">
      <c r="AL10" s="6" t="s">
        <v>20</v>
      </c>
      <c r="AM10" s="9" t="n">
        <v>0.0801942482799177</v>
      </c>
      <c r="AO10" s="8"/>
    </row>
    <row r="11" customFormat="false" ht="14" hidden="false" customHeight="false" outlineLevel="0" collapsed="false">
      <c r="AL11" s="6" t="s">
        <v>21</v>
      </c>
      <c r="AM11" s="9" t="n">
        <v>0.103344455500649</v>
      </c>
      <c r="AO11" s="8"/>
    </row>
    <row r="12" customFormat="false" ht="14" hidden="false" customHeight="false" outlineLevel="0" collapsed="false">
      <c r="AL12" s="6" t="s">
        <v>22</v>
      </c>
      <c r="AM12" s="9" t="n">
        <v>0.214240466107267</v>
      </c>
      <c r="AO12" s="8"/>
    </row>
    <row r="13" customFormat="false" ht="14" hidden="false" customHeight="false" outlineLevel="0" collapsed="false">
      <c r="AL13" s="6" t="s">
        <v>23</v>
      </c>
      <c r="AM13" s="10" t="n">
        <f aca="false">SUM(AM7:AM12)</f>
        <v>1</v>
      </c>
      <c r="AO13" s="8"/>
    </row>
    <row r="14" customFormat="false" ht="14" hidden="false" customHeight="false" outlineLevel="0" collapsed="false">
      <c r="AL14" s="6" t="s">
        <v>24</v>
      </c>
      <c r="AM14" s="11" t="n">
        <f aca="false">SUM(Z19:Z186)</f>
        <v>0.121554634292474</v>
      </c>
      <c r="AN14" s="0" t="s">
        <v>25</v>
      </c>
      <c r="AO14" s="8"/>
    </row>
    <row r="15" customFormat="false" ht="14" hidden="false" customHeight="false" outlineLevel="0" collapsed="false">
      <c r="AL15" s="6" t="s">
        <v>26</v>
      </c>
      <c r="AM15" s="12" t="n">
        <f aca="false">AVERAGE(Y19:Y186)</f>
        <v>-2.09102151929464E-011</v>
      </c>
      <c r="AO15" s="8"/>
    </row>
    <row r="16" customFormat="false" ht="14" hidden="false" customHeight="false" outlineLevel="0" collapsed="false">
      <c r="B16" s="13" t="s">
        <v>27</v>
      </c>
      <c r="C16" s="13"/>
      <c r="D16" s="13"/>
      <c r="E16" s="13"/>
      <c r="K16" s="2" t="s">
        <v>28</v>
      </c>
      <c r="O16" s="2" t="s">
        <v>29</v>
      </c>
      <c r="S16" s="2" t="s">
        <v>30</v>
      </c>
      <c r="AL16" s="6" t="s">
        <v>31</v>
      </c>
      <c r="AM16" s="12" t="n">
        <f aca="false">AVERAGE(O19:O186)</f>
        <v>0.00433444789557496</v>
      </c>
      <c r="AO16" s="8"/>
    </row>
    <row r="17" customFormat="false" ht="14" hidden="false" customHeight="false" outlineLevel="0" collapsed="false">
      <c r="B17" s="14"/>
      <c r="C17" s="14"/>
      <c r="D17" s="14"/>
      <c r="E17" s="14"/>
      <c r="K17" s="2"/>
      <c r="O17" s="2"/>
      <c r="S17" s="2"/>
      <c r="T17" s="2"/>
      <c r="Y17" s="2" t="s">
        <v>32</v>
      </c>
      <c r="Z17" s="2" t="s">
        <v>33</v>
      </c>
      <c r="AA17" s="2" t="s">
        <v>34</v>
      </c>
      <c r="AL17" s="6" t="s">
        <v>35</v>
      </c>
      <c r="AM17" s="11" t="n">
        <f aca="false">SUM(AA19:AA186)</f>
        <v>0.584802278541706</v>
      </c>
    </row>
    <row r="18" customFormat="false" ht="14" hidden="false" customHeight="false" outlineLevel="0" collapsed="false">
      <c r="B18" s="0" t="s">
        <v>1</v>
      </c>
      <c r="C18" s="0" t="s">
        <v>4</v>
      </c>
      <c r="D18" s="0" t="s">
        <v>7</v>
      </c>
      <c r="E18" s="0" t="s">
        <v>10</v>
      </c>
      <c r="G18" s="0" t="s">
        <v>36</v>
      </c>
      <c r="H18" s="0" t="s">
        <v>37</v>
      </c>
      <c r="I18" s="0" t="s">
        <v>38</v>
      </c>
      <c r="J18" s="0" t="s">
        <v>39</v>
      </c>
      <c r="K18" s="0" t="s">
        <v>36</v>
      </c>
      <c r="L18" s="0" t="s">
        <v>37</v>
      </c>
      <c r="M18" s="0" t="s">
        <v>38</v>
      </c>
      <c r="N18" s="0" t="s">
        <v>39</v>
      </c>
      <c r="O18" s="0" t="s">
        <v>1</v>
      </c>
      <c r="P18" s="0" t="s">
        <v>4</v>
      </c>
      <c r="Q18" s="0" t="s">
        <v>7</v>
      </c>
      <c r="R18" s="0" t="s">
        <v>10</v>
      </c>
      <c r="S18" s="0" t="s">
        <v>40</v>
      </c>
      <c r="T18" s="0" t="s">
        <v>41</v>
      </c>
      <c r="U18" s="0" t="s">
        <v>42</v>
      </c>
      <c r="V18" s="0" t="s">
        <v>43</v>
      </c>
      <c r="W18" s="0" t="s">
        <v>44</v>
      </c>
      <c r="X18" s="0" t="s">
        <v>45</v>
      </c>
      <c r="Y18" s="0" t="s">
        <v>1</v>
      </c>
      <c r="Z18" s="0" t="s">
        <v>1</v>
      </c>
      <c r="AA18" s="0" t="s">
        <v>1</v>
      </c>
      <c r="AL18" s="6" t="s">
        <v>46</v>
      </c>
      <c r="AM18" s="11" t="n">
        <f aca="false">1-AM14/AM17</f>
        <v>0.792144048077944</v>
      </c>
      <c r="AO18" s="10"/>
    </row>
    <row r="19" customFormat="false" ht="14" hidden="false" customHeight="false" outlineLevel="0" collapsed="false">
      <c r="A19" s="0" t="n">
        <v>199501</v>
      </c>
      <c r="B19" s="15" t="n">
        <v>0.00945378151260501</v>
      </c>
      <c r="C19" s="15" t="n">
        <v>-0.00171969045571818</v>
      </c>
      <c r="D19" s="15" t="n">
        <v>-0.0161822985468958</v>
      </c>
      <c r="E19" s="15" t="n">
        <v>-0.0536</v>
      </c>
      <c r="F19" s="0" t="n">
        <v>199501</v>
      </c>
      <c r="G19" s="0" t="n">
        <v>1.79</v>
      </c>
      <c r="H19" s="0" t="n">
        <v>-2.96</v>
      </c>
      <c r="I19" s="0" t="n">
        <v>1.64</v>
      </c>
      <c r="J19" s="0" t="n">
        <v>0.42</v>
      </c>
      <c r="K19" s="15" t="n">
        <f aca="false">G19/100</f>
        <v>0.0179</v>
      </c>
      <c r="L19" s="15" t="n">
        <f aca="false">H19/100</f>
        <v>-0.0296</v>
      </c>
      <c r="M19" s="15" t="n">
        <f aca="false">I19/100</f>
        <v>0.0164</v>
      </c>
      <c r="N19" s="15" t="n">
        <f aca="false">J19/100</f>
        <v>0.0042</v>
      </c>
      <c r="O19" s="16" t="n">
        <f aca="false">B19-$N19</f>
        <v>0.00525378151260501</v>
      </c>
      <c r="P19" s="16" t="n">
        <f aca="false">C19-$N19</f>
        <v>-0.00591969045571818</v>
      </c>
      <c r="Q19" s="16" t="n">
        <f aca="false">D19-$N19</f>
        <v>-0.0203822985468958</v>
      </c>
      <c r="R19" s="16" t="n">
        <f aca="false">E19-$N19</f>
        <v>-0.0578</v>
      </c>
      <c r="S19" s="17" t="n">
        <f aca="false">[1]StylePortfolios!B3/100-$N19</f>
        <v>0.0077</v>
      </c>
      <c r="T19" s="17" t="n">
        <f aca="false">[1]StylePortfolios!C3/100-$N19</f>
        <v>-0.0055</v>
      </c>
      <c r="U19" s="17" t="n">
        <f aca="false">[1]StylePortfolios!D3/100-$N19</f>
        <v>0.0241</v>
      </c>
      <c r="V19" s="17" t="n">
        <f aca="false">[1]StylePortfolios!U3/100-$N19</f>
        <v>-0.0083</v>
      </c>
      <c r="W19" s="17" t="n">
        <f aca="false">[1]StylePortfolios!V3/100-$N19</f>
        <v>0.0145</v>
      </c>
      <c r="X19" s="17" t="n">
        <f aca="false">[1]StylePortfolios!W3/100-$N19</f>
        <v>0.0216</v>
      </c>
      <c r="Y19" s="18" t="n">
        <f aca="false">O19-(AM$6+AM$7*$S19+AM$8*$T19+AM$9*$U19+$V19*AM$10+$W19*AM$11+$X19*AM$12)</f>
        <v>-0.015304598385027</v>
      </c>
      <c r="Z19" s="18" t="n">
        <f aca="false">Y19^2</f>
        <v>0.00023423073172697</v>
      </c>
      <c r="AA19" s="19" t="n">
        <f aca="false">(O19-$AM$16)^2</f>
        <v>8.45174299401543E-007</v>
      </c>
      <c r="AN19" s="20"/>
    </row>
    <row r="20" customFormat="false" ht="14" hidden="false" customHeight="false" outlineLevel="0" collapsed="false">
      <c r="A20" s="0" t="n">
        <v>199502</v>
      </c>
      <c r="B20" s="15" t="n">
        <v>0.0364203954214362</v>
      </c>
      <c r="C20" s="15" t="n">
        <v>0.0301464254952628</v>
      </c>
      <c r="D20" s="15" t="n">
        <v>0.0402819738167171</v>
      </c>
      <c r="E20" s="15" t="n">
        <v>0.000845308537616107</v>
      </c>
      <c r="F20" s="0" t="n">
        <v>199502</v>
      </c>
      <c r="G20" s="0" t="n">
        <v>3.62</v>
      </c>
      <c r="H20" s="0" t="n">
        <v>-0.33</v>
      </c>
      <c r="I20" s="0" t="n">
        <v>0.38</v>
      </c>
      <c r="J20" s="0" t="n">
        <v>0.4</v>
      </c>
      <c r="K20" s="15" t="n">
        <f aca="false">G20/100</f>
        <v>0.0362</v>
      </c>
      <c r="L20" s="15" t="n">
        <f aca="false">H20/100</f>
        <v>-0.0033</v>
      </c>
      <c r="M20" s="15" t="n">
        <f aca="false">I20/100</f>
        <v>0.0038</v>
      </c>
      <c r="N20" s="15" t="n">
        <f aca="false">J20/100</f>
        <v>0.004</v>
      </c>
      <c r="O20" s="16" t="n">
        <f aca="false">B20-$N20</f>
        <v>0.0324203954214362</v>
      </c>
      <c r="P20" s="16" t="n">
        <f aca="false">C20-$N20</f>
        <v>0.0261464254952628</v>
      </c>
      <c r="Q20" s="16" t="n">
        <f aca="false">D20-$N20</f>
        <v>0.036281973816717</v>
      </c>
      <c r="R20" s="16" t="n">
        <f aca="false">E20-$N20</f>
        <v>-0.00315469146238389</v>
      </c>
      <c r="S20" s="17" t="n">
        <f aca="false">[1]StylePortfolios!B4/100-$N20</f>
        <v>0.0286</v>
      </c>
      <c r="T20" s="17" t="n">
        <f aca="false">[1]StylePortfolios!C4/100-$N20</f>
        <v>0.0462</v>
      </c>
      <c r="U20" s="17" t="n">
        <f aca="false">[1]StylePortfolios!D4/100-$N20</f>
        <v>0.0351</v>
      </c>
      <c r="V20" s="17" t="n">
        <f aca="false">[1]StylePortfolios!U4/100-$N20</f>
        <v>0.0363</v>
      </c>
      <c r="W20" s="17" t="n">
        <f aca="false">[1]StylePortfolios!V4/100-$N20</f>
        <v>0.0358</v>
      </c>
      <c r="X20" s="17" t="n">
        <f aca="false">[1]StylePortfolios!W4/100-$N20</f>
        <v>0.0363</v>
      </c>
      <c r="Y20" s="18" t="n">
        <f aca="false">O20-(AM$6+AM$7*$S20+AM$8*$T20+AM$9*$U20+$V20*AM$10+$W20*AM$11+$X20*AM$12)</f>
        <v>-0.00368964883465463</v>
      </c>
      <c r="Z20" s="18" t="n">
        <f aca="false">Y20^2</f>
        <v>1.36135085230682E-005</v>
      </c>
      <c r="AA20" s="19" t="n">
        <f aca="false">(O20-$AM$16)^2</f>
        <v>0.000788820448425428</v>
      </c>
    </row>
    <row r="21" customFormat="false" ht="14" hidden="false" customHeight="false" outlineLevel="0" collapsed="false">
      <c r="A21" s="0" t="n">
        <v>199503</v>
      </c>
      <c r="B21" s="15" t="n">
        <v>0.0145582329317269</v>
      </c>
      <c r="C21" s="15" t="n">
        <v>0.0233656354515048</v>
      </c>
      <c r="D21" s="15" t="n">
        <v>0.0364633752823491</v>
      </c>
      <c r="E21" s="15" t="n">
        <v>0.0253378378378379</v>
      </c>
      <c r="F21" s="0" t="n">
        <v>199503</v>
      </c>
      <c r="G21" s="0" t="n">
        <v>2.19</v>
      </c>
      <c r="H21" s="0" t="n">
        <v>-0.37</v>
      </c>
      <c r="I21" s="0" t="n">
        <v>-2.06</v>
      </c>
      <c r="J21" s="0" t="n">
        <v>0.46</v>
      </c>
      <c r="K21" s="15" t="n">
        <f aca="false">G21/100</f>
        <v>0.0219</v>
      </c>
      <c r="L21" s="15" t="n">
        <f aca="false">H21/100</f>
        <v>-0.0037</v>
      </c>
      <c r="M21" s="15" t="n">
        <f aca="false">I21/100</f>
        <v>-0.0206</v>
      </c>
      <c r="N21" s="15" t="n">
        <f aca="false">J21/100</f>
        <v>0.0046</v>
      </c>
      <c r="O21" s="16" t="n">
        <f aca="false">B21-$N21</f>
        <v>0.00995823293172687</v>
      </c>
      <c r="P21" s="16" t="n">
        <f aca="false">C21-$N21</f>
        <v>0.0187656354515048</v>
      </c>
      <c r="Q21" s="16" t="n">
        <f aca="false">D21-$N21</f>
        <v>0.0318633752823491</v>
      </c>
      <c r="R21" s="16" t="n">
        <f aca="false">E21-$N21</f>
        <v>0.0207378378378379</v>
      </c>
      <c r="S21" s="17" t="n">
        <f aca="false">[1]StylePortfolios!B5/100-$N21</f>
        <v>0.0189</v>
      </c>
      <c r="T21" s="17" t="n">
        <f aca="false">[1]StylePortfolios!C5/100-$N21</f>
        <v>0.0197</v>
      </c>
      <c r="U21" s="17" t="n">
        <f aca="false">[1]StylePortfolios!D5/100-$N21</f>
        <v>0.0225</v>
      </c>
      <c r="V21" s="17" t="n">
        <f aca="false">[1]StylePortfolios!U5/100-$N21</f>
        <v>0.0028</v>
      </c>
      <c r="W21" s="17" t="n">
        <f aca="false">[1]StylePortfolios!V5/100-$N21</f>
        <v>0.025</v>
      </c>
      <c r="X21" s="21" t="n">
        <f aca="false">[1]StylePortfolios!W5/100-$N21</f>
        <v>0.0259</v>
      </c>
      <c r="Y21" s="18" t="n">
        <f aca="false">O21-(AM$6+AM$7*$S21+AM$8*$T21+AM$9*$U21+$V21*AM$10+$W21*AM$11+$X21*AM$12)</f>
        <v>-0.0125331005806508</v>
      </c>
      <c r="Z21" s="18" t="n">
        <f aca="false">Y21^2</f>
        <v>0.000157078610164709</v>
      </c>
      <c r="AA21" s="19" t="n">
        <f aca="false">(O21-$AM$16)^2</f>
        <v>3.1626958132846E-005</v>
      </c>
      <c r="AC21" s="12"/>
      <c r="AD21" s="12"/>
      <c r="AE21" s="12"/>
    </row>
    <row r="22" customFormat="false" ht="14" hidden="false" customHeight="false" outlineLevel="0" collapsed="false">
      <c r="A22" s="0" t="n">
        <v>199504</v>
      </c>
      <c r="B22" s="15" t="n">
        <v>0.0455220188025729</v>
      </c>
      <c r="C22" s="15" t="n">
        <v>0.0246507806080527</v>
      </c>
      <c r="D22" s="15" t="n">
        <v>0.0451432129514322</v>
      </c>
      <c r="E22" s="15" t="n">
        <v>0.0362438220757826</v>
      </c>
      <c r="F22" s="0" t="n">
        <v>199504</v>
      </c>
      <c r="G22" s="0" t="n">
        <v>2.12</v>
      </c>
      <c r="H22" s="0" t="n">
        <v>-0.41</v>
      </c>
      <c r="I22" s="0" t="n">
        <v>1.7</v>
      </c>
      <c r="J22" s="0" t="n">
        <v>0.44</v>
      </c>
      <c r="K22" s="15" t="n">
        <f aca="false">G22/100</f>
        <v>0.0212</v>
      </c>
      <c r="L22" s="15" t="n">
        <f aca="false">H22/100</f>
        <v>-0.0041</v>
      </c>
      <c r="M22" s="15" t="n">
        <f aca="false">I22/100</f>
        <v>0.017</v>
      </c>
      <c r="N22" s="15" t="n">
        <f aca="false">J22/100</f>
        <v>0.0044</v>
      </c>
      <c r="O22" s="16" t="n">
        <f aca="false">B22-$N22</f>
        <v>0.0411220188025729</v>
      </c>
      <c r="P22" s="16" t="n">
        <f aca="false">C22-$N22</f>
        <v>0.0202507806080527</v>
      </c>
      <c r="Q22" s="16" t="n">
        <f aca="false">D22-$N22</f>
        <v>0.0407432129514322</v>
      </c>
      <c r="R22" s="16" t="n">
        <f aca="false">E22-$N22</f>
        <v>0.0318438220757826</v>
      </c>
      <c r="S22" s="17" t="n">
        <f aca="false">[1]StylePortfolios!B6/100-$N22</f>
        <v>0.0215</v>
      </c>
      <c r="T22" s="17" t="n">
        <f aca="false">[1]StylePortfolios!C6/100-$N22</f>
        <v>0.015</v>
      </c>
      <c r="U22" s="17" t="n">
        <f aca="false">[1]StylePortfolios!D6/100-$N22</f>
        <v>0.0227</v>
      </c>
      <c r="V22" s="17" t="n">
        <f aca="false">[1]StylePortfolios!U6/100-$N22</f>
        <v>0.0062</v>
      </c>
      <c r="W22" s="17" t="n">
        <f aca="false">[1]StylePortfolios!V6/100-$N22</f>
        <v>0.0155</v>
      </c>
      <c r="X22" s="17" t="n">
        <f aca="false">[1]StylePortfolios!W6/100-$N22</f>
        <v>0.0262</v>
      </c>
      <c r="Y22" s="18" t="n">
        <f aca="false">O22-(AM$6+AM$7*$S22+AM$8*$T22+AM$9*$U22+$V22*AM$10+$W22*AM$11+$X22*AM$12)</f>
        <v>0.0191550808674451</v>
      </c>
      <c r="Z22" s="18" t="n">
        <f aca="false">Y22^2</f>
        <v>0.00036691712303836</v>
      </c>
      <c r="AA22" s="19" t="n">
        <f aca="false">(O22-$AM$16)^2</f>
        <v>0.0013533253732374</v>
      </c>
      <c r="AC22" s="12"/>
      <c r="AD22" s="12"/>
      <c r="AE22" s="12"/>
    </row>
    <row r="23" customFormat="false" ht="14" hidden="false" customHeight="false" outlineLevel="0" collapsed="false">
      <c r="A23" s="0" t="n">
        <v>199505</v>
      </c>
      <c r="B23" s="15" t="n">
        <v>0.0492191197349738</v>
      </c>
      <c r="C23" s="15" t="n">
        <v>0.0272654370489174</v>
      </c>
      <c r="D23" s="15" t="n">
        <v>0.0241286863270778</v>
      </c>
      <c r="E23" s="15" t="n">
        <v>0.0302066772655007</v>
      </c>
      <c r="F23" s="0" t="n">
        <v>199505</v>
      </c>
      <c r="G23" s="0" t="n">
        <v>2.9</v>
      </c>
      <c r="H23" s="0" t="n">
        <v>-2.23</v>
      </c>
      <c r="I23" s="0" t="n">
        <v>1.91</v>
      </c>
      <c r="J23" s="0" t="n">
        <v>0.54</v>
      </c>
      <c r="K23" s="15" t="n">
        <f aca="false">G23/100</f>
        <v>0.029</v>
      </c>
      <c r="L23" s="15" t="n">
        <f aca="false">H23/100</f>
        <v>-0.0223</v>
      </c>
      <c r="M23" s="15" t="n">
        <f aca="false">I23/100</f>
        <v>0.0191</v>
      </c>
      <c r="N23" s="15" t="n">
        <f aca="false">J23/100</f>
        <v>0.0054</v>
      </c>
      <c r="O23" s="16" t="n">
        <f aca="false">B23-$N23</f>
        <v>0.0438191197349738</v>
      </c>
      <c r="P23" s="16" t="n">
        <f aca="false">C23-$N23</f>
        <v>0.0218654370489174</v>
      </c>
      <c r="Q23" s="16" t="n">
        <f aca="false">D23-$N23</f>
        <v>0.0187286863270778</v>
      </c>
      <c r="R23" s="16" t="n">
        <f aca="false">E23-$N23</f>
        <v>0.0248066772655007</v>
      </c>
      <c r="S23" s="17" t="n">
        <f aca="false">[1]StylePortfolios!B7/100-$N23</f>
        <v>0.0153</v>
      </c>
      <c r="T23" s="17" t="n">
        <f aca="false">[1]StylePortfolios!C7/100-$N23</f>
        <v>0.0121</v>
      </c>
      <c r="U23" s="17" t="n">
        <f aca="false">[1]StylePortfolios!D7/100-$N23</f>
        <v>0.0343</v>
      </c>
      <c r="V23" s="17" t="n">
        <f aca="false">[1]StylePortfolios!U7/100-$N23</f>
        <v>0.0011</v>
      </c>
      <c r="W23" s="17" t="n">
        <f aca="false">[1]StylePortfolios!V7/100-$N23</f>
        <v>0.0273</v>
      </c>
      <c r="X23" s="17" t="n">
        <f aca="false">[1]StylePortfolios!W7/100-$N23</f>
        <v>0.0288</v>
      </c>
      <c r="Y23" s="18" t="n">
        <f aca="false">O23-(AM$6+AM$7*$S23+AM$8*$T23+AM$9*$U23+$V23*AM$10+$W23*AM$11+$X23*AM$12)</f>
        <v>0.0134989210499859</v>
      </c>
      <c r="Z23" s="18" t="n">
        <f aca="false">Y23^2</f>
        <v>0.000182220869513753</v>
      </c>
      <c r="AA23" s="19" t="n">
        <f aca="false">(O23-$AM$16)^2</f>
        <v>0.00155903931026502</v>
      </c>
      <c r="AC23" s="12"/>
      <c r="AD23" s="12"/>
      <c r="AE23" s="12"/>
    </row>
    <row r="24" customFormat="false" ht="14" hidden="false" customHeight="false" outlineLevel="0" collapsed="false">
      <c r="A24" s="0" t="n">
        <v>199506</v>
      </c>
      <c r="B24" s="15" t="n">
        <v>0.0430711610486891</v>
      </c>
      <c r="C24" s="15" t="n">
        <v>0.0218152224824355</v>
      </c>
      <c r="D24" s="15" t="n">
        <v>0.0634089586969169</v>
      </c>
      <c r="E24" s="15" t="n">
        <v>0.0192901234567902</v>
      </c>
      <c r="F24" s="0" t="n">
        <v>199506</v>
      </c>
      <c r="G24" s="0" t="n">
        <v>2.72</v>
      </c>
      <c r="H24" s="0" t="n">
        <v>3.06</v>
      </c>
      <c r="I24" s="0" t="n">
        <v>-2.98</v>
      </c>
      <c r="J24" s="0" t="n">
        <v>0.47</v>
      </c>
      <c r="K24" s="15" t="n">
        <f aca="false">G24/100</f>
        <v>0.0272</v>
      </c>
      <c r="L24" s="15" t="n">
        <f aca="false">H24/100</f>
        <v>0.0306</v>
      </c>
      <c r="M24" s="15" t="n">
        <f aca="false">I24/100</f>
        <v>-0.0298</v>
      </c>
      <c r="N24" s="15" t="n">
        <f aca="false">J24/100</f>
        <v>0.0047</v>
      </c>
      <c r="O24" s="16" t="n">
        <f aca="false">B24-$N24</f>
        <v>0.0383711610486891</v>
      </c>
      <c r="P24" s="16" t="n">
        <f aca="false">C24-$N24</f>
        <v>0.0171152224824355</v>
      </c>
      <c r="Q24" s="16" t="n">
        <f aca="false">D24-$N24</f>
        <v>0.0587089586969169</v>
      </c>
      <c r="R24" s="16" t="n">
        <f aca="false">E24-$N24</f>
        <v>0.0145901234567902</v>
      </c>
      <c r="S24" s="17" t="n">
        <f aca="false">[1]StylePortfolios!B8/100-$N24</f>
        <v>0.0602</v>
      </c>
      <c r="T24" s="17" t="n">
        <f aca="false">[1]StylePortfolios!C8/100-$N24</f>
        <v>0.044</v>
      </c>
      <c r="U24" s="17" t="n">
        <f aca="false">[1]StylePortfolios!D8/100-$N24</f>
        <v>0.0198</v>
      </c>
      <c r="V24" s="17" t="n">
        <f aca="false">[1]StylePortfolios!U8/100-$N24</f>
        <v>0.0416</v>
      </c>
      <c r="W24" s="17" t="n">
        <f aca="false">[1]StylePortfolios!V8/100-$N24</f>
        <v>0.0377</v>
      </c>
      <c r="X24" s="17" t="n">
        <f aca="false">[1]StylePortfolios!W8/100-$N24</f>
        <v>0.0161</v>
      </c>
      <c r="Y24" s="18" t="n">
        <f aca="false">O24-(AM$6+AM$7*$S24+AM$8*$T24+AM$9*$U24+$V24*AM$10+$W24*AM$11+$X24*AM$12)</f>
        <v>0.0151813689273465</v>
      </c>
      <c r="Z24" s="18" t="n">
        <f aca="false">Y24^2</f>
        <v>0.000230473962508202</v>
      </c>
      <c r="AA24" s="19" t="n">
        <f aca="false">(O24-$AM$16)^2</f>
        <v>0.00115849784226737</v>
      </c>
      <c r="AC24" s="12"/>
      <c r="AD24" s="12"/>
      <c r="AE24" s="12"/>
    </row>
    <row r="25" customFormat="false" ht="14" hidden="false" customHeight="false" outlineLevel="0" collapsed="false">
      <c r="A25" s="0" t="n">
        <v>199507</v>
      </c>
      <c r="B25" s="15" t="n">
        <v>0.0466786355475766</v>
      </c>
      <c r="C25" s="15" t="n">
        <v>0.0360983102918588</v>
      </c>
      <c r="D25" s="15" t="n">
        <v>0.0765864332603938</v>
      </c>
      <c r="E25" s="15" t="n">
        <v>0.0499621498864504</v>
      </c>
      <c r="F25" s="0" t="n">
        <v>199507</v>
      </c>
      <c r="G25" s="0" t="n">
        <v>3.72</v>
      </c>
      <c r="H25" s="0" t="n">
        <v>2.21</v>
      </c>
      <c r="I25" s="0" t="n">
        <v>-2.21</v>
      </c>
      <c r="J25" s="0" t="n">
        <v>0.45</v>
      </c>
      <c r="K25" s="15" t="n">
        <f aca="false">G25/100</f>
        <v>0.0372</v>
      </c>
      <c r="L25" s="15" t="n">
        <f aca="false">H25/100</f>
        <v>0.0221</v>
      </c>
      <c r="M25" s="15" t="n">
        <f aca="false">I25/100</f>
        <v>-0.0221</v>
      </c>
      <c r="N25" s="15" t="n">
        <f aca="false">J25/100</f>
        <v>0.0045</v>
      </c>
      <c r="O25" s="16" t="n">
        <f aca="false">B25-$N25</f>
        <v>0.0421786355475766</v>
      </c>
      <c r="P25" s="16" t="n">
        <f aca="false">C25-$N25</f>
        <v>0.0315983102918588</v>
      </c>
      <c r="Q25" s="16" t="n">
        <f aca="false">D25-$N25</f>
        <v>0.0720864332603938</v>
      </c>
      <c r="R25" s="16" t="n">
        <f aca="false">E25-$N25</f>
        <v>0.0454621498864504</v>
      </c>
      <c r="S25" s="17" t="n">
        <f aca="false">[1]StylePortfolios!B9/100-$N25</f>
        <v>0.0575</v>
      </c>
      <c r="T25" s="17" t="n">
        <f aca="false">[1]StylePortfolios!C9/100-$N25</f>
        <v>0.0583</v>
      </c>
      <c r="U25" s="17" t="n">
        <f aca="false">[1]StylePortfolios!D9/100-$N25</f>
        <v>0.0316</v>
      </c>
      <c r="V25" s="17" t="n">
        <f aca="false">[1]StylePortfolios!U9/100-$N25</f>
        <v>0.0909</v>
      </c>
      <c r="W25" s="17" t="n">
        <f aca="false">[1]StylePortfolios!V9/100-$N25</f>
        <v>0.039</v>
      </c>
      <c r="X25" s="17" t="n">
        <f aca="false">[1]StylePortfolios!W9/100-$N25</f>
        <v>0.0371</v>
      </c>
      <c r="Y25" s="18" t="n">
        <f aca="false">O25-(AM$6+AM$7*$S25+AM$8*$T25+AM$9*$U25+$V25*AM$10+$W25*AM$11+$X25*AM$12)</f>
        <v>0.00329566361030698</v>
      </c>
      <c r="Z25" s="18" t="n">
        <f aca="false">Y25^2</f>
        <v>1.08613986323016E-005</v>
      </c>
      <c r="AA25" s="19" t="n">
        <f aca="false">(O25-$AM$16)^2</f>
        <v>0.00143218253903991</v>
      </c>
      <c r="AC25" s="12"/>
      <c r="AD25" s="12"/>
      <c r="AE25" s="12"/>
    </row>
    <row r="26" customFormat="false" ht="14" hidden="false" customHeight="false" outlineLevel="0" collapsed="false">
      <c r="A26" s="0" t="n">
        <v>199508</v>
      </c>
      <c r="B26" s="15" t="n">
        <v>0.0176116838487972</v>
      </c>
      <c r="C26" s="15" t="n">
        <v>0.0133432171979244</v>
      </c>
      <c r="D26" s="15" t="n">
        <v>0.0132113821138211</v>
      </c>
      <c r="E26" s="15" t="n">
        <v>-0.0137481910274964</v>
      </c>
      <c r="F26" s="0" t="n">
        <v>199508</v>
      </c>
      <c r="G26" s="0" t="n">
        <v>0.55</v>
      </c>
      <c r="H26" s="0" t="n">
        <v>1.84</v>
      </c>
      <c r="I26" s="0" t="n">
        <v>1.92</v>
      </c>
      <c r="J26" s="0" t="n">
        <v>0.47</v>
      </c>
      <c r="K26" s="15" t="n">
        <f aca="false">G26/100</f>
        <v>0.0055</v>
      </c>
      <c r="L26" s="15" t="n">
        <f aca="false">H26/100</f>
        <v>0.0184</v>
      </c>
      <c r="M26" s="15" t="n">
        <f aca="false">I26/100</f>
        <v>0.0192</v>
      </c>
      <c r="N26" s="15" t="n">
        <f aca="false">J26/100</f>
        <v>0.0047</v>
      </c>
      <c r="O26" s="16" t="n">
        <f aca="false">B26-$N26</f>
        <v>0.0129116838487972</v>
      </c>
      <c r="P26" s="16" t="n">
        <f aca="false">C26-$N26</f>
        <v>0.00864321719792442</v>
      </c>
      <c r="Q26" s="16" t="n">
        <f aca="false">D26-$N26</f>
        <v>0.00851138211382111</v>
      </c>
      <c r="R26" s="16" t="n">
        <f aca="false">E26-$N26</f>
        <v>-0.0184481910274964</v>
      </c>
      <c r="S26" s="17" t="n">
        <f aca="false">[1]StylePortfolios!B10/100-$N26</f>
        <v>0.0278</v>
      </c>
      <c r="T26" s="17" t="n">
        <f aca="false">[1]StylePortfolios!C10/100-$N26</f>
        <v>0.0106</v>
      </c>
      <c r="U26" s="17" t="n">
        <f aca="false">[1]StylePortfolios!D10/100-$N26</f>
        <v>0.0028</v>
      </c>
      <c r="V26" s="17" t="n">
        <f aca="false">[1]StylePortfolios!U10/100-$N26</f>
        <v>0.0118</v>
      </c>
      <c r="W26" s="17" t="n">
        <f aca="false">[1]StylePortfolios!V10/100-$N26</f>
        <v>-0.0017</v>
      </c>
      <c r="X26" s="17" t="n">
        <f aca="false">[1]StylePortfolios!W10/100-$N26</f>
        <v>0.009</v>
      </c>
      <c r="Y26" s="18" t="n">
        <f aca="false">O26-(AM$6+AM$7*$S26+AM$8*$T26+AM$9*$U26+$V26*AM$10+$W26*AM$11+$X26*AM$12)</f>
        <v>0.0079423132941901</v>
      </c>
      <c r="Z26" s="18" t="n">
        <f aca="false">Y26^2</f>
        <v>6.30803404630688E-005</v>
      </c>
      <c r="AA26" s="19" t="n">
        <f aca="false">(O26-$AM$16)^2</f>
        <v>7.3568976597248E-005</v>
      </c>
      <c r="AC26" s="12"/>
      <c r="AD26" s="12"/>
      <c r="AE26" s="12"/>
    </row>
    <row r="27" customFormat="false" ht="14" hidden="false" customHeight="false" outlineLevel="0" collapsed="false">
      <c r="A27" s="0" t="n">
        <v>199509</v>
      </c>
      <c r="B27" s="15" t="n">
        <v>0.0396791895314477</v>
      </c>
      <c r="C27" s="15" t="n">
        <v>0.0123959765910755</v>
      </c>
      <c r="D27" s="15" t="n">
        <v>0.0183049147442327</v>
      </c>
      <c r="E27" s="15" t="n">
        <v>0.0110051357300072</v>
      </c>
      <c r="F27" s="0" t="n">
        <v>199509</v>
      </c>
      <c r="G27" s="0" t="n">
        <v>3.35</v>
      </c>
      <c r="H27" s="0" t="n">
        <v>-2.07</v>
      </c>
      <c r="I27" s="0" t="n">
        <v>-0.94</v>
      </c>
      <c r="J27" s="0" t="n">
        <v>0.43</v>
      </c>
      <c r="K27" s="15" t="n">
        <f aca="false">G27/100</f>
        <v>0.0335</v>
      </c>
      <c r="L27" s="15" t="n">
        <f aca="false">H27/100</f>
        <v>-0.0207</v>
      </c>
      <c r="M27" s="15" t="n">
        <f aca="false">I27/100</f>
        <v>-0.0094</v>
      </c>
      <c r="N27" s="15" t="n">
        <f aca="false">J27/100</f>
        <v>0.0043</v>
      </c>
      <c r="O27" s="16" t="n">
        <f aca="false">B27-$N27</f>
        <v>0.0353791895314477</v>
      </c>
      <c r="P27" s="16" t="n">
        <f aca="false">C27-$N27</f>
        <v>0.0080959765910755</v>
      </c>
      <c r="Q27" s="16" t="n">
        <f aca="false">D27-$N27</f>
        <v>0.0140049147442327</v>
      </c>
      <c r="R27" s="16" t="n">
        <f aca="false">E27-$N27</f>
        <v>0.00670513573000717</v>
      </c>
      <c r="S27" s="17" t="n">
        <f aca="false">[1]StylePortfolios!B11/100-$N27</f>
        <v>0.0176</v>
      </c>
      <c r="T27" s="17" t="n">
        <f aca="false">[1]StylePortfolios!C11/100-$N27</f>
        <v>0.0156</v>
      </c>
      <c r="U27" s="17" t="n">
        <f aca="false">[1]StylePortfolios!D11/100-$N27</f>
        <v>0.0391</v>
      </c>
      <c r="V27" s="17" t="n">
        <f aca="false">[1]StylePortfolios!U11/100-$N27</f>
        <v>0.0197</v>
      </c>
      <c r="W27" s="17" t="n">
        <f aca="false">[1]StylePortfolios!V11/100-$N27</f>
        <v>0.0419</v>
      </c>
      <c r="X27" s="17" t="n">
        <f aca="false">[1]StylePortfolios!W11/100-$N27</f>
        <v>0.0271</v>
      </c>
      <c r="Y27" s="18" t="n">
        <f aca="false">O27-(AM$6+AM$7*$S27+AM$8*$T27+AM$9*$U27+$V27*AM$10+$W27*AM$11+$X27*AM$12)</f>
        <v>-0.00046790241401224</v>
      </c>
      <c r="Z27" s="18" t="n">
        <f aca="false">Y27^2</f>
        <v>2.18932669038482E-007</v>
      </c>
      <c r="AA27" s="19" t="n">
        <f aca="false">(O27-$AM$16)^2</f>
        <v>0.000963775983238088</v>
      </c>
      <c r="AC27" s="12"/>
      <c r="AD27" s="12"/>
      <c r="AE27" s="12"/>
    </row>
    <row r="28" customFormat="false" ht="14" hidden="false" customHeight="false" outlineLevel="0" collapsed="false">
      <c r="A28" s="0" t="n">
        <v>199510</v>
      </c>
      <c r="B28" s="15" t="n">
        <v>-0.0304506699147381</v>
      </c>
      <c r="C28" s="15" t="n">
        <v>-0.0297748729121278</v>
      </c>
      <c r="D28" s="15" t="n">
        <v>-0.0182221127801034</v>
      </c>
      <c r="E28" s="15" t="n">
        <v>-0.0232220609579098</v>
      </c>
      <c r="F28" s="0" t="n">
        <v>199510</v>
      </c>
      <c r="G28" s="0" t="n">
        <v>-1.52</v>
      </c>
      <c r="H28" s="0" t="n">
        <v>-3.94</v>
      </c>
      <c r="I28" s="0" t="n">
        <v>-0.11</v>
      </c>
      <c r="J28" s="0" t="n">
        <v>0.47</v>
      </c>
      <c r="K28" s="15" t="n">
        <f aca="false">G28/100</f>
        <v>-0.0152</v>
      </c>
      <c r="L28" s="15" t="n">
        <f aca="false">H28/100</f>
        <v>-0.0394</v>
      </c>
      <c r="M28" s="15" t="n">
        <f aca="false">I28/100</f>
        <v>-0.0011</v>
      </c>
      <c r="N28" s="15" t="n">
        <f aca="false">J28/100</f>
        <v>0.0047</v>
      </c>
      <c r="O28" s="16" t="n">
        <f aca="false">B28-$N28</f>
        <v>-0.0351506699147381</v>
      </c>
      <c r="P28" s="16" t="n">
        <f aca="false">C28-$N28</f>
        <v>-0.0344748729121278</v>
      </c>
      <c r="Q28" s="16" t="n">
        <f aca="false">D28-$N28</f>
        <v>-0.0229221127801034</v>
      </c>
      <c r="R28" s="16" t="n">
        <f aca="false">E28-$N28</f>
        <v>-0.0279220609579098</v>
      </c>
      <c r="S28" s="17" t="n">
        <f aca="false">[1]StylePortfolios!B12/100-$N28</f>
        <v>-0.058</v>
      </c>
      <c r="T28" s="17" t="n">
        <f aca="false">[1]StylePortfolios!C12/100-$N28</f>
        <v>-0.0311</v>
      </c>
      <c r="U28" s="17" t="n">
        <f aca="false">[1]StylePortfolios!D12/100-$N28</f>
        <v>-0.0089</v>
      </c>
      <c r="V28" s="17" t="n">
        <f aca="false">[1]StylePortfolios!U12/100-$N28</f>
        <v>-0.0621</v>
      </c>
      <c r="W28" s="17" t="n">
        <f aca="false">[1]StylePortfolios!V12/100-$N28</f>
        <v>-0.0058</v>
      </c>
      <c r="X28" s="17" t="n">
        <f aca="false">[1]StylePortfolios!W12/100-$N28</f>
        <v>-0.0215</v>
      </c>
      <c r="Y28" s="18" t="n">
        <f aca="false">O28-(AM$6+AM$7*$S28+AM$8*$T28+AM$9*$U28+$V28*AM$10+$W28*AM$11+$X28*AM$12)</f>
        <v>-0.0201896553253226</v>
      </c>
      <c r="Z28" s="18" t="n">
        <f aca="false">Y28^2</f>
        <v>0.000407622182155328</v>
      </c>
      <c r="AA28" s="19" t="n">
        <f aca="false">(O28-$AM$16)^2</f>
        <v>0.0015590745284943</v>
      </c>
      <c r="AC28" s="12"/>
      <c r="AD28" s="12"/>
      <c r="AE28" s="12"/>
    </row>
    <row r="29" customFormat="false" ht="14" hidden="false" customHeight="false" outlineLevel="0" collapsed="false">
      <c r="A29" s="0" t="n">
        <v>199511</v>
      </c>
      <c r="B29" s="15" t="n">
        <v>0.0469995803608896</v>
      </c>
      <c r="C29" s="15" t="n">
        <v>0.033682634730539</v>
      </c>
      <c r="D29" s="15" t="n">
        <v>0.0263355906696765</v>
      </c>
      <c r="E29" s="15" t="n">
        <v>0.0165527488855877</v>
      </c>
      <c r="F29" s="0" t="n">
        <v>199511</v>
      </c>
      <c r="G29" s="0" t="n">
        <v>3.95</v>
      </c>
      <c r="H29" s="0" t="n">
        <v>-0.82</v>
      </c>
      <c r="I29" s="0" t="n">
        <v>0.33</v>
      </c>
      <c r="J29" s="0" t="n">
        <v>0.42</v>
      </c>
      <c r="K29" s="15" t="n">
        <f aca="false">G29/100</f>
        <v>0.0395</v>
      </c>
      <c r="L29" s="15" t="n">
        <f aca="false">H29/100</f>
        <v>-0.0082</v>
      </c>
      <c r="M29" s="15" t="n">
        <f aca="false">I29/100</f>
        <v>0.0033</v>
      </c>
      <c r="N29" s="15" t="n">
        <f aca="false">J29/100</f>
        <v>0.0042</v>
      </c>
      <c r="O29" s="16" t="n">
        <f aca="false">B29-$N29</f>
        <v>0.0427995803608896</v>
      </c>
      <c r="P29" s="16" t="n">
        <f aca="false">C29-$N29</f>
        <v>0.029482634730539</v>
      </c>
      <c r="Q29" s="16" t="n">
        <f aca="false">D29-$N29</f>
        <v>0.0221355906696765</v>
      </c>
      <c r="R29" s="16" t="n">
        <f aca="false">E29-$N29</f>
        <v>0.0123527488855877</v>
      </c>
      <c r="S29" s="17" t="n">
        <f aca="false">[1]StylePortfolios!B13/100-$N29</f>
        <v>0.0235</v>
      </c>
      <c r="T29" s="17" t="n">
        <f aca="false">[1]StylePortfolios!C13/100-$N29</f>
        <v>0.0435</v>
      </c>
      <c r="U29" s="17" t="n">
        <f aca="false">[1]StylePortfolios!D13/100-$N29</f>
        <v>0.0401</v>
      </c>
      <c r="V29" s="17" t="n">
        <f aca="false">[1]StylePortfolios!U13/100-$N29</f>
        <v>0.0175</v>
      </c>
      <c r="W29" s="17" t="n">
        <f aca="false">[1]StylePortfolios!V13/100-$N29</f>
        <v>0.035</v>
      </c>
      <c r="X29" s="17" t="n">
        <f aca="false">[1]StylePortfolios!W13/100-$N29</f>
        <v>0.0462</v>
      </c>
      <c r="Y29" s="18" t="n">
        <f aca="false">O29-(AM$6+AM$7*$S29+AM$8*$T29+AM$9*$U29+$V29*AM$10+$W29*AM$11+$X29*AM$12)</f>
        <v>0.00314777877183899</v>
      </c>
      <c r="Z29" s="18" t="n">
        <f aca="false">Y29^2</f>
        <v>9.90851119644019E-006</v>
      </c>
      <c r="AA29" s="19" t="n">
        <f aca="false">(O29-$AM$16)^2</f>
        <v>0.0014795664155742</v>
      </c>
      <c r="AC29" s="12"/>
      <c r="AD29" s="12"/>
      <c r="AE29" s="12"/>
    </row>
    <row r="30" customFormat="false" ht="14" hidden="false" customHeight="false" outlineLevel="0" collapsed="false">
      <c r="A30" s="0" t="n">
        <v>199512</v>
      </c>
      <c r="B30" s="15" t="n">
        <v>0.0301402805611224</v>
      </c>
      <c r="C30" s="15" t="n">
        <v>0.0166175235336712</v>
      </c>
      <c r="D30" s="15" t="n">
        <v>0.00782013685239447</v>
      </c>
      <c r="E30" s="15" t="n">
        <v>0.0269144981412637</v>
      </c>
      <c r="F30" s="0" t="n">
        <v>199512</v>
      </c>
      <c r="G30" s="0" t="n">
        <v>1.03</v>
      </c>
      <c r="H30" s="0" t="n">
        <v>0.37</v>
      </c>
      <c r="I30" s="0" t="n">
        <v>1.41</v>
      </c>
      <c r="J30" s="0" t="n">
        <v>0.49</v>
      </c>
      <c r="K30" s="15" t="n">
        <f aca="false">G30/100</f>
        <v>0.0103</v>
      </c>
      <c r="L30" s="15" t="n">
        <f aca="false">H30/100</f>
        <v>0.0037</v>
      </c>
      <c r="M30" s="15" t="n">
        <f aca="false">I30/100</f>
        <v>0.0141</v>
      </c>
      <c r="N30" s="15" t="n">
        <f aca="false">J30/100</f>
        <v>0.0049</v>
      </c>
      <c r="O30" s="16" t="n">
        <f aca="false">B30-$N30</f>
        <v>0.0252402805611224</v>
      </c>
      <c r="P30" s="16" t="n">
        <f aca="false">C30-$N30</f>
        <v>0.0117175235336712</v>
      </c>
      <c r="Q30" s="16" t="n">
        <f aca="false">D30-$N30</f>
        <v>0.00292013685239447</v>
      </c>
      <c r="R30" s="16" t="n">
        <f aca="false">E30-$N30</f>
        <v>0.0220144981412637</v>
      </c>
      <c r="S30" s="17" t="n">
        <f aca="false">[1]StylePortfolios!B14/100-$N30</f>
        <v>0.0179</v>
      </c>
      <c r="T30" s="17" t="n">
        <f aca="false">[1]StylePortfolios!C14/100-$N30</f>
        <v>0.0111</v>
      </c>
      <c r="U30" s="17" t="n">
        <f aca="false">[1]StylePortfolios!D14/100-$N30</f>
        <v>0.0099</v>
      </c>
      <c r="V30" s="17" t="n">
        <f aca="false">[1]StylePortfolios!U14/100-$N30</f>
        <v>0.0145</v>
      </c>
      <c r="W30" s="17" t="n">
        <f aca="false">[1]StylePortfolios!V14/100-$N30</f>
        <v>-0.0008</v>
      </c>
      <c r="X30" s="17" t="n">
        <f aca="false">[1]StylePortfolios!W14/100-$N30</f>
        <v>0.0201</v>
      </c>
      <c r="Y30" s="18" t="n">
        <f aca="false">O30-(AM$6+AM$7*$S30+AM$8*$T30+AM$9*$U30+$V30*AM$10+$W30*AM$11+$X30*AM$12)</f>
        <v>0.0133075384586219</v>
      </c>
      <c r="Z30" s="18" t="n">
        <f aca="false">Y30^2</f>
        <v>0.000177090579827701</v>
      </c>
      <c r="AA30" s="19" t="n">
        <f aca="false">(O30-$AM$16)^2</f>
        <v>0.00043705383943987</v>
      </c>
      <c r="AC30" s="12"/>
      <c r="AD30" s="12"/>
      <c r="AE30" s="12"/>
    </row>
    <row r="31" customFormat="false" ht="14" hidden="false" customHeight="false" outlineLevel="0" collapsed="false">
      <c r="A31" s="0" t="n">
        <v>199601</v>
      </c>
      <c r="B31" s="15" t="n">
        <v>0.0476379515680825</v>
      </c>
      <c r="C31" s="15" t="n">
        <v>0.0168251645940014</v>
      </c>
      <c r="D31" s="15" t="n">
        <v>0.0226196738558653</v>
      </c>
      <c r="E31" s="15" t="n">
        <v>0.0283018867924529</v>
      </c>
      <c r="F31" s="0" t="n">
        <v>199601</v>
      </c>
      <c r="G31" s="0" t="n">
        <v>2.26</v>
      </c>
      <c r="H31" s="0" t="n">
        <v>-2.48</v>
      </c>
      <c r="I31" s="0" t="n">
        <v>0.4</v>
      </c>
      <c r="J31" s="0" t="n">
        <v>0.43</v>
      </c>
      <c r="K31" s="15" t="n">
        <f aca="false">G31/100</f>
        <v>0.0226</v>
      </c>
      <c r="L31" s="15" t="n">
        <f aca="false">H31/100</f>
        <v>-0.0248</v>
      </c>
      <c r="M31" s="15" t="n">
        <f aca="false">I31/100</f>
        <v>0.004</v>
      </c>
      <c r="N31" s="15" t="n">
        <f aca="false">J31/100</f>
        <v>0.0043</v>
      </c>
      <c r="O31" s="16" t="n">
        <f aca="false">B31-$N31</f>
        <v>0.0433379515680825</v>
      </c>
      <c r="P31" s="16" t="n">
        <f aca="false">C31-$N31</f>
        <v>0.0125251645940014</v>
      </c>
      <c r="Q31" s="16" t="n">
        <f aca="false">D31-$N31</f>
        <v>0.0183196738558653</v>
      </c>
      <c r="R31" s="16" t="n">
        <f aca="false">E31-$N31</f>
        <v>0.0240018867924529</v>
      </c>
      <c r="S31" s="17" t="n">
        <f aca="false">[1]StylePortfolios!B15/100-$N31</f>
        <v>0.0016</v>
      </c>
      <c r="T31" s="17" t="n">
        <f aca="false">[1]StylePortfolios!C15/100-$N31</f>
        <v>-0.0042</v>
      </c>
      <c r="U31" s="17" t="n">
        <f aca="false">[1]StylePortfolios!D15/100-$N31</f>
        <v>0.0296</v>
      </c>
      <c r="V31" s="17" t="n">
        <f aca="false">[1]StylePortfolios!U15/100-$N31</f>
        <v>-0.0109</v>
      </c>
      <c r="W31" s="17" t="n">
        <f aca="false">[1]StylePortfolios!V15/100-$N31</f>
        <v>0.0233</v>
      </c>
      <c r="X31" s="17" t="n">
        <f aca="false">[1]StylePortfolios!W15/100-$N31</f>
        <v>0.024</v>
      </c>
      <c r="Y31" s="18" t="n">
        <f aca="false">O31-(AM$6+AM$7*$S31+AM$8*$T31+AM$9*$U31+$V31*AM$10+$W31*AM$11+$X31*AM$12)</f>
        <v>0.0182522538232982</v>
      </c>
      <c r="Z31" s="18" t="n">
        <f aca="false">Y31^2</f>
        <v>0.000333144769630105</v>
      </c>
      <c r="AA31" s="19" t="n">
        <f aca="false">(O31-$AM$16)^2</f>
        <v>0.00152127329873131</v>
      </c>
      <c r="AC31" s="12"/>
      <c r="AD31" s="12"/>
      <c r="AE31" s="12"/>
    </row>
    <row r="32" customFormat="false" ht="14" hidden="false" customHeight="false" outlineLevel="0" collapsed="false">
      <c r="A32" s="0" t="n">
        <v>199602</v>
      </c>
      <c r="B32" s="15" t="n">
        <v>0.00909435392194014</v>
      </c>
      <c r="C32" s="15" t="n">
        <v>0.0179856115107915</v>
      </c>
      <c r="D32" s="15" t="n">
        <v>0.0059156378600822</v>
      </c>
      <c r="E32" s="15" t="n">
        <v>0.0176429075511644</v>
      </c>
      <c r="F32" s="0" t="n">
        <v>199602</v>
      </c>
      <c r="G32" s="0" t="n">
        <v>1.33</v>
      </c>
      <c r="H32" s="0" t="n">
        <v>2.05</v>
      </c>
      <c r="I32" s="0" t="n">
        <v>-2.33</v>
      </c>
      <c r="J32" s="0" t="n">
        <v>0.39</v>
      </c>
      <c r="K32" s="15" t="n">
        <f aca="false">G32/100</f>
        <v>0.0133</v>
      </c>
      <c r="L32" s="15" t="n">
        <f aca="false">H32/100</f>
        <v>0.0205</v>
      </c>
      <c r="M32" s="15" t="n">
        <f aca="false">I32/100</f>
        <v>-0.0233</v>
      </c>
      <c r="N32" s="15" t="n">
        <f aca="false">J32/100</f>
        <v>0.0039</v>
      </c>
      <c r="O32" s="16" t="n">
        <f aca="false">B32-$N32</f>
        <v>0.00519435392194013</v>
      </c>
      <c r="P32" s="16" t="n">
        <f aca="false">C32-$N32</f>
        <v>0.0140856115107915</v>
      </c>
      <c r="Q32" s="16" t="n">
        <f aca="false">D32-$N32</f>
        <v>0.0020156378600822</v>
      </c>
      <c r="R32" s="16" t="n">
        <f aca="false">E32-$N32</f>
        <v>0.0137429075511644</v>
      </c>
      <c r="S32" s="17" t="n">
        <f aca="false">[1]StylePortfolios!B16/100-$N32</f>
        <v>0.0283</v>
      </c>
      <c r="T32" s="17" t="n">
        <f aca="false">[1]StylePortfolios!C16/100-$N32</f>
        <v>0.0291</v>
      </c>
      <c r="U32" s="17" t="n">
        <f aca="false">[1]StylePortfolios!D16/100-$N32</f>
        <v>0.0098</v>
      </c>
      <c r="V32" s="17" t="n">
        <f aca="false">[1]StylePortfolios!U16/100-$N32</f>
        <v>0.0251</v>
      </c>
      <c r="W32" s="17" t="n">
        <f aca="false">[1]StylePortfolios!V16/100-$N32</f>
        <v>0.0184</v>
      </c>
      <c r="X32" s="17" t="n">
        <f aca="false">[1]StylePortfolios!W16/100-$N32</f>
        <v>0.0137</v>
      </c>
      <c r="Y32" s="18" t="n">
        <f aca="false">O32-(AM$6+AM$7*$S32+AM$8*$T32+AM$9*$U32+$V32*AM$10+$W32*AM$11+$X32*AM$12)</f>
        <v>-0.00814129969184222</v>
      </c>
      <c r="Z32" s="18" t="n">
        <f aca="false">Y32^2</f>
        <v>6.62807606723902E-005</v>
      </c>
      <c r="AA32" s="19" t="n">
        <f aca="false">(O32-$AM$16)^2</f>
        <v>7.39438374179135E-007</v>
      </c>
      <c r="AC32" s="12"/>
      <c r="AD32" s="12"/>
      <c r="AE32" s="12"/>
    </row>
    <row r="33" customFormat="false" ht="14" hidden="false" customHeight="false" outlineLevel="0" collapsed="false">
      <c r="A33" s="0" t="n">
        <v>199603</v>
      </c>
      <c r="B33" s="15" t="n">
        <v>0.0135185880585804</v>
      </c>
      <c r="C33" s="15" t="n">
        <v>0.0148023321554771</v>
      </c>
      <c r="D33" s="15" t="n">
        <v>0.0277553220156292</v>
      </c>
      <c r="E33" s="15" t="n">
        <v>0.0221914008321775</v>
      </c>
      <c r="F33" s="0" t="n">
        <v>199603</v>
      </c>
      <c r="G33" s="0" t="n">
        <v>0.73</v>
      </c>
      <c r="H33" s="0" t="n">
        <v>1.3</v>
      </c>
      <c r="I33" s="0" t="n">
        <v>1.28</v>
      </c>
      <c r="J33" s="0" t="n">
        <v>0.39</v>
      </c>
      <c r="K33" s="15" t="n">
        <f aca="false">G33/100</f>
        <v>0.0073</v>
      </c>
      <c r="L33" s="15" t="n">
        <f aca="false">H33/100</f>
        <v>0.013</v>
      </c>
      <c r="M33" s="15" t="n">
        <f aca="false">I33/100</f>
        <v>0.0128</v>
      </c>
      <c r="N33" s="15" t="n">
        <f aca="false">J33/100</f>
        <v>0.0039</v>
      </c>
      <c r="O33" s="16" t="n">
        <f aca="false">B33-$N33</f>
        <v>0.00961858805858042</v>
      </c>
      <c r="P33" s="16" t="n">
        <f aca="false">C33-$N33</f>
        <v>0.0109023321554771</v>
      </c>
      <c r="Q33" s="16" t="n">
        <f aca="false">D33-$N33</f>
        <v>0.0238553220156292</v>
      </c>
      <c r="R33" s="16" t="n">
        <f aca="false">E33-$N33</f>
        <v>0.0182914008321775</v>
      </c>
      <c r="S33" s="17" t="n">
        <f aca="false">[1]StylePortfolios!B17/100-$N33</f>
        <v>0.0205</v>
      </c>
      <c r="T33" s="17" t="n">
        <f aca="false">[1]StylePortfolios!C17/100-$N33</f>
        <v>0.0223</v>
      </c>
      <c r="U33" s="17" t="n">
        <f aca="false">[1]StylePortfolios!D17/100-$N33</f>
        <v>0.004</v>
      </c>
      <c r="V33" s="17" t="n">
        <f aca="false">[1]StylePortfolios!U17/100-$N33</f>
        <v>0.0189</v>
      </c>
      <c r="W33" s="17" t="n">
        <f aca="false">[1]StylePortfolios!V17/100-$N33</f>
        <v>-0.0002</v>
      </c>
      <c r="X33" s="17" t="n">
        <f aca="false">[1]StylePortfolios!W17/100-$N33</f>
        <v>0.0129</v>
      </c>
      <c r="Y33" s="18" t="n">
        <f aca="false">O33-(AM$6+AM$7*$S33+AM$8*$T33+AM$9*$U33+$V33*AM$10+$W33*AM$11+$X33*AM$12)</f>
        <v>0.002366618843982</v>
      </c>
      <c r="Z33" s="18" t="n">
        <f aca="false">Y33^2</f>
        <v>5.6008847526907E-006</v>
      </c>
      <c r="AA33" s="19" t="n">
        <f aca="false">(O33-$AM$16)^2</f>
        <v>2.79221372622873E-005</v>
      </c>
      <c r="AC33" s="12"/>
      <c r="AD33" s="12"/>
      <c r="AE33" s="12"/>
    </row>
    <row r="34" customFormat="false" ht="14" hidden="false" customHeight="false" outlineLevel="0" collapsed="false">
      <c r="A34" s="0" t="n">
        <v>199604</v>
      </c>
      <c r="B34" s="15" t="n">
        <v>0.011485735457577</v>
      </c>
      <c r="C34" s="15" t="n">
        <v>0.0321903428971309</v>
      </c>
      <c r="D34" s="15" t="n">
        <v>0.0309386470896695</v>
      </c>
      <c r="E34" s="15" t="n">
        <v>0.0420624151967435</v>
      </c>
      <c r="F34" s="0" t="n">
        <v>199604</v>
      </c>
      <c r="G34" s="0" t="n">
        <v>2.06</v>
      </c>
      <c r="H34" s="0" t="n">
        <v>4.89</v>
      </c>
      <c r="I34" s="0" t="n">
        <v>-4.05</v>
      </c>
      <c r="J34" s="0" t="n">
        <v>0.46</v>
      </c>
      <c r="K34" s="15" t="n">
        <f aca="false">G34/100</f>
        <v>0.0206</v>
      </c>
      <c r="L34" s="15" t="n">
        <f aca="false">H34/100</f>
        <v>0.0489</v>
      </c>
      <c r="M34" s="15" t="n">
        <f aca="false">I34/100</f>
        <v>-0.0405</v>
      </c>
      <c r="N34" s="15" t="n">
        <f aca="false">J34/100</f>
        <v>0.0046</v>
      </c>
      <c r="O34" s="16" t="n">
        <f aca="false">B34-$N34</f>
        <v>0.00688573545757703</v>
      </c>
      <c r="P34" s="16" t="n">
        <f aca="false">C34-$N34</f>
        <v>0.0275903428971309</v>
      </c>
      <c r="Q34" s="16" t="n">
        <f aca="false">D34-$N34</f>
        <v>0.0263386470896695</v>
      </c>
      <c r="R34" s="16" t="n">
        <f aca="false">E34-$N34</f>
        <v>0.0374624151967435</v>
      </c>
      <c r="S34" s="17" t="n">
        <f aca="false">[1]StylePortfolios!B18/100-$N34</f>
        <v>0.0713</v>
      </c>
      <c r="T34" s="17" t="n">
        <f aca="false">[1]StylePortfolios!C18/100-$N34</f>
        <v>0.0388</v>
      </c>
      <c r="U34" s="17" t="n">
        <f aca="false">[1]StylePortfolios!D18/100-$N34</f>
        <v>0.0106</v>
      </c>
      <c r="V34" s="17" t="n">
        <f aca="false">[1]StylePortfolios!U18/100-$N34</f>
        <v>0.0191</v>
      </c>
      <c r="W34" s="17" t="n">
        <f aca="false">[1]StylePortfolios!V18/100-$N34</f>
        <v>0.029</v>
      </c>
      <c r="X34" s="17" t="n">
        <f aca="false">[1]StylePortfolios!W18/100-$N34</f>
        <v>0.0114</v>
      </c>
      <c r="Y34" s="18" t="n">
        <f aca="false">O34-(AM$6+AM$7*$S34+AM$8*$T34+AM$9*$U34+$V34*AM$10+$W34*AM$11+$X34*AM$12)</f>
        <v>-0.00705322748687571</v>
      </c>
      <c r="Z34" s="18" t="n">
        <f aca="false">Y34^2</f>
        <v>4.9748017981619E-005</v>
      </c>
      <c r="AA34" s="19" t="n">
        <f aca="false">(O34-$AM$16)^2</f>
        <v>6.50906822402644E-006</v>
      </c>
      <c r="AC34" s="12"/>
      <c r="AD34" s="12"/>
      <c r="AE34" s="12"/>
    </row>
    <row r="35" customFormat="false" ht="14" hidden="false" customHeight="false" outlineLevel="0" collapsed="false">
      <c r="A35" s="0" t="n">
        <v>199605</v>
      </c>
      <c r="B35" s="15" t="n">
        <v>0.0327838827838827</v>
      </c>
      <c r="C35" s="15" t="n">
        <v>0.0151071186440677</v>
      </c>
      <c r="D35" s="15" t="n">
        <v>0.00839267548321465</v>
      </c>
      <c r="E35" s="15" t="n">
        <v>0.00911458333333348</v>
      </c>
      <c r="F35" s="0" t="n">
        <v>199605</v>
      </c>
      <c r="G35" s="0" t="n">
        <v>2.37</v>
      </c>
      <c r="H35" s="0" t="n">
        <v>3.16</v>
      </c>
      <c r="I35" s="0" t="n">
        <v>-1.4</v>
      </c>
      <c r="J35" s="0" t="n">
        <v>0.42</v>
      </c>
      <c r="K35" s="15" t="n">
        <f aca="false">G35/100</f>
        <v>0.0237</v>
      </c>
      <c r="L35" s="15" t="n">
        <f aca="false">H35/100</f>
        <v>0.0316</v>
      </c>
      <c r="M35" s="15" t="n">
        <f aca="false">I35/100</f>
        <v>-0.014</v>
      </c>
      <c r="N35" s="15" t="n">
        <f aca="false">J35/100</f>
        <v>0.0042</v>
      </c>
      <c r="O35" s="16" t="n">
        <f aca="false">B35-$N35</f>
        <v>0.0285838827838827</v>
      </c>
      <c r="P35" s="16" t="n">
        <f aca="false">C35-$N35</f>
        <v>0.0109071186440677</v>
      </c>
      <c r="Q35" s="16" t="n">
        <f aca="false">D35-$N35</f>
        <v>0.00419267548321465</v>
      </c>
      <c r="R35" s="16" t="n">
        <f aca="false">E35-$N35</f>
        <v>0.00491458333333348</v>
      </c>
      <c r="S35" s="17" t="n">
        <f aca="false">[1]StylePortfolios!B19/100-$N35</f>
        <v>0.061</v>
      </c>
      <c r="T35" s="17" t="n">
        <f aca="false">[1]StylePortfolios!C19/100-$N35</f>
        <v>0.0197</v>
      </c>
      <c r="U35" s="17" t="n">
        <f aca="false">[1]StylePortfolios!D19/100-$N35</f>
        <v>0.0206</v>
      </c>
      <c r="V35" s="17" t="n">
        <f aca="false">[1]StylePortfolios!U19/100-$N35</f>
        <v>-0.0147</v>
      </c>
      <c r="W35" s="17" t="n">
        <f aca="false">[1]StylePortfolios!V19/100-$N35</f>
        <v>0.0359</v>
      </c>
      <c r="X35" s="17" t="n">
        <f aca="false">[1]StylePortfolios!W19/100-$N35</f>
        <v>0.0088</v>
      </c>
      <c r="Y35" s="18" t="n">
        <f aca="false">O35-(AM$6+AM$7*$S35+AM$8*$T35+AM$9*$U35+$V35*AM$10+$W35*AM$11+$X35*AM$12)</f>
        <v>0.0111772255990939</v>
      </c>
      <c r="Z35" s="18" t="n">
        <f aca="false">Y35^2</f>
        <v>0.00012493037209304</v>
      </c>
      <c r="AA35" s="19" t="n">
        <f aca="false">(O35-$AM$16)^2</f>
        <v>0.000588035092402275</v>
      </c>
      <c r="AC35" s="12"/>
      <c r="AD35" s="12"/>
      <c r="AE35" s="12"/>
    </row>
    <row r="36" customFormat="false" ht="14" hidden="false" customHeight="false" outlineLevel="0" collapsed="false">
      <c r="A36" s="0" t="n">
        <v>199606</v>
      </c>
      <c r="B36" s="15" t="n">
        <v>-0.00834240116068197</v>
      </c>
      <c r="C36" s="15" t="n">
        <v>-0.00691995870612516</v>
      </c>
      <c r="D36" s="15" t="n">
        <v>-0.00781841109709947</v>
      </c>
      <c r="E36" s="15" t="n">
        <v>0</v>
      </c>
      <c r="F36" s="0" t="n">
        <v>199606</v>
      </c>
      <c r="G36" s="0" t="n">
        <v>-1.14</v>
      </c>
      <c r="H36" s="0" t="n">
        <v>-3.64</v>
      </c>
      <c r="I36" s="0" t="n">
        <v>1.92</v>
      </c>
      <c r="J36" s="0" t="n">
        <v>0.4</v>
      </c>
      <c r="K36" s="15" t="n">
        <f aca="false">G36/100</f>
        <v>-0.0114</v>
      </c>
      <c r="L36" s="15" t="n">
        <f aca="false">H36/100</f>
        <v>-0.0364</v>
      </c>
      <c r="M36" s="15" t="n">
        <f aca="false">I36/100</f>
        <v>0.0192</v>
      </c>
      <c r="N36" s="15" t="n">
        <f aca="false">J36/100</f>
        <v>0.004</v>
      </c>
      <c r="O36" s="16" t="n">
        <f aca="false">B36-$N36</f>
        <v>-0.012342401160682</v>
      </c>
      <c r="P36" s="16" t="n">
        <f aca="false">C36-$N36</f>
        <v>-0.0109199587061252</v>
      </c>
      <c r="Q36" s="16" t="n">
        <f aca="false">D36-$N36</f>
        <v>-0.0118184110970995</v>
      </c>
      <c r="R36" s="16" t="n">
        <f aca="false">E36-$N36</f>
        <v>-0.004</v>
      </c>
      <c r="S36" s="17" t="n">
        <f aca="false">[1]StylePortfolios!B20/100-$N36</f>
        <v>-0.0451</v>
      </c>
      <c r="T36" s="17" t="n">
        <f aca="false">[1]StylePortfolios!C20/100-$N36</f>
        <v>-0.0345</v>
      </c>
      <c r="U36" s="17" t="n">
        <f aca="false">[1]StylePortfolios!D20/100-$N36</f>
        <v>-0.0012</v>
      </c>
      <c r="V36" s="17" t="n">
        <f aca="false">[1]StylePortfolios!U20/100-$N36</f>
        <v>-0.0126</v>
      </c>
      <c r="W36" s="17" t="n">
        <f aca="false">[1]StylePortfolios!V20/100-$N36</f>
        <v>-0.0099</v>
      </c>
      <c r="X36" s="17" t="n">
        <f aca="false">[1]StylePortfolios!W20/100-$N36</f>
        <v>-0.0082</v>
      </c>
      <c r="Y36" s="18" t="n">
        <f aca="false">O36-(AM$6+AM$7*$S36+AM$8*$T36+AM$9*$U36+$V36*AM$10+$W36*AM$11+$X36*AM$12)</f>
        <v>-0.00841378818466008</v>
      </c>
      <c r="Z36" s="18" t="n">
        <f aca="false">Y36^2</f>
        <v>7.07918316163255E-005</v>
      </c>
      <c r="AA36" s="19" t="n">
        <f aca="false">(O36-$AM$16)^2</f>
        <v>0.000278117294445178</v>
      </c>
      <c r="AC36" s="12"/>
      <c r="AD36" s="12"/>
      <c r="AE36" s="12"/>
    </row>
    <row r="37" customFormat="false" ht="14" hidden="false" customHeight="false" outlineLevel="0" collapsed="false">
      <c r="A37" s="0" t="n">
        <v>199607</v>
      </c>
      <c r="B37" s="15" t="n">
        <v>-0.0160936356986102</v>
      </c>
      <c r="C37" s="15" t="n">
        <v>-0.032033426183844</v>
      </c>
      <c r="D37" s="15" t="n">
        <v>-0.0465175394001017</v>
      </c>
      <c r="E37" s="15" t="n">
        <v>-0.0812903225806455</v>
      </c>
      <c r="F37" s="0" t="n">
        <v>199607</v>
      </c>
      <c r="G37" s="0" t="n">
        <v>-5.97</v>
      </c>
      <c r="H37" s="0" t="n">
        <v>-3.59</v>
      </c>
      <c r="I37" s="0" t="n">
        <v>4.38</v>
      </c>
      <c r="J37" s="0" t="n">
        <v>0.45</v>
      </c>
      <c r="K37" s="15" t="n">
        <f aca="false">G37/100</f>
        <v>-0.0597</v>
      </c>
      <c r="L37" s="15" t="n">
        <f aca="false">H37/100</f>
        <v>-0.0359</v>
      </c>
      <c r="M37" s="15" t="n">
        <f aca="false">I37/100</f>
        <v>0.0438</v>
      </c>
      <c r="N37" s="15" t="n">
        <f aca="false">J37/100</f>
        <v>0.0045</v>
      </c>
      <c r="O37" s="16" t="n">
        <f aca="false">B37-$N37</f>
        <v>-0.0205936356986102</v>
      </c>
      <c r="P37" s="16" t="n">
        <f aca="false">C37-$N37</f>
        <v>-0.036533426183844</v>
      </c>
      <c r="Q37" s="16" t="n">
        <f aca="false">D37-$N37</f>
        <v>-0.0510175394001017</v>
      </c>
      <c r="R37" s="16" t="n">
        <f aca="false">E37-$N37</f>
        <v>-0.0857903225806455</v>
      </c>
      <c r="S37" s="17" t="n">
        <f aca="false">[1]StylePortfolios!B21/100-$N37</f>
        <v>-0.1049</v>
      </c>
      <c r="T37" s="17" t="n">
        <f aca="false">[1]StylePortfolios!C21/100-$N37</f>
        <v>-0.0826</v>
      </c>
      <c r="U37" s="17" t="n">
        <f aca="false">[1]StylePortfolios!D21/100-$N37</f>
        <v>-0.0516</v>
      </c>
      <c r="V37" s="17" t="n">
        <f aca="false">[1]StylePortfolios!U21/100-$N37</f>
        <v>-0.0986</v>
      </c>
      <c r="W37" s="17" t="n">
        <f aca="false">[1]StylePortfolios!V21/100-$N37</f>
        <v>-0.0672</v>
      </c>
      <c r="X37" s="17" t="n">
        <f aca="false">[1]StylePortfolios!W21/100-$N37</f>
        <v>-0.0446</v>
      </c>
      <c r="Y37" s="18" t="n">
        <f aca="false">O37-(AM$6+AM$7*$S37+AM$8*$T37+AM$9*$U37+$V37*AM$10+$W37*AM$11+$X37*AM$12)</f>
        <v>0.0343036027336295</v>
      </c>
      <c r="Z37" s="18" t="n">
        <f aca="false">Y37^2</f>
        <v>0.00117673716050667</v>
      </c>
      <c r="AA37" s="19" t="n">
        <f aca="false">(O37-$AM$16)^2</f>
        <v>0.000621409351678684</v>
      </c>
      <c r="AC37" s="12"/>
      <c r="AD37" s="12"/>
      <c r="AE37" s="12"/>
    </row>
    <row r="38" customFormat="false" ht="14" hidden="false" customHeight="false" outlineLevel="0" collapsed="false">
      <c r="A38" s="0" t="n">
        <v>199608</v>
      </c>
      <c r="B38" s="15" t="n">
        <v>0.0435687732342009</v>
      </c>
      <c r="C38" s="15" t="n">
        <v>0.0316546762589929</v>
      </c>
      <c r="D38" s="15" t="n">
        <v>0.0381231671554252</v>
      </c>
      <c r="E38" s="15" t="n">
        <v>0.0304101838755304</v>
      </c>
      <c r="F38" s="0" t="n">
        <v>199608</v>
      </c>
      <c r="G38" s="0" t="n">
        <v>2.77</v>
      </c>
      <c r="H38" s="0" t="n">
        <v>2.3</v>
      </c>
      <c r="I38" s="0" t="n">
        <v>-0.57</v>
      </c>
      <c r="J38" s="0" t="n">
        <v>0.41</v>
      </c>
      <c r="K38" s="15" t="n">
        <f aca="false">G38/100</f>
        <v>0.0277</v>
      </c>
      <c r="L38" s="15" t="n">
        <f aca="false">H38/100</f>
        <v>0.023</v>
      </c>
      <c r="M38" s="15" t="n">
        <f aca="false">I38/100</f>
        <v>-0.0057</v>
      </c>
      <c r="N38" s="15" t="n">
        <f aca="false">J38/100</f>
        <v>0.0041</v>
      </c>
      <c r="O38" s="16" t="n">
        <f aca="false">B38-$N38</f>
        <v>0.0394687732342009</v>
      </c>
      <c r="P38" s="16" t="n">
        <f aca="false">C38-$N38</f>
        <v>0.0275546762589929</v>
      </c>
      <c r="Q38" s="16" t="n">
        <f aca="false">D38-$N38</f>
        <v>0.0340231671554252</v>
      </c>
      <c r="R38" s="16" t="n">
        <f aca="false">E38-$N38</f>
        <v>0.0263101838755304</v>
      </c>
      <c r="S38" s="17" t="n">
        <f aca="false">[1]StylePortfolios!B22/100-$N38</f>
        <v>0.0441</v>
      </c>
      <c r="T38" s="17" t="n">
        <f aca="false">[1]StylePortfolios!C22/100-$N38</f>
        <v>0.0574</v>
      </c>
      <c r="U38" s="17" t="n">
        <f aca="false">[1]StylePortfolios!D22/100-$N38</f>
        <v>0.0207</v>
      </c>
      <c r="V38" s="17" t="n">
        <f aca="false">[1]StylePortfolios!U22/100-$N38</f>
        <v>0.0472</v>
      </c>
      <c r="W38" s="17" t="n">
        <f aca="false">[1]StylePortfolios!V22/100-$N38</f>
        <v>0.0204</v>
      </c>
      <c r="X38" s="17" t="n">
        <f aca="false">[1]StylePortfolios!W22/100-$N38</f>
        <v>0.0354</v>
      </c>
      <c r="Y38" s="18" t="n">
        <f aca="false">O38-(AM$6+AM$7*$S38+AM$8*$T38+AM$9*$U38+$V38*AM$10+$W38*AM$11+$X38*AM$12)</f>
        <v>0.0129409126596808</v>
      </c>
      <c r="Z38" s="18" t="n">
        <f aca="false">Y38^2</f>
        <v>0.000167467220465487</v>
      </c>
      <c r="AA38" s="19" t="n">
        <f aca="false">(O38-$AM$16)^2</f>
        <v>0.00123442081700042</v>
      </c>
      <c r="AC38" s="12"/>
      <c r="AD38" s="12"/>
      <c r="AE38" s="12"/>
    </row>
    <row r="39" customFormat="false" ht="14" hidden="false" customHeight="false" outlineLevel="0" collapsed="false">
      <c r="A39" s="0" t="n">
        <v>199609</v>
      </c>
      <c r="B39" s="15" t="n">
        <v>0.0599357830895468</v>
      </c>
      <c r="C39" s="15" t="n">
        <v>0.0397108089260809</v>
      </c>
      <c r="D39" s="15" t="n">
        <v>0.0410888546481767</v>
      </c>
      <c r="E39" s="15" t="n">
        <v>0.0253946465339738</v>
      </c>
      <c r="F39" s="0" t="n">
        <v>199609</v>
      </c>
      <c r="G39" s="0" t="n">
        <v>5.01</v>
      </c>
      <c r="H39" s="0" t="n">
        <v>-0.82</v>
      </c>
      <c r="I39" s="0" t="n">
        <v>-3.76</v>
      </c>
      <c r="J39" s="0" t="n">
        <v>0.44</v>
      </c>
      <c r="K39" s="15" t="n">
        <f aca="false">G39/100</f>
        <v>0.0501</v>
      </c>
      <c r="L39" s="15" t="n">
        <f aca="false">H39/100</f>
        <v>-0.0082</v>
      </c>
      <c r="M39" s="15" t="n">
        <f aca="false">I39/100</f>
        <v>-0.0376</v>
      </c>
      <c r="N39" s="15" t="n">
        <f aca="false">J39/100</f>
        <v>0.0044</v>
      </c>
      <c r="O39" s="16" t="n">
        <f aca="false">B39-$N39</f>
        <v>0.0555357830895468</v>
      </c>
      <c r="P39" s="16" t="n">
        <f aca="false">C39-$N39</f>
        <v>0.0353108089260809</v>
      </c>
      <c r="Q39" s="16" t="n">
        <f aca="false">D39-$N39</f>
        <v>0.0366888546481767</v>
      </c>
      <c r="R39" s="16" t="n">
        <f aca="false">E39-$N39</f>
        <v>0.0209946465339738</v>
      </c>
      <c r="S39" s="17" t="n">
        <f aca="false">[1]StylePortfolios!B23/100-$N39</f>
        <v>0.0299</v>
      </c>
      <c r="T39" s="17" t="n">
        <f aca="false">[1]StylePortfolios!C23/100-$N39</f>
        <v>0.0402</v>
      </c>
      <c r="U39" s="17" t="n">
        <f aca="false">[1]StylePortfolios!D23/100-$N39</f>
        <v>0.0533</v>
      </c>
      <c r="V39" s="17" t="n">
        <f aca="false">[1]StylePortfolios!U23/100-$N39</f>
        <v>0.0456</v>
      </c>
      <c r="W39" s="17" t="n">
        <f aca="false">[1]StylePortfolios!V23/100-$N39</f>
        <v>0.0625</v>
      </c>
      <c r="X39" s="17" t="n">
        <f aca="false">[1]StylePortfolios!W23/100-$N39</f>
        <v>0.04</v>
      </c>
      <c r="Y39" s="18" t="n">
        <f aca="false">O39-(AM$6+AM$7*$S39+AM$8*$T39+AM$9*$U39+$V39*AM$10+$W39*AM$11+$X39*AM$12)</f>
        <v>0.00416752652994719</v>
      </c>
      <c r="Z39" s="18" t="n">
        <f aca="false">Y39^2</f>
        <v>1.73682773778136E-005</v>
      </c>
      <c r="AA39" s="19" t="n">
        <f aca="false">(O39-$AM$16)^2</f>
        <v>0.00262157672564546</v>
      </c>
      <c r="AC39" s="12"/>
      <c r="AD39" s="12"/>
      <c r="AE39" s="12"/>
    </row>
    <row r="40" customFormat="false" ht="14" hidden="false" customHeight="false" outlineLevel="0" collapsed="false">
      <c r="A40" s="0" t="n">
        <v>199610</v>
      </c>
      <c r="B40" s="15" t="n">
        <v>0.0519353752945135</v>
      </c>
      <c r="C40" s="15" t="n">
        <v>0.0154986522911051</v>
      </c>
      <c r="D40" s="15" t="n">
        <v>0.0320670942279231</v>
      </c>
      <c r="E40" s="15" t="n">
        <v>-0.00334672021419002</v>
      </c>
      <c r="F40" s="0" t="n">
        <v>199610</v>
      </c>
      <c r="G40" s="0" t="n">
        <v>0.87</v>
      </c>
      <c r="H40" s="0" t="n">
        <v>-4.11</v>
      </c>
      <c r="I40" s="0" t="n">
        <v>4.82</v>
      </c>
      <c r="J40" s="0" t="n">
        <v>0.42</v>
      </c>
      <c r="K40" s="15" t="n">
        <f aca="false">G40/100</f>
        <v>0.0087</v>
      </c>
      <c r="L40" s="15" t="n">
        <f aca="false">H40/100</f>
        <v>-0.0411</v>
      </c>
      <c r="M40" s="15" t="n">
        <f aca="false">I40/100</f>
        <v>0.0482</v>
      </c>
      <c r="N40" s="15" t="n">
        <f aca="false">J40/100</f>
        <v>0.0042</v>
      </c>
      <c r="O40" s="16" t="n">
        <f aca="false">B40-$N40</f>
        <v>0.0477353752945135</v>
      </c>
      <c r="P40" s="16" t="n">
        <f aca="false">C40-$N40</f>
        <v>0.0112986522911051</v>
      </c>
      <c r="Q40" s="16" t="n">
        <f aca="false">D40-$N40</f>
        <v>0.0278670942279231</v>
      </c>
      <c r="R40" s="16" t="n">
        <f aca="false">E40-$N40</f>
        <v>-0.00754672021419002</v>
      </c>
      <c r="S40" s="17" t="n">
        <f aca="false">[1]StylePortfolios!B24/100-$N40</f>
        <v>-0.0226</v>
      </c>
      <c r="T40" s="17" t="n">
        <f aca="false">[1]StylePortfolios!C24/100-$N40</f>
        <v>-0.0168</v>
      </c>
      <c r="U40" s="17" t="n">
        <f aca="false">[1]StylePortfolios!D24/100-$N40</f>
        <v>0.0168</v>
      </c>
      <c r="V40" s="17" t="n">
        <f aca="false">[1]StylePortfolios!U24/100-$N40</f>
        <v>-0.0371</v>
      </c>
      <c r="W40" s="17" t="n">
        <f aca="false">[1]StylePortfolios!V24/100-$N40</f>
        <v>-0.0023</v>
      </c>
      <c r="X40" s="17" t="n">
        <f aca="false">[1]StylePortfolios!W24/100-$N40</f>
        <v>0.0272</v>
      </c>
      <c r="Y40" s="18" t="n">
        <f aca="false">O40-(AM$6+AM$7*$S40+AM$8*$T40+AM$9*$U40+$V40*AM$10+$W40*AM$11+$X40*AM$12)</f>
        <v>0.0344192420493722</v>
      </c>
      <c r="Z40" s="18" t="n">
        <f aca="false">Y40^2</f>
        <v>0.00118468422325327</v>
      </c>
      <c r="AA40" s="19" t="n">
        <f aca="false">(O40-$AM$16)^2</f>
        <v>0.00188364049908794</v>
      </c>
      <c r="AC40" s="12"/>
      <c r="AD40" s="12"/>
      <c r="AE40" s="12"/>
    </row>
    <row r="41" customFormat="false" ht="14" hidden="false" customHeight="false" outlineLevel="0" collapsed="false">
      <c r="A41" s="0" t="n">
        <v>199611</v>
      </c>
      <c r="B41" s="15" t="n">
        <v>0.103139013452915</v>
      </c>
      <c r="C41" s="15" t="n">
        <v>0.0418049104180491</v>
      </c>
      <c r="D41" s="15" t="n">
        <v>0.0580783938814531</v>
      </c>
      <c r="E41" s="15" t="n">
        <v>0.0558092679650781</v>
      </c>
      <c r="F41" s="0" t="n">
        <v>199611</v>
      </c>
      <c r="G41" s="0" t="n">
        <v>6.25</v>
      </c>
      <c r="H41" s="0" t="n">
        <v>-3.6</v>
      </c>
      <c r="I41" s="0" t="n">
        <v>0.16</v>
      </c>
      <c r="J41" s="0" t="n">
        <v>0.41</v>
      </c>
      <c r="K41" s="15" t="n">
        <f aca="false">G41/100</f>
        <v>0.0625</v>
      </c>
      <c r="L41" s="15" t="n">
        <f aca="false">H41/100</f>
        <v>-0.036</v>
      </c>
      <c r="M41" s="15" t="n">
        <f aca="false">I41/100</f>
        <v>0.0016</v>
      </c>
      <c r="N41" s="15" t="n">
        <f aca="false">J41/100</f>
        <v>0.0041</v>
      </c>
      <c r="O41" s="16" t="n">
        <f aca="false">B41-$N41</f>
        <v>0.0990390134529149</v>
      </c>
      <c r="P41" s="16" t="n">
        <f aca="false">C41-$N41</f>
        <v>0.0377049104180491</v>
      </c>
      <c r="Q41" s="16" t="n">
        <f aca="false">D41-$N41</f>
        <v>0.0539783938814531</v>
      </c>
      <c r="R41" s="16" t="n">
        <f aca="false">E41-$N41</f>
        <v>0.0517092679650781</v>
      </c>
      <c r="S41" s="17" t="n">
        <f aca="false">[1]StylePortfolios!B25/100-$N41</f>
        <v>0.0224</v>
      </c>
      <c r="T41" s="17" t="n">
        <f aca="false">[1]StylePortfolios!C25/100-$N41</f>
        <v>0.0408</v>
      </c>
      <c r="U41" s="17" t="n">
        <f aca="false">[1]StylePortfolios!D25/100-$N41</f>
        <v>0.0709</v>
      </c>
      <c r="V41" s="17" t="n">
        <f aca="false">[1]StylePortfolios!U25/100-$N41</f>
        <v>0.0126</v>
      </c>
      <c r="W41" s="17" t="n">
        <f aca="false">[1]StylePortfolios!V25/100-$N41</f>
        <v>0.0642</v>
      </c>
      <c r="X41" s="17" t="n">
        <f aca="false">[1]StylePortfolios!W25/100-$N41</f>
        <v>0.0712</v>
      </c>
      <c r="Y41" s="18" t="n">
        <f aca="false">O41-(AM$6+AM$7*$S41+AM$8*$T41+AM$9*$U41+$V41*AM$10+$W41*AM$11+$X41*AM$12)</f>
        <v>0.0328580923596805</v>
      </c>
      <c r="Z41" s="18" t="n">
        <f aca="false">Y41^2</f>
        <v>0.0010796542335173</v>
      </c>
      <c r="AA41" s="19" t="n">
        <f aca="false">(O41-$AM$16)^2</f>
        <v>0.00896895473740449</v>
      </c>
      <c r="AC41" s="12"/>
      <c r="AD41" s="12"/>
      <c r="AE41" s="12"/>
    </row>
    <row r="42" customFormat="false" ht="14" hidden="false" customHeight="false" outlineLevel="0" collapsed="false">
      <c r="A42" s="0" t="n">
        <v>199612</v>
      </c>
      <c r="B42" s="15" t="n">
        <v>-0.0132694541231124</v>
      </c>
      <c r="C42" s="15" t="n">
        <v>-8.13375796175908E-005</v>
      </c>
      <c r="D42" s="15" t="n">
        <v>-0.00655071154280529</v>
      </c>
      <c r="E42" s="15" t="n">
        <v>0.00512450851900415</v>
      </c>
      <c r="F42" s="0" t="n">
        <v>199612</v>
      </c>
      <c r="G42" s="0" t="n">
        <v>-1.7</v>
      </c>
      <c r="H42" s="0" t="n">
        <v>3.08</v>
      </c>
      <c r="I42" s="0" t="n">
        <v>0.99</v>
      </c>
      <c r="J42" s="0" t="n">
        <v>0.46</v>
      </c>
      <c r="K42" s="15" t="n">
        <f aca="false">G42/100</f>
        <v>-0.017</v>
      </c>
      <c r="L42" s="15" t="n">
        <f aca="false">H42/100</f>
        <v>0.0308</v>
      </c>
      <c r="M42" s="15" t="n">
        <f aca="false">I42/100</f>
        <v>0.0099</v>
      </c>
      <c r="N42" s="15" t="n">
        <f aca="false">J42/100</f>
        <v>0.0046</v>
      </c>
      <c r="O42" s="16" t="n">
        <f aca="false">B42-$N42</f>
        <v>-0.0178694541231124</v>
      </c>
      <c r="P42" s="16" t="n">
        <f aca="false">C42-$N42</f>
        <v>-0.00468133757961759</v>
      </c>
      <c r="Q42" s="16" t="n">
        <f aca="false">D42-$N42</f>
        <v>-0.0111507115428053</v>
      </c>
      <c r="R42" s="16" t="n">
        <f aca="false">E42-$N42</f>
        <v>0.000524508519004145</v>
      </c>
      <c r="S42" s="17" t="n">
        <f aca="false">[1]StylePortfolios!B26/100-$N42</f>
        <v>0.0138</v>
      </c>
      <c r="T42" s="17" t="n">
        <f aca="false">[1]StylePortfolios!C26/100-$N42</f>
        <v>0.0041</v>
      </c>
      <c r="U42" s="17" t="n">
        <f aca="false">[1]StylePortfolios!D26/100-$N42</f>
        <v>-0.0229</v>
      </c>
      <c r="V42" s="17" t="n">
        <f aca="false">[1]StylePortfolios!U26/100-$N42</f>
        <v>0.0125</v>
      </c>
      <c r="W42" s="17" t="n">
        <f aca="false">[1]StylePortfolios!V26/100-$N42</f>
        <v>-0.02</v>
      </c>
      <c r="X42" s="17" t="n">
        <f aca="false">[1]StylePortfolios!W26/100-$N42</f>
        <v>-0.0142</v>
      </c>
      <c r="Y42" s="18" t="n">
        <f aca="false">O42-(AM$6+AM$7*$S42+AM$8*$T42+AM$9*$U42+$V42*AM$10+$W42*AM$11+$X42*AM$12)</f>
        <v>-0.000556302968282289</v>
      </c>
      <c r="Z42" s="18" t="n">
        <f aca="false">Y42^2</f>
        <v>3.09472992519686E-007</v>
      </c>
      <c r="AA42" s="19" t="n">
        <f aca="false">(O42-$AM$16)^2</f>
        <v>0.00049301326485547</v>
      </c>
      <c r="AC42" s="12"/>
      <c r="AD42" s="12"/>
      <c r="AE42" s="12"/>
    </row>
    <row r="43" customFormat="false" ht="14" hidden="false" customHeight="false" outlineLevel="0" collapsed="false">
      <c r="A43" s="0" t="n">
        <v>199701</v>
      </c>
      <c r="B43" s="15" t="n">
        <v>0.0830554713549558</v>
      </c>
      <c r="C43" s="15" t="n">
        <v>0.0332203389830508</v>
      </c>
      <c r="D43" s="15" t="n">
        <v>0.038908659549229</v>
      </c>
      <c r="E43" s="15" t="n">
        <v>0.0379084967320262</v>
      </c>
      <c r="F43" s="0" t="n">
        <v>199701</v>
      </c>
      <c r="G43" s="0" t="n">
        <v>4.99</v>
      </c>
      <c r="H43" s="0" t="n">
        <v>-1.52</v>
      </c>
      <c r="I43" s="0" t="n">
        <v>-2.33</v>
      </c>
      <c r="J43" s="0" t="n">
        <v>0.45</v>
      </c>
      <c r="K43" s="15" t="n">
        <f aca="false">G43/100</f>
        <v>0.0499</v>
      </c>
      <c r="L43" s="15" t="n">
        <f aca="false">H43/100</f>
        <v>-0.0152</v>
      </c>
      <c r="M43" s="15" t="n">
        <f aca="false">I43/100</f>
        <v>-0.0233</v>
      </c>
      <c r="N43" s="15" t="n">
        <f aca="false">J43/100</f>
        <v>0.0045</v>
      </c>
      <c r="O43" s="16" t="n">
        <f aca="false">B43-$N43</f>
        <v>0.0785554713549558</v>
      </c>
      <c r="P43" s="16" t="n">
        <f aca="false">C43-$N43</f>
        <v>0.0287203389830508</v>
      </c>
      <c r="Q43" s="16" t="n">
        <f aca="false">D43-$N43</f>
        <v>0.0344086595492289</v>
      </c>
      <c r="R43" s="16" t="n">
        <f aca="false">E43-$N43</f>
        <v>0.0334084967320262</v>
      </c>
      <c r="S43" s="17" t="n">
        <f aca="false">[1]StylePortfolios!B27/100-$N43</f>
        <v>0.0385</v>
      </c>
      <c r="T43" s="17" t="n">
        <f aca="false">[1]StylePortfolios!C27/100-$N43</f>
        <v>0.0206</v>
      </c>
      <c r="U43" s="17" t="n">
        <f aca="false">[1]StylePortfolios!D27/100-$N43</f>
        <v>0.0565</v>
      </c>
      <c r="V43" s="17" t="n">
        <f aca="false">[1]StylePortfolios!U27/100-$N43</f>
        <v>0.0244</v>
      </c>
      <c r="W43" s="17" t="n">
        <f aca="false">[1]StylePortfolios!V27/100-$N43</f>
        <v>0.0599</v>
      </c>
      <c r="X43" s="17" t="n">
        <f aca="false">[1]StylePortfolios!W27/100-$N43</f>
        <v>0.0448</v>
      </c>
      <c r="Y43" s="18" t="n">
        <f aca="false">O43-(AM$6+AM$7*$S43+AM$8*$T43+AM$9*$U43+$V43*AM$10+$W43*AM$11+$X43*AM$12)</f>
        <v>0.0262005675495183</v>
      </c>
      <c r="Z43" s="18" t="n">
        <f aca="false">Y43^2</f>
        <v>0.000686469739916872</v>
      </c>
      <c r="AA43" s="19" t="n">
        <f aca="false">(O43-$AM$16)^2</f>
        <v>0.00550876032335796</v>
      </c>
      <c r="AC43" s="12"/>
      <c r="AD43" s="12"/>
      <c r="AE43" s="12"/>
    </row>
    <row r="44" customFormat="false" ht="14" hidden="false" customHeight="false" outlineLevel="0" collapsed="false">
      <c r="A44" s="0" t="n">
        <v>199702</v>
      </c>
      <c r="B44" s="15" t="n">
        <v>0.00951581304226146</v>
      </c>
      <c r="C44" s="15" t="n">
        <v>-0.020997375328084</v>
      </c>
      <c r="D44" s="15" t="n">
        <v>-0.0260333409454215</v>
      </c>
      <c r="E44" s="15" t="n">
        <v>0</v>
      </c>
      <c r="F44" s="0" t="n">
        <v>199702</v>
      </c>
      <c r="G44" s="0" t="n">
        <v>-0.49</v>
      </c>
      <c r="H44" s="0" t="n">
        <v>-2.61</v>
      </c>
      <c r="I44" s="0" t="n">
        <v>4.69</v>
      </c>
      <c r="J44" s="0" t="n">
        <v>0.39</v>
      </c>
      <c r="K44" s="15" t="n">
        <f aca="false">G44/100</f>
        <v>-0.0049</v>
      </c>
      <c r="L44" s="15" t="n">
        <f aca="false">H44/100</f>
        <v>-0.0261</v>
      </c>
      <c r="M44" s="15" t="n">
        <f aca="false">I44/100</f>
        <v>0.0469</v>
      </c>
      <c r="N44" s="15" t="n">
        <f aca="false">J44/100</f>
        <v>0.0039</v>
      </c>
      <c r="O44" s="16" t="n">
        <f aca="false">B44-$N44</f>
        <v>0.00561581304226146</v>
      </c>
      <c r="P44" s="16" t="n">
        <f aca="false">C44-$N44</f>
        <v>-0.024897375328084</v>
      </c>
      <c r="Q44" s="16" t="n">
        <f aca="false">D44-$N44</f>
        <v>-0.0299333409454215</v>
      </c>
      <c r="R44" s="16" t="n">
        <f aca="false">E44-$N44</f>
        <v>-0.0039</v>
      </c>
      <c r="S44" s="17" t="n">
        <f aca="false">[1]StylePortfolios!B28/100-$N44</f>
        <v>-0.0321</v>
      </c>
      <c r="T44" s="17" t="n">
        <f aca="false">[1]StylePortfolios!C28/100-$N44</f>
        <v>-0.0202</v>
      </c>
      <c r="U44" s="17" t="n">
        <f aca="false">[1]StylePortfolios!D28/100-$N44</f>
        <v>0.0013</v>
      </c>
      <c r="V44" s="17" t="n">
        <f aca="false">[1]StylePortfolios!U28/100-$N44</f>
        <v>0.0026</v>
      </c>
      <c r="W44" s="17" t="n">
        <f aca="false">[1]StylePortfolios!V28/100-$N44</f>
        <v>-0.0084</v>
      </c>
      <c r="X44" s="17" t="n">
        <f aca="false">[1]StylePortfolios!W28/100-$N44</f>
        <v>-0.0003</v>
      </c>
      <c r="Y44" s="18" t="n">
        <f aca="false">O44-(AM$6+AM$7*$S44+AM$8*$T44+AM$9*$U44+$V44*AM$10+$W44*AM$11+$X44*AM$12)</f>
        <v>0.0049724050036498</v>
      </c>
      <c r="Z44" s="18" t="n">
        <f aca="false">Y44^2</f>
        <v>2.47248115203215E-005</v>
      </c>
      <c r="AA44" s="19" t="n">
        <f aca="false">(O44-$AM$16)^2</f>
        <v>1.64189663914289E-006</v>
      </c>
      <c r="AC44" s="12"/>
      <c r="AD44" s="12"/>
      <c r="AE44" s="12"/>
    </row>
    <row r="45" customFormat="false" ht="14" hidden="false" customHeight="false" outlineLevel="0" collapsed="false">
      <c r="A45" s="0" t="n">
        <v>199703</v>
      </c>
      <c r="B45" s="15" t="n">
        <v>-0.054338785694483</v>
      </c>
      <c r="C45" s="15" t="n">
        <v>-0.0268463136729222</v>
      </c>
      <c r="D45" s="15" t="n">
        <v>-0.0259895088221268</v>
      </c>
      <c r="E45" s="15" t="n">
        <v>-0.0100755667506297</v>
      </c>
      <c r="F45" s="0" t="n">
        <v>199703</v>
      </c>
      <c r="G45" s="0" t="n">
        <v>-5.03</v>
      </c>
      <c r="H45" s="0" t="n">
        <v>-0.32</v>
      </c>
      <c r="I45" s="0" t="n">
        <v>3.86</v>
      </c>
      <c r="J45" s="0" t="n">
        <v>0.43</v>
      </c>
      <c r="K45" s="15" t="n">
        <f aca="false">G45/100</f>
        <v>-0.0503</v>
      </c>
      <c r="L45" s="15" t="n">
        <f aca="false">H45/100</f>
        <v>-0.0032</v>
      </c>
      <c r="M45" s="15" t="n">
        <f aca="false">I45/100</f>
        <v>0.0386</v>
      </c>
      <c r="N45" s="15" t="n">
        <f aca="false">J45/100</f>
        <v>0.0043</v>
      </c>
      <c r="O45" s="16" t="n">
        <f aca="false">B45-$N45</f>
        <v>-0.058638785694483</v>
      </c>
      <c r="P45" s="16" t="n">
        <f aca="false">C45-$N45</f>
        <v>-0.0311463136729222</v>
      </c>
      <c r="Q45" s="16" t="n">
        <f aca="false">D45-$N45</f>
        <v>-0.0302895088221268</v>
      </c>
      <c r="R45" s="16" t="n">
        <f aca="false">E45-$N45</f>
        <v>-0.0143755667506297</v>
      </c>
      <c r="S45" s="17" t="n">
        <f aca="false">[1]StylePortfolios!B29/100-$N45</f>
        <v>-0.0572</v>
      </c>
      <c r="T45" s="17" t="n">
        <f aca="false">[1]StylePortfolios!C29/100-$N45</f>
        <v>-0.0526</v>
      </c>
      <c r="U45" s="17" t="n">
        <f aca="false">[1]StylePortfolios!D29/100-$N45</f>
        <v>-0.0487</v>
      </c>
      <c r="V45" s="17" t="n">
        <f aca="false">[1]StylePortfolios!U29/100-$N45</f>
        <v>-0.0701</v>
      </c>
      <c r="W45" s="17" t="n">
        <f aca="false">[1]StylePortfolios!V29/100-$N45</f>
        <v>-0.0614</v>
      </c>
      <c r="X45" s="17" t="n">
        <f aca="false">[1]StylePortfolios!W29/100-$N45</f>
        <v>-0.0311</v>
      </c>
      <c r="Y45" s="18" t="n">
        <f aca="false">O45-(AM$6+AM$7*$S45+AM$8*$T45+AM$9*$U45+$V45*AM$10+$W45*AM$11+$X45*AM$12)</f>
        <v>-0.0112651678798981</v>
      </c>
      <c r="Z45" s="18" t="n">
        <f aca="false">Y45^2</f>
        <v>0.000126904007362288</v>
      </c>
      <c r="AA45" s="19" t="n">
        <f aca="false">(O45-$AM$16)^2</f>
        <v>0.00396562814878801</v>
      </c>
      <c r="AC45" s="12"/>
      <c r="AD45" s="12"/>
      <c r="AE45" s="12"/>
    </row>
    <row r="46" customFormat="false" ht="14" hidden="false" customHeight="false" outlineLevel="0" collapsed="false">
      <c r="A46" s="0" t="n">
        <v>199704</v>
      </c>
      <c r="B46" s="15" t="n">
        <v>0.0697742597478745</v>
      </c>
      <c r="C46" s="15" t="n">
        <v>0.0110726643598615</v>
      </c>
      <c r="D46" s="15" t="n">
        <v>0.0225214198286414</v>
      </c>
      <c r="E46" s="15" t="n">
        <v>0.0127226463104326</v>
      </c>
      <c r="F46" s="0" t="n">
        <v>199704</v>
      </c>
      <c r="G46" s="0" t="n">
        <v>4.04</v>
      </c>
      <c r="H46" s="0" t="n">
        <v>-5.19</v>
      </c>
      <c r="I46" s="0" t="n">
        <v>-1.02</v>
      </c>
      <c r="J46" s="0" t="n">
        <v>0.43</v>
      </c>
      <c r="K46" s="15" t="n">
        <f aca="false">G46/100</f>
        <v>0.0404</v>
      </c>
      <c r="L46" s="15" t="n">
        <f aca="false">H46/100</f>
        <v>-0.0519</v>
      </c>
      <c r="M46" s="15" t="n">
        <f aca="false">I46/100</f>
        <v>-0.0102</v>
      </c>
      <c r="N46" s="15" t="n">
        <f aca="false">J46/100</f>
        <v>0.0043</v>
      </c>
      <c r="O46" s="16" t="n">
        <f aca="false">B46-$N46</f>
        <v>0.0654742597478746</v>
      </c>
      <c r="P46" s="16" t="n">
        <f aca="false">C46-$N46</f>
        <v>0.00677266435986154</v>
      </c>
      <c r="Q46" s="16" t="n">
        <f aca="false">D46-$N46</f>
        <v>0.0182214198286414</v>
      </c>
      <c r="R46" s="16" t="n">
        <f aca="false">E46-$N46</f>
        <v>0.00842264631043263</v>
      </c>
      <c r="S46" s="17" t="n">
        <f aca="false">[1]StylePortfolios!B30/100-$N46</f>
        <v>-0.0306</v>
      </c>
      <c r="T46" s="17" t="n">
        <f aca="false">[1]StylePortfolios!C30/100-$N46</f>
        <v>0.0109</v>
      </c>
      <c r="U46" s="17" t="n">
        <f aca="false">[1]StylePortfolios!D30/100-$N46</f>
        <v>0.0521</v>
      </c>
      <c r="V46" s="17" t="n">
        <f aca="false">[1]StylePortfolios!U30/100-$N46</f>
        <v>0.0106</v>
      </c>
      <c r="W46" s="17" t="n">
        <f aca="false">[1]StylePortfolios!V30/100-$N46</f>
        <v>0.0562</v>
      </c>
      <c r="X46" s="17" t="n">
        <f aca="false">[1]StylePortfolios!W30/100-$N46</f>
        <v>0.0364</v>
      </c>
      <c r="Y46" s="18" t="n">
        <f aca="false">O46-(AM$6+AM$7*$S46+AM$8*$T46+AM$9*$U46+$V46*AM$10+$W46*AM$11+$X46*AM$12)</f>
        <v>0.0190578026218469</v>
      </c>
      <c r="Z46" s="18" t="n">
        <f aca="false">Y46^2</f>
        <v>0.000363199840773273</v>
      </c>
      <c r="AA46" s="19" t="n">
        <f aca="false">(O46-$AM$16)^2</f>
        <v>0.00373807659333459</v>
      </c>
      <c r="AC46" s="12"/>
      <c r="AD46" s="12"/>
      <c r="AE46" s="12"/>
    </row>
    <row r="47" customFormat="false" ht="14" hidden="false" customHeight="false" outlineLevel="0" collapsed="false">
      <c r="A47" s="0" t="n">
        <v>199705</v>
      </c>
      <c r="B47" s="15" t="n">
        <v>0.0637160865990682</v>
      </c>
      <c r="C47" s="15" t="n">
        <v>0.0597345653661876</v>
      </c>
      <c r="D47" s="15" t="n">
        <v>0.0600909743835287</v>
      </c>
      <c r="E47" s="15" t="n">
        <v>0.0577889447236182</v>
      </c>
      <c r="F47" s="0" t="n">
        <v>199705</v>
      </c>
      <c r="G47" s="0" t="n">
        <v>6.74</v>
      </c>
      <c r="H47" s="0" t="n">
        <v>4.83</v>
      </c>
      <c r="I47" s="0" t="n">
        <v>-4.38</v>
      </c>
      <c r="J47" s="0" t="n">
        <v>0.49</v>
      </c>
      <c r="K47" s="15" t="n">
        <f aca="false">G47/100</f>
        <v>0.0674</v>
      </c>
      <c r="L47" s="15" t="n">
        <f aca="false">H47/100</f>
        <v>0.0483</v>
      </c>
      <c r="M47" s="15" t="n">
        <f aca="false">I47/100</f>
        <v>-0.0438</v>
      </c>
      <c r="N47" s="15" t="n">
        <f aca="false">J47/100</f>
        <v>0.0049</v>
      </c>
      <c r="O47" s="16" t="n">
        <f aca="false">B47-$N47</f>
        <v>0.0588160865990682</v>
      </c>
      <c r="P47" s="16" t="n">
        <f aca="false">C47-$N47</f>
        <v>0.0548345653661876</v>
      </c>
      <c r="Q47" s="16" t="n">
        <f aca="false">D47-$N47</f>
        <v>0.0551909743835287</v>
      </c>
      <c r="R47" s="16" t="n">
        <f aca="false">E47-$N47</f>
        <v>0.0528889447236182</v>
      </c>
      <c r="S47" s="17" t="n">
        <f aca="false">[1]StylePortfolios!B31/100-$N47</f>
        <v>0.1049</v>
      </c>
      <c r="T47" s="17" t="n">
        <f aca="false">[1]StylePortfolios!C31/100-$N47</f>
        <v>0.0972</v>
      </c>
      <c r="U47" s="17" t="n">
        <f aca="false">[1]StylePortfolios!D31/100-$N47</f>
        <v>0.0585</v>
      </c>
      <c r="V47" s="17" t="n">
        <f aca="false">[1]StylePortfolios!U31/100-$N47</f>
        <v>0.1146</v>
      </c>
      <c r="W47" s="17" t="n">
        <f aca="false">[1]StylePortfolios!V31/100-$N47</f>
        <v>0.0704</v>
      </c>
      <c r="X47" s="17" t="n">
        <f aca="false">[1]StylePortfolios!W31/100-$N47</f>
        <v>0.0578</v>
      </c>
      <c r="Y47" s="18" t="n">
        <f aca="false">O47-(AM$6+AM$7*$S47+AM$8*$T47+AM$9*$U47+$V47*AM$10+$W47*AM$11+$X47*AM$12)</f>
        <v>-0.00584702290359349</v>
      </c>
      <c r="Z47" s="18" t="n">
        <f aca="false">Y47^2</f>
        <v>3.41876768351468E-005</v>
      </c>
      <c r="AA47" s="19" t="n">
        <f aca="false">(O47-$AM$16)^2</f>
        <v>0.00296824895581798</v>
      </c>
      <c r="AC47" s="12"/>
      <c r="AD47" s="12"/>
      <c r="AE47" s="12"/>
    </row>
    <row r="48" customFormat="false" ht="14" hidden="false" customHeight="false" outlineLevel="0" collapsed="false">
      <c r="A48" s="0" t="n">
        <v>199706</v>
      </c>
      <c r="B48" s="15" t="n">
        <v>0.0372978612415231</v>
      </c>
      <c r="C48" s="15" t="n">
        <v>0.0263499999999997</v>
      </c>
      <c r="D48" s="15" t="n">
        <v>0.0413279132791327</v>
      </c>
      <c r="E48" s="15" t="n">
        <v>0.0457244655581948</v>
      </c>
      <c r="F48" s="0" t="n">
        <v>199706</v>
      </c>
      <c r="G48" s="0" t="n">
        <v>4.1</v>
      </c>
      <c r="H48" s="0" t="n">
        <v>1.5</v>
      </c>
      <c r="I48" s="0" t="n">
        <v>0.72</v>
      </c>
      <c r="J48" s="0" t="n">
        <v>0.37</v>
      </c>
      <c r="K48" s="15" t="n">
        <f aca="false">G48/100</f>
        <v>0.041</v>
      </c>
      <c r="L48" s="15" t="n">
        <f aca="false">H48/100</f>
        <v>0.015</v>
      </c>
      <c r="M48" s="15" t="n">
        <f aca="false">I48/100</f>
        <v>0.0072</v>
      </c>
      <c r="N48" s="15" t="n">
        <f aca="false">J48/100</f>
        <v>0.0037</v>
      </c>
      <c r="O48" s="16" t="n">
        <f aca="false">B48-$N48</f>
        <v>0.0335978612415231</v>
      </c>
      <c r="P48" s="16" t="n">
        <f aca="false">C48-$N48</f>
        <v>0.0226499999999996</v>
      </c>
      <c r="Q48" s="16" t="n">
        <f aca="false">D48-$N48</f>
        <v>0.0376279132791327</v>
      </c>
      <c r="R48" s="16" t="n">
        <f aca="false">E48-$N48</f>
        <v>0.0420244655581948</v>
      </c>
      <c r="S48" s="17" t="n">
        <f aca="false">[1]StylePortfolios!B32/100-$N48</f>
        <v>0.0535</v>
      </c>
      <c r="T48" s="17" t="n">
        <f aca="false">[1]StylePortfolios!C32/100-$N48</f>
        <v>0.0408</v>
      </c>
      <c r="U48" s="17" t="n">
        <f aca="false">[1]StylePortfolios!D32/100-$N48</f>
        <v>0.0392</v>
      </c>
      <c r="V48" s="17" t="n">
        <f aca="false">[1]StylePortfolios!U32/100-$N48</f>
        <v>0.025</v>
      </c>
      <c r="W48" s="17" t="n">
        <f aca="false">[1]StylePortfolios!V32/100-$N48</f>
        <v>0.0377</v>
      </c>
      <c r="X48" s="17" t="n">
        <f aca="false">[1]StylePortfolios!W32/100-$N48</f>
        <v>0.044</v>
      </c>
      <c r="Y48" s="18" t="n">
        <f aca="false">O48-(AM$6+AM$7*$S48+AM$8*$T48+AM$9*$U48+$V48*AM$10+$W48*AM$11+$X48*AM$12)</f>
        <v>-0.00592109946694166</v>
      </c>
      <c r="Z48" s="18" t="n">
        <f aca="false">Y48^2</f>
        <v>3.50594188974168E-005</v>
      </c>
      <c r="AA48" s="19" t="n">
        <f aca="false">(O48-$AM$16)^2</f>
        <v>0.000856347360655817</v>
      </c>
      <c r="AC48" s="12"/>
      <c r="AD48" s="12"/>
      <c r="AE48" s="12"/>
    </row>
    <row r="49" customFormat="false" ht="14" hidden="false" customHeight="false" outlineLevel="0" collapsed="false">
      <c r="A49" s="0" t="n">
        <v>199707</v>
      </c>
      <c r="B49" s="15" t="n">
        <v>0.134272064370128</v>
      </c>
      <c r="C49" s="15" t="n">
        <v>0.0596026490066226</v>
      </c>
      <c r="D49" s="15" t="n">
        <v>0.0847972240294947</v>
      </c>
      <c r="E49" s="15" t="n">
        <v>0.0452924474730272</v>
      </c>
      <c r="F49" s="0" t="n">
        <v>199707</v>
      </c>
      <c r="G49" s="0" t="n">
        <v>7.33</v>
      </c>
      <c r="H49" s="0" t="n">
        <v>-2.52</v>
      </c>
      <c r="I49" s="0" t="n">
        <v>-0.13</v>
      </c>
      <c r="J49" s="0" t="n">
        <v>0.43</v>
      </c>
      <c r="K49" s="15" t="n">
        <f aca="false">G49/100</f>
        <v>0.0733</v>
      </c>
      <c r="L49" s="15" t="n">
        <f aca="false">H49/100</f>
        <v>-0.0252</v>
      </c>
      <c r="M49" s="15" t="n">
        <f aca="false">I49/100</f>
        <v>-0.0013</v>
      </c>
      <c r="N49" s="15" t="n">
        <f aca="false">J49/100</f>
        <v>0.0043</v>
      </c>
      <c r="O49" s="16" t="n">
        <f aca="false">B49-$N49</f>
        <v>0.129972064370128</v>
      </c>
      <c r="P49" s="16" t="n">
        <f aca="false">C49-$N49</f>
        <v>0.0553026490066226</v>
      </c>
      <c r="Q49" s="16" t="n">
        <f aca="false">D49-$N49</f>
        <v>0.0804972240294947</v>
      </c>
      <c r="R49" s="16" t="n">
        <f aca="false">E49-$N49</f>
        <v>0.0409924474730272</v>
      </c>
      <c r="S49" s="17" t="n">
        <f aca="false">[1]StylePortfolios!B33/100-$N49</f>
        <v>0.0424</v>
      </c>
      <c r="T49" s="17" t="n">
        <f aca="false">[1]StylePortfolios!C33/100-$N49</f>
        <v>0.0581</v>
      </c>
      <c r="U49" s="17" t="n">
        <f aca="false">[1]StylePortfolios!D33/100-$N49</f>
        <v>0.0778</v>
      </c>
      <c r="V49" s="17" t="n">
        <f aca="false">[1]StylePortfolios!U33/100-$N49</f>
        <v>0.0305</v>
      </c>
      <c r="W49" s="17" t="n">
        <f aca="false">[1]StylePortfolios!V33/100-$N49</f>
        <v>0.0711</v>
      </c>
      <c r="X49" s="17" t="n">
        <f aca="false">[1]StylePortfolios!W33/100-$N49</f>
        <v>0.0804</v>
      </c>
      <c r="Y49" s="18" t="n">
        <f aca="false">O49-(AM$6+AM$7*$S49+AM$8*$T49+AM$9*$U49+$V49*AM$10+$W49*AM$11+$X49*AM$12)</f>
        <v>0.0555162534737679</v>
      </c>
      <c r="Z49" s="18" t="n">
        <f aca="false">Y49^2</f>
        <v>0.00308205439976365</v>
      </c>
      <c r="AA49" s="19" t="n">
        <f aca="false">(O49-$AM$16)^2</f>
        <v>0.0157848106734069</v>
      </c>
      <c r="AC49" s="12"/>
      <c r="AD49" s="12"/>
      <c r="AE49" s="12"/>
    </row>
    <row r="50" customFormat="false" ht="14" hidden="false" customHeight="false" outlineLevel="0" collapsed="false">
      <c r="A50" s="0" t="n">
        <v>199708</v>
      </c>
      <c r="B50" s="15" t="n">
        <v>-0.0288184438040345</v>
      </c>
      <c r="C50" s="15" t="n">
        <v>-0.0100000000000001</v>
      </c>
      <c r="D50" s="15" t="n">
        <v>-0.0327868852459017</v>
      </c>
      <c r="E50" s="15" t="n">
        <v>-0.0487394957983193</v>
      </c>
      <c r="F50" s="0" t="n">
        <v>199708</v>
      </c>
      <c r="G50" s="0" t="n">
        <v>-4.15</v>
      </c>
      <c r="H50" s="0" t="n">
        <v>7.34</v>
      </c>
      <c r="I50" s="0" t="n">
        <v>1.37</v>
      </c>
      <c r="J50" s="0" t="n">
        <v>0.41</v>
      </c>
      <c r="K50" s="15" t="n">
        <f aca="false">G50/100</f>
        <v>-0.0415</v>
      </c>
      <c r="L50" s="15" t="n">
        <f aca="false">H50/100</f>
        <v>0.0734</v>
      </c>
      <c r="M50" s="15" t="n">
        <f aca="false">I50/100</f>
        <v>0.0137</v>
      </c>
      <c r="N50" s="15" t="n">
        <f aca="false">J50/100</f>
        <v>0.0041</v>
      </c>
      <c r="O50" s="16" t="n">
        <f aca="false">B50-$N50</f>
        <v>-0.0329184438040345</v>
      </c>
      <c r="P50" s="16" t="n">
        <f aca="false">C50-$N50</f>
        <v>-0.0141000000000001</v>
      </c>
      <c r="Q50" s="16" t="n">
        <f aca="false">D50-$N50</f>
        <v>-0.0368868852459017</v>
      </c>
      <c r="R50" s="16" t="n">
        <f aca="false">E50-$N50</f>
        <v>-0.0528394957983193</v>
      </c>
      <c r="S50" s="17" t="n">
        <f aca="false">[1]StylePortfolios!B34/100-$N50</f>
        <v>0.0373</v>
      </c>
      <c r="T50" s="17" t="n">
        <f aca="false">[1]StylePortfolios!C34/100-$N50</f>
        <v>0.0101</v>
      </c>
      <c r="U50" s="17" t="n">
        <f aca="false">[1]StylePortfolios!D34/100-$N50</f>
        <v>-0.055</v>
      </c>
      <c r="V50" s="17" t="n">
        <f aca="false">[1]StylePortfolios!U34/100-$N50</f>
        <v>0.0007</v>
      </c>
      <c r="W50" s="17" t="n">
        <f aca="false">[1]StylePortfolios!V34/100-$N50</f>
        <v>-0.055</v>
      </c>
      <c r="X50" s="17" t="n">
        <f aca="false">[1]StylePortfolios!W34/100-$N50</f>
        <v>-0.0323</v>
      </c>
      <c r="Y50" s="18" t="n">
        <f aca="false">O50-(AM$6+AM$7*$S50+AM$8*$T50+AM$9*$U50+$V50*AM$10+$W50*AM$11+$X50*AM$12)</f>
        <v>0.0121670965061634</v>
      </c>
      <c r="Z50" s="18" t="n">
        <f aca="false">Y50^2</f>
        <v>0.000148038237390294</v>
      </c>
      <c r="AA50" s="19" t="n">
        <f aca="false">(O50-$AM$16)^2</f>
        <v>0.00138777793998283</v>
      </c>
      <c r="AC50" s="12"/>
      <c r="AD50" s="12"/>
      <c r="AE50" s="12"/>
    </row>
    <row r="51" customFormat="false" ht="14" hidden="false" customHeight="false" outlineLevel="0" collapsed="false">
      <c r="A51" s="0" t="n">
        <v>199709</v>
      </c>
      <c r="B51" s="15" t="n">
        <v>0.0575211139009357</v>
      </c>
      <c r="C51" s="15" t="n">
        <v>0.0460513257575759</v>
      </c>
      <c r="D51" s="15" t="n">
        <v>0.0667631252583711</v>
      </c>
      <c r="E51" s="15" t="n">
        <v>0.0600706713780919</v>
      </c>
      <c r="F51" s="0" t="n">
        <v>199709</v>
      </c>
      <c r="G51" s="0" t="n">
        <v>5.35</v>
      </c>
      <c r="H51" s="0" t="n">
        <v>2.68</v>
      </c>
      <c r="I51" s="0" t="n">
        <v>-0.25</v>
      </c>
      <c r="J51" s="0" t="n">
        <v>0.44</v>
      </c>
      <c r="K51" s="15" t="n">
        <f aca="false">G51/100</f>
        <v>0.0535</v>
      </c>
      <c r="L51" s="15" t="n">
        <f aca="false">H51/100</f>
        <v>0.0268</v>
      </c>
      <c r="M51" s="15" t="n">
        <f aca="false">I51/100</f>
        <v>-0.0025</v>
      </c>
      <c r="N51" s="15" t="n">
        <f aca="false">J51/100</f>
        <v>0.0044</v>
      </c>
      <c r="O51" s="16" t="n">
        <f aca="false">B51-$N51</f>
        <v>0.0531211139009357</v>
      </c>
      <c r="P51" s="16" t="n">
        <f aca="false">C51-$N51</f>
        <v>0.0416513257575759</v>
      </c>
      <c r="Q51" s="16" t="n">
        <f aca="false">D51-$N51</f>
        <v>0.0623631252583711</v>
      </c>
      <c r="R51" s="16" t="n">
        <f aca="false">E51-$N51</f>
        <v>0.0556706713780919</v>
      </c>
      <c r="S51" s="17" t="n">
        <f aca="false">[1]StylePortfolios!B35/100-$N51</f>
        <v>0.0872</v>
      </c>
      <c r="T51" s="17" t="n">
        <f aca="false">[1]StylePortfolios!C35/100-$N51</f>
        <v>0.0651</v>
      </c>
      <c r="U51" s="17" t="n">
        <f aca="false">[1]StylePortfolios!D35/100-$N51</f>
        <v>0.0491</v>
      </c>
      <c r="V51" s="17" t="n">
        <f aca="false">[1]StylePortfolios!U35/100-$N51</f>
        <v>0.0409</v>
      </c>
      <c r="W51" s="17" t="n">
        <f aca="false">[1]StylePortfolios!V35/100-$N51</f>
        <v>0.0492</v>
      </c>
      <c r="X51" s="17" t="n">
        <f aca="false">[1]StylePortfolios!W35/100-$N51</f>
        <v>0.0579</v>
      </c>
      <c r="Y51" s="18" t="n">
        <f aca="false">O51-(AM$6+AM$7*$S51+AM$8*$T51+AM$9*$U51+$V51*AM$10+$W51*AM$11+$X51*AM$12)</f>
        <v>0.00219867470956132</v>
      </c>
      <c r="Z51" s="18" t="n">
        <f aca="false">Y51^2</f>
        <v>4.83417047846457E-006</v>
      </c>
      <c r="AA51" s="19" t="n">
        <f aca="false">(O51-$AM$16)^2</f>
        <v>0.00238013877991862</v>
      </c>
      <c r="AC51" s="12"/>
      <c r="AD51" s="12"/>
      <c r="AE51" s="12"/>
    </row>
    <row r="52" customFormat="false" ht="14" hidden="false" customHeight="false" outlineLevel="0" collapsed="false">
      <c r="A52" s="0" t="n">
        <v>199710</v>
      </c>
      <c r="B52" s="15" t="n">
        <v>-0.0507230736024176</v>
      </c>
      <c r="C52" s="15" t="n">
        <v>-0.0278787878787879</v>
      </c>
      <c r="D52" s="15" t="n">
        <v>-0.0304204611509398</v>
      </c>
      <c r="E52" s="15" t="n">
        <v>-0.0599999999999998</v>
      </c>
      <c r="F52" s="0" t="n">
        <v>199710</v>
      </c>
      <c r="G52" s="0" t="n">
        <v>-3.79</v>
      </c>
      <c r="H52" s="0" t="n">
        <v>-0.79</v>
      </c>
      <c r="I52" s="0" t="n">
        <v>2.21</v>
      </c>
      <c r="J52" s="0" t="n">
        <v>0.42</v>
      </c>
      <c r="K52" s="15" t="n">
        <f aca="false">G52/100</f>
        <v>-0.0379</v>
      </c>
      <c r="L52" s="15" t="n">
        <f aca="false">H52/100</f>
        <v>-0.0079</v>
      </c>
      <c r="M52" s="15" t="n">
        <f aca="false">I52/100</f>
        <v>0.0221</v>
      </c>
      <c r="N52" s="15" t="n">
        <f aca="false">J52/100</f>
        <v>0.0042</v>
      </c>
      <c r="O52" s="16" t="n">
        <f aca="false">B52-$N52</f>
        <v>-0.0549230736024176</v>
      </c>
      <c r="P52" s="16" t="n">
        <f aca="false">C52-$N52</f>
        <v>-0.0320787878787879</v>
      </c>
      <c r="Q52" s="16" t="n">
        <f aca="false">D52-$N52</f>
        <v>-0.0346204611509398</v>
      </c>
      <c r="R52" s="16" t="n">
        <f aca="false">E52-$N52</f>
        <v>-0.0641999999999998</v>
      </c>
      <c r="S52" s="17" t="n">
        <f aca="false">[1]StylePortfolios!B36/100-$N52</f>
        <v>-0.042</v>
      </c>
      <c r="T52" s="17" t="n">
        <f aca="false">[1]StylePortfolios!C36/100-$N52</f>
        <v>-0.0475</v>
      </c>
      <c r="U52" s="17" t="n">
        <f aca="false">[1]StylePortfolios!D36/100-$N52</f>
        <v>-0.0353</v>
      </c>
      <c r="V52" s="17" t="n">
        <f aca="false">[1]StylePortfolios!U36/100-$N52</f>
        <v>-0.0279</v>
      </c>
      <c r="W52" s="17" t="n">
        <f aca="false">[1]StylePortfolios!V36/100-$N52</f>
        <v>-0.0412</v>
      </c>
      <c r="X52" s="17" t="n">
        <f aca="false">[1]StylePortfolios!W36/100-$N52</f>
        <v>-0.0352</v>
      </c>
      <c r="Y52" s="18" t="n">
        <f aca="false">O52-(AM$6+AM$7*$S52+AM$8*$T52+AM$9*$U52+$V52*AM$10+$W52*AM$11+$X52*AM$12)</f>
        <v>-0.0202125842788215</v>
      </c>
      <c r="Z52" s="18" t="n">
        <f aca="false">Y52^2</f>
        <v>0.000408548563228463</v>
      </c>
      <c r="AA52" s="19" t="n">
        <f aca="false">(O52-$AM$16)^2</f>
        <v>0.00351145385408505</v>
      </c>
      <c r="AC52" s="12"/>
      <c r="AD52" s="12"/>
      <c r="AE52" s="12"/>
    </row>
    <row r="53" customFormat="false" ht="14" hidden="false" customHeight="false" outlineLevel="0" collapsed="false">
      <c r="A53" s="0" t="n">
        <v>199711</v>
      </c>
      <c r="B53" s="15" t="n">
        <v>0.00818553888130991</v>
      </c>
      <c r="C53" s="15" t="n">
        <v>-0.00498753117206974</v>
      </c>
      <c r="D53" s="15" t="n">
        <v>-0.00159872102318148</v>
      </c>
      <c r="E53" s="15" t="n">
        <v>-0.0206855791962176</v>
      </c>
      <c r="F53" s="0" t="n">
        <v>199711</v>
      </c>
      <c r="G53" s="0" t="n">
        <v>2.99</v>
      </c>
      <c r="H53" s="0" t="n">
        <v>-5.07</v>
      </c>
      <c r="I53" s="0" t="n">
        <v>1.01</v>
      </c>
      <c r="J53" s="0" t="n">
        <v>0.39</v>
      </c>
      <c r="K53" s="15" t="n">
        <f aca="false">G53/100</f>
        <v>0.0299</v>
      </c>
      <c r="L53" s="15" t="n">
        <f aca="false">H53/100</f>
        <v>-0.0507</v>
      </c>
      <c r="M53" s="15" t="n">
        <f aca="false">I53/100</f>
        <v>0.0101</v>
      </c>
      <c r="N53" s="15" t="n">
        <f aca="false">J53/100</f>
        <v>0.0039</v>
      </c>
      <c r="O53" s="16" t="n">
        <f aca="false">B53-$N53</f>
        <v>0.00428553888130991</v>
      </c>
      <c r="P53" s="16" t="n">
        <f aca="false">C53-$N53</f>
        <v>-0.00888753117206974</v>
      </c>
      <c r="Q53" s="16" t="n">
        <f aca="false">D53-$N53</f>
        <v>-0.00549872102318148</v>
      </c>
      <c r="R53" s="16" t="n">
        <f aca="false">E53-$N53</f>
        <v>-0.0245855791962176</v>
      </c>
      <c r="S53" s="17" t="n">
        <f aca="false">[1]StylePortfolios!B37/100-$N53</f>
        <v>-0.0222</v>
      </c>
      <c r="T53" s="17" t="n">
        <f aca="false">[1]StylePortfolios!C37/100-$N53</f>
        <v>-0.0057</v>
      </c>
      <c r="U53" s="17" t="n">
        <f aca="false">[1]StylePortfolios!D37/100-$N53</f>
        <v>0.0404</v>
      </c>
      <c r="V53" s="17" t="n">
        <f aca="false">[1]StylePortfolios!U37/100-$N53</f>
        <v>-0.0066</v>
      </c>
      <c r="W53" s="17" t="n">
        <f aca="false">[1]StylePortfolios!V37/100-$N53</f>
        <v>0.0385</v>
      </c>
      <c r="X53" s="17" t="n">
        <f aca="false">[1]StylePortfolios!W37/100-$N53</f>
        <v>0.0258</v>
      </c>
      <c r="Y53" s="18" t="n">
        <f aca="false">O53-(AM$6+AM$7*$S53+AM$8*$T53+AM$9*$U53+$V53*AM$10+$W53*AM$11+$X53*AM$12)</f>
        <v>-0.0296054476588923</v>
      </c>
      <c r="Z53" s="18" t="n">
        <f aca="false">Y53^2</f>
        <v>0.000876482531083413</v>
      </c>
      <c r="AA53" s="19" t="n">
        <f aca="false">(O53-$AM$16)^2</f>
        <v>2.39209167637978E-009</v>
      </c>
      <c r="AC53" s="12"/>
      <c r="AD53" s="12"/>
      <c r="AE53" s="12"/>
    </row>
    <row r="54" customFormat="false" ht="14" hidden="false" customHeight="false" outlineLevel="0" collapsed="false">
      <c r="A54" s="0" t="n">
        <v>199712</v>
      </c>
      <c r="B54" s="15" t="n">
        <v>0.0063148398737034</v>
      </c>
      <c r="C54" s="15" t="n">
        <v>0.00892988721804522</v>
      </c>
      <c r="D54" s="15" t="n">
        <v>0.0174139311449157</v>
      </c>
      <c r="E54" s="15" t="n">
        <v>0.00946288473144241</v>
      </c>
      <c r="F54" s="0" t="n">
        <v>199712</v>
      </c>
      <c r="G54" s="0" t="n">
        <v>1.32</v>
      </c>
      <c r="H54" s="0" t="n">
        <v>-2.4</v>
      </c>
      <c r="I54" s="0" t="n">
        <v>3.84</v>
      </c>
      <c r="J54" s="0" t="n">
        <v>0.48</v>
      </c>
      <c r="K54" s="15" t="n">
        <f aca="false">G54/100</f>
        <v>0.0132</v>
      </c>
      <c r="L54" s="15" t="n">
        <f aca="false">H54/100</f>
        <v>-0.024</v>
      </c>
      <c r="M54" s="15" t="n">
        <f aca="false">I54/100</f>
        <v>0.0384</v>
      </c>
      <c r="N54" s="15" t="n">
        <f aca="false">J54/100</f>
        <v>0.0048</v>
      </c>
      <c r="O54" s="16" t="n">
        <f aca="false">B54-$N54</f>
        <v>0.0015148398737034</v>
      </c>
      <c r="P54" s="16" t="n">
        <f aca="false">C54-$N54</f>
        <v>0.00412988721804522</v>
      </c>
      <c r="Q54" s="16" t="n">
        <f aca="false">D54-$N54</f>
        <v>0.0126139311449157</v>
      </c>
      <c r="R54" s="16" t="n">
        <f aca="false">E54-$N54</f>
        <v>0.00466288473144241</v>
      </c>
      <c r="S54" s="17" t="n">
        <f aca="false">[1]StylePortfolios!B38/100-$N54</f>
        <v>-0.0139</v>
      </c>
      <c r="T54" s="17" t="n">
        <f aca="false">[1]StylePortfolios!C38/100-$N54</f>
        <v>0.0164</v>
      </c>
      <c r="U54" s="17" t="n">
        <f aca="false">[1]StylePortfolios!D38/100-$N54</f>
        <v>0.0152</v>
      </c>
      <c r="V54" s="17" t="n">
        <f aca="false">[1]StylePortfolios!U38/100-$N54</f>
        <v>0.0136</v>
      </c>
      <c r="W54" s="17" t="n">
        <f aca="false">[1]StylePortfolios!V38/100-$N54</f>
        <v>0.0031</v>
      </c>
      <c r="X54" s="17" t="n">
        <f aca="false">[1]StylePortfolios!W38/100-$N54</f>
        <v>0.0227</v>
      </c>
      <c r="Y54" s="18" t="n">
        <f aca="false">O54-(AM$6+AM$7*$S54+AM$8*$T54+AM$9*$U54+$V54*AM$10+$W54*AM$11+$X54*AM$12)</f>
        <v>-0.0144975663932711</v>
      </c>
      <c r="Z54" s="18" t="n">
        <f aca="false">Y54^2</f>
        <v>0.000210179431327303</v>
      </c>
      <c r="AA54" s="19" t="n">
        <f aca="false">(O54-$AM$16)^2</f>
        <v>7.95018939700245E-006</v>
      </c>
      <c r="AC54" s="12"/>
      <c r="AD54" s="12"/>
      <c r="AE54" s="12"/>
    </row>
    <row r="55" customFormat="false" ht="14" hidden="false" customHeight="false" outlineLevel="0" collapsed="false">
      <c r="A55" s="3" t="n">
        <v>199801</v>
      </c>
      <c r="B55" s="22" t="n">
        <v>0.0294805802526907</v>
      </c>
      <c r="C55" s="22" t="n">
        <v>0.00610169491525414</v>
      </c>
      <c r="D55" s="22" t="n">
        <v>-0.00278790478232904</v>
      </c>
      <c r="E55" s="22" t="n">
        <v>0.00123533045089563</v>
      </c>
      <c r="F55" s="3" t="n">
        <v>199801</v>
      </c>
      <c r="G55" s="3" t="n">
        <v>0.14</v>
      </c>
      <c r="H55" s="3" t="n">
        <v>-0.94</v>
      </c>
      <c r="I55" s="3" t="n">
        <v>-2.07</v>
      </c>
      <c r="J55" s="3" t="n">
        <v>0.43</v>
      </c>
      <c r="K55" s="22" t="n">
        <f aca="false">G55/100</f>
        <v>0.0014</v>
      </c>
      <c r="L55" s="22" t="n">
        <f aca="false">H55/100</f>
        <v>-0.0094</v>
      </c>
      <c r="M55" s="22" t="n">
        <f aca="false">I55/100</f>
        <v>-0.0207</v>
      </c>
      <c r="N55" s="22" t="n">
        <f aca="false">J55/100</f>
        <v>0.0043</v>
      </c>
      <c r="O55" s="16" t="n">
        <f aca="false">B55-$N55</f>
        <v>0.0251805802526907</v>
      </c>
      <c r="P55" s="16" t="n">
        <f aca="false">C55-$N55</f>
        <v>0.00180169491525414</v>
      </c>
      <c r="Q55" s="16" t="n">
        <f aca="false">D55-$N55</f>
        <v>-0.00708790478232904</v>
      </c>
      <c r="R55" s="16" t="n">
        <f aca="false">E55-$N55</f>
        <v>-0.00306466954910437</v>
      </c>
      <c r="S55" s="17" t="n">
        <f aca="false">[1]StylePortfolios!B39/100-$N55</f>
        <v>-0.0103</v>
      </c>
      <c r="T55" s="17" t="n">
        <f aca="false">[1]StylePortfolios!C39/100-$N55</f>
        <v>-0.0158</v>
      </c>
      <c r="U55" s="17" t="n">
        <f aca="false">[1]StylePortfolios!D39/100-$N55</f>
        <v>0.0056</v>
      </c>
      <c r="V55" s="17" t="n">
        <f aca="false">[1]StylePortfolios!U39/100-$N55</f>
        <v>0.0239</v>
      </c>
      <c r="W55" s="17" t="n">
        <f aca="false">[1]StylePortfolios!V39/100-$N55</f>
        <v>0.0232</v>
      </c>
      <c r="X55" s="17" t="n">
        <f aca="false">[1]StylePortfolios!W39/100-$N55</f>
        <v>-0.0238</v>
      </c>
      <c r="Y55" s="18" t="n">
        <f aca="false">O55-(AM$6+AM$7*$S55+AM$8*$T55+AM$9*$U55+$V55*AM$10+$W55*AM$11+$X55*AM$12)</f>
        <v>0.0220084513159348</v>
      </c>
      <c r="Z55" s="18" t="n">
        <f aca="false">Y55^2</f>
        <v>0.000484371929325873</v>
      </c>
      <c r="AA55" s="19" t="n">
        <f aca="false">(O55-$AM$16)^2</f>
        <v>0.000434561234250389</v>
      </c>
      <c r="AC55" s="12"/>
      <c r="AD55" s="12"/>
      <c r="AE55" s="12"/>
    </row>
    <row r="56" customFormat="false" ht="14" hidden="false" customHeight="false" outlineLevel="0" collapsed="false">
      <c r="A56" s="0" t="n">
        <v>199802</v>
      </c>
      <c r="B56" s="15" t="n">
        <v>0.104545454545455</v>
      </c>
      <c r="C56" s="15" t="n">
        <v>0.0471698113207546</v>
      </c>
      <c r="D56" s="15" t="n">
        <v>0.0711827956989246</v>
      </c>
      <c r="E56" s="15" t="n">
        <v>0.0752621838371375</v>
      </c>
      <c r="F56" s="0" t="n">
        <v>199802</v>
      </c>
      <c r="G56" s="0" t="n">
        <v>7.03</v>
      </c>
      <c r="H56" s="0" t="n">
        <v>0.32</v>
      </c>
      <c r="I56" s="0" t="n">
        <v>-0.86</v>
      </c>
      <c r="J56" s="0" t="n">
        <v>0.39</v>
      </c>
      <c r="K56" s="15" t="n">
        <f aca="false">G56/100</f>
        <v>0.0703</v>
      </c>
      <c r="L56" s="15" t="n">
        <f aca="false">H56/100</f>
        <v>0.0032</v>
      </c>
      <c r="M56" s="15" t="n">
        <f aca="false">I56/100</f>
        <v>-0.0086</v>
      </c>
      <c r="N56" s="15" t="n">
        <f aca="false">J56/100</f>
        <v>0.0039</v>
      </c>
      <c r="O56" s="16" t="n">
        <f aca="false">B56-$N56</f>
        <v>0.100645454545454</v>
      </c>
      <c r="P56" s="16" t="n">
        <f aca="false">C56-$N56</f>
        <v>0.0432698113207546</v>
      </c>
      <c r="Q56" s="16" t="n">
        <f aca="false">D56-$N56</f>
        <v>0.0672827956989246</v>
      </c>
      <c r="R56" s="16" t="n">
        <f aca="false">E56-$N56</f>
        <v>0.0713621838371375</v>
      </c>
      <c r="S56" s="17" t="n">
        <f aca="false">[1]StylePortfolios!B40/100-$N56</f>
        <v>0.0629</v>
      </c>
      <c r="T56" s="17" t="n">
        <f aca="false">[1]StylePortfolios!C40/100-$N56</f>
        <v>0.0786</v>
      </c>
      <c r="U56" s="17" t="n">
        <f aca="false">[1]StylePortfolios!D40/100-$N56</f>
        <v>0.0693</v>
      </c>
      <c r="V56" s="17" t="n">
        <f aca="false">[1]StylePortfolios!U40/100-$N56</f>
        <v>0.0928</v>
      </c>
      <c r="W56" s="17" t="n">
        <f aca="false">[1]StylePortfolios!V40/100-$N56</f>
        <v>0.069</v>
      </c>
      <c r="X56" s="17" t="n">
        <f aca="false">[1]StylePortfolios!W40/100-$N56</f>
        <v>0.0742</v>
      </c>
      <c r="Y56" s="18" t="n">
        <f aca="false">O56-(AM$6+AM$7*$S56+AM$8*$T56+AM$9*$U56+$V56*AM$10+$W56*AM$11+$X56*AM$12)</f>
        <v>0.0278577332836253</v>
      </c>
      <c r="Z56" s="18" t="n">
        <f aca="false">Y56^2</f>
        <v>0.000776053303701605</v>
      </c>
      <c r="AA56" s="19" t="n">
        <f aca="false">(O56-$AM$16)^2</f>
        <v>0.00927581000191314</v>
      </c>
      <c r="AC56" s="12"/>
      <c r="AD56" s="12"/>
      <c r="AE56" s="12"/>
    </row>
    <row r="57" customFormat="false" ht="14" hidden="false" customHeight="false" outlineLevel="0" collapsed="false">
      <c r="A57" s="0" t="n">
        <v>199803</v>
      </c>
      <c r="B57" s="15" t="n">
        <v>0.0306584362139919</v>
      </c>
      <c r="C57" s="15" t="n">
        <v>0.0411488416988417</v>
      </c>
      <c r="D57" s="15" t="n">
        <v>0.0510655408122236</v>
      </c>
      <c r="E57" s="15" t="n">
        <v>0.0562248995983936</v>
      </c>
      <c r="F57" s="0" t="n">
        <v>199803</v>
      </c>
      <c r="G57" s="0" t="n">
        <v>4.77</v>
      </c>
      <c r="H57" s="0" t="n">
        <v>-0.99</v>
      </c>
      <c r="I57" s="0" t="n">
        <v>1.23</v>
      </c>
      <c r="J57" s="0" t="n">
        <v>0.39</v>
      </c>
      <c r="K57" s="15" t="n">
        <f aca="false">G57/100</f>
        <v>0.0477</v>
      </c>
      <c r="L57" s="15" t="n">
        <f aca="false">H57/100</f>
        <v>-0.0099</v>
      </c>
      <c r="M57" s="15" t="n">
        <f aca="false">I57/100</f>
        <v>0.0123</v>
      </c>
      <c r="N57" s="15" t="n">
        <f aca="false">J57/100</f>
        <v>0.0039</v>
      </c>
      <c r="O57" s="16" t="n">
        <f aca="false">B57-$N57</f>
        <v>0.0267584362139919</v>
      </c>
      <c r="P57" s="16" t="n">
        <f aca="false">C57-$N57</f>
        <v>0.0372488416988417</v>
      </c>
      <c r="Q57" s="16" t="n">
        <f aca="false">D57-$N57</f>
        <v>0.0471655408122236</v>
      </c>
      <c r="R57" s="16" t="n">
        <f aca="false">E57-$N57</f>
        <v>0.0523248995983936</v>
      </c>
      <c r="S57" s="17" t="n">
        <f aca="false">[1]StylePortfolios!B41/100-$N57</f>
        <v>0.0451</v>
      </c>
      <c r="T57" s="17" t="n">
        <f aca="false">[1]StylePortfolios!C41/100-$N57</f>
        <v>0.0443</v>
      </c>
      <c r="U57" s="17" t="n">
        <f aca="false">[1]StylePortfolios!D41/100-$N57</f>
        <v>0.0478</v>
      </c>
      <c r="V57" s="17" t="n">
        <f aca="false">[1]StylePortfolios!U41/100-$N57</f>
        <v>0.0725</v>
      </c>
      <c r="W57" s="17" t="n">
        <f aca="false">[1]StylePortfolios!V41/100-$N57</f>
        <v>0.0421</v>
      </c>
      <c r="X57" s="17" t="n">
        <f aca="false">[1]StylePortfolios!W41/100-$N57</f>
        <v>0.0501</v>
      </c>
      <c r="Y57" s="18" t="n">
        <f aca="false">O57-(AM$6+AM$7*$S57+AM$8*$T57+AM$9*$U57+$V57*AM$10+$W57*AM$11+$X57*AM$12)</f>
        <v>-0.0235104328741908</v>
      </c>
      <c r="Z57" s="18" t="n">
        <f aca="false">Y57^2</f>
        <v>0.000552740453931831</v>
      </c>
      <c r="AA57" s="19" t="n">
        <f aca="false">(O57-$AM$16)^2</f>
        <v>0.000502835252104499</v>
      </c>
      <c r="AC57" s="12"/>
      <c r="AD57" s="12"/>
      <c r="AE57" s="12"/>
    </row>
    <row r="58" customFormat="false" ht="14" hidden="false" customHeight="false" outlineLevel="0" collapsed="false">
      <c r="A58" s="0" t="n">
        <v>199804</v>
      </c>
      <c r="B58" s="15" t="n">
        <v>0.0271511279696546</v>
      </c>
      <c r="C58" s="15" t="n">
        <v>0.00682805710738665</v>
      </c>
      <c r="D58" s="15" t="n">
        <v>0.0112853863810252</v>
      </c>
      <c r="E58" s="15" t="n">
        <v>0.0168386746333513</v>
      </c>
      <c r="F58" s="0" t="n">
        <v>199804</v>
      </c>
      <c r="G58" s="0" t="n">
        <v>0.73</v>
      </c>
      <c r="H58" s="0" t="n">
        <v>0.48</v>
      </c>
      <c r="I58" s="0" t="n">
        <v>0.27</v>
      </c>
      <c r="J58" s="0" t="n">
        <v>0.43</v>
      </c>
      <c r="K58" s="15" t="n">
        <f aca="false">G58/100</f>
        <v>0.0073</v>
      </c>
      <c r="L58" s="15" t="n">
        <f aca="false">H58/100</f>
        <v>0.0048</v>
      </c>
      <c r="M58" s="15" t="n">
        <f aca="false">I58/100</f>
        <v>0.0027</v>
      </c>
      <c r="N58" s="15" t="n">
        <f aca="false">J58/100</f>
        <v>0.0043</v>
      </c>
      <c r="O58" s="16" t="n">
        <f aca="false">B58-$N58</f>
        <v>0.0228511279696546</v>
      </c>
      <c r="P58" s="16" t="n">
        <f aca="false">C58-$N58</f>
        <v>0.00252805710738665</v>
      </c>
      <c r="Q58" s="16" t="n">
        <f aca="false">D58-$N58</f>
        <v>0.00698538638102516</v>
      </c>
      <c r="R58" s="16" t="n">
        <f aca="false">E58-$N58</f>
        <v>0.0125386746333513</v>
      </c>
      <c r="S58" s="17" t="n">
        <f aca="false">[1]StylePortfolios!B42/100-$N58</f>
        <v>0.0142</v>
      </c>
      <c r="T58" s="17" t="n">
        <f aca="false">[1]StylePortfolios!C42/100-$N58</f>
        <v>0.0049</v>
      </c>
      <c r="U58" s="17" t="n">
        <f aca="false">[1]StylePortfolios!D42/100-$N58</f>
        <v>0.0084</v>
      </c>
      <c r="V58" s="17" t="n">
        <f aca="false">[1]StylePortfolios!U42/100-$N58</f>
        <v>-0.0053</v>
      </c>
      <c r="W58" s="17" t="n">
        <f aca="false">[1]StylePortfolios!V42/100-$N58</f>
        <v>0.0073</v>
      </c>
      <c r="X58" s="17" t="n">
        <f aca="false">[1]StylePortfolios!W42/100-$N58</f>
        <v>0.0118</v>
      </c>
      <c r="Y58" s="18" t="n">
        <f aca="false">O58-(AM$6+AM$7*$S58+AM$8*$T58+AM$9*$U58+$V58*AM$10+$W58*AM$11+$X58*AM$12)</f>
        <v>0.0143506690073998</v>
      </c>
      <c r="Z58" s="18" t="n">
        <f aca="false">Y58^2</f>
        <v>0.000205941700959944</v>
      </c>
      <c r="AA58" s="19" t="n">
        <f aca="false">(O58-$AM$16)^2</f>
        <v>0.000342867440965817</v>
      </c>
      <c r="AC58" s="12"/>
      <c r="AD58" s="12"/>
      <c r="AE58" s="12"/>
    </row>
    <row r="59" customFormat="false" ht="14" hidden="false" customHeight="false" outlineLevel="0" collapsed="false">
      <c r="A59" s="0" t="n">
        <v>199805</v>
      </c>
      <c r="B59" s="15" t="n">
        <v>0.000583090379008722</v>
      </c>
      <c r="C59" s="15" t="n">
        <v>-0.0194670776818743</v>
      </c>
      <c r="D59" s="15" t="n">
        <v>-0.0211840363154908</v>
      </c>
      <c r="E59" s="15" t="n">
        <v>-0.0192307692307691</v>
      </c>
      <c r="F59" s="0" t="n">
        <v>199805</v>
      </c>
      <c r="G59" s="0" t="n">
        <v>-3.06</v>
      </c>
      <c r="H59" s="0" t="n">
        <v>-3.54</v>
      </c>
      <c r="I59" s="0" t="n">
        <v>4.12</v>
      </c>
      <c r="J59" s="0" t="n">
        <v>0.4</v>
      </c>
      <c r="K59" s="15" t="n">
        <f aca="false">G59/100</f>
        <v>-0.0306</v>
      </c>
      <c r="L59" s="15" t="n">
        <f aca="false">H59/100</f>
        <v>-0.0354</v>
      </c>
      <c r="M59" s="15" t="n">
        <f aca="false">I59/100</f>
        <v>0.0412</v>
      </c>
      <c r="N59" s="15" t="n">
        <f aca="false">J59/100</f>
        <v>0.004</v>
      </c>
      <c r="O59" s="16" t="n">
        <f aca="false">B59-$N59</f>
        <v>-0.00341690962099128</v>
      </c>
      <c r="P59" s="16" t="n">
        <f aca="false">C59-$N59</f>
        <v>-0.0234670776818743</v>
      </c>
      <c r="Q59" s="16" t="n">
        <f aca="false">D59-$N59</f>
        <v>-0.0251840363154908</v>
      </c>
      <c r="R59" s="16" t="n">
        <f aca="false">E59-$N59</f>
        <v>-0.023230769230769</v>
      </c>
      <c r="S59" s="17" t="n">
        <f aca="false">[1]StylePortfolios!B43/100-$N59</f>
        <v>-0.0522</v>
      </c>
      <c r="T59" s="17" t="n">
        <f aca="false">[1]StylePortfolios!C43/100-$N59</f>
        <v>-0.0561</v>
      </c>
      <c r="U59" s="17" t="n">
        <f aca="false">[1]StylePortfolios!D43/100-$N59</f>
        <v>-0.0225</v>
      </c>
      <c r="V59" s="17" t="n">
        <f aca="false">[1]StylePortfolios!U43/100-$N59</f>
        <v>-0.0446</v>
      </c>
      <c r="W59" s="17" t="n">
        <f aca="false">[1]StylePortfolios!V43/100-$N59</f>
        <v>-0.0329</v>
      </c>
      <c r="X59" s="17" t="n">
        <f aca="false">[1]StylePortfolios!W43/100-$N59</f>
        <v>-0.0285</v>
      </c>
      <c r="Y59" s="18" t="n">
        <f aca="false">O59-(AM$6+AM$7*$S59+AM$8*$T59+AM$9*$U59+$V59*AM$10+$W59*AM$11+$X59*AM$12)</f>
        <v>0.0226312269198696</v>
      </c>
      <c r="Z59" s="18" t="n">
        <f aca="false">Y59^2</f>
        <v>0.00051217243189863</v>
      </c>
      <c r="AA59" s="19" t="n">
        <f aca="false">(O59-$AM$16)^2</f>
        <v>6.0083543349628E-005</v>
      </c>
      <c r="AC59" s="12"/>
      <c r="AD59" s="12"/>
      <c r="AE59" s="12"/>
    </row>
    <row r="60" customFormat="false" ht="14" hidden="false" customHeight="false" outlineLevel="0" collapsed="false">
      <c r="A60" s="0" t="n">
        <v>199806</v>
      </c>
      <c r="B60" s="15" t="n">
        <v>0.0234265734265737</v>
      </c>
      <c r="C60" s="15" t="n">
        <v>0.0130788852459016</v>
      </c>
      <c r="D60" s="15" t="n">
        <v>0.0552657004830919</v>
      </c>
      <c r="E60" s="15" t="n">
        <v>-0.00435729847494548</v>
      </c>
      <c r="F60" s="0" t="n">
        <v>199806</v>
      </c>
      <c r="G60" s="0" t="n">
        <v>3.18</v>
      </c>
      <c r="H60" s="0" t="n">
        <v>-3.15</v>
      </c>
      <c r="I60" s="0" t="n">
        <v>-2.22</v>
      </c>
      <c r="J60" s="0" t="n">
        <v>0.41</v>
      </c>
      <c r="K60" s="15" t="n">
        <f aca="false">G60/100</f>
        <v>0.0318</v>
      </c>
      <c r="L60" s="15" t="n">
        <f aca="false">H60/100</f>
        <v>-0.0315</v>
      </c>
      <c r="M60" s="15" t="n">
        <f aca="false">I60/100</f>
        <v>-0.0222</v>
      </c>
      <c r="N60" s="15" t="n">
        <f aca="false">J60/100</f>
        <v>0.0041</v>
      </c>
      <c r="O60" s="16" t="n">
        <f aca="false">B60-$N60</f>
        <v>0.0193265734265737</v>
      </c>
      <c r="P60" s="16" t="n">
        <f aca="false">C60-$N60</f>
        <v>0.00897888524590162</v>
      </c>
      <c r="Q60" s="16" t="n">
        <f aca="false">D60-$N60</f>
        <v>0.0511657004830919</v>
      </c>
      <c r="R60" s="16" t="n">
        <f aca="false">E60-$N60</f>
        <v>-0.00845729847494548</v>
      </c>
      <c r="S60" s="17" t="n">
        <f aca="false">[1]StylePortfolios!B44/100-$N60</f>
        <v>-0.0097</v>
      </c>
      <c r="T60" s="17" t="n">
        <f aca="false">[1]StylePortfolios!C44/100-$N60</f>
        <v>0.0066</v>
      </c>
      <c r="U60" s="17" t="n">
        <f aca="false">[1]StylePortfolios!D44/100-$N60</f>
        <v>0.0391</v>
      </c>
      <c r="V60" s="17" t="n">
        <f aca="false">[1]StylePortfolios!U44/100-$N60</f>
        <v>0.0397</v>
      </c>
      <c r="W60" s="17" t="n">
        <f aca="false">[1]StylePortfolios!V44/100-$N60</f>
        <v>0.0516</v>
      </c>
      <c r="X60" s="17" t="n">
        <f aca="false">[1]StylePortfolios!W44/100-$N60</f>
        <v>0.012</v>
      </c>
      <c r="Y60" s="18" t="n">
        <f aca="false">O60-(AM$6+AM$7*$S60+AM$8*$T60+AM$9*$U60+$V60*AM$10+$W60*AM$11+$X60*AM$12)</f>
        <v>-0.0158918136646211</v>
      </c>
      <c r="Z60" s="18" t="n">
        <f aca="false">Y60^2</f>
        <v>0.000252549741551038</v>
      </c>
      <c r="AA60" s="19" t="n">
        <f aca="false">(O60-$AM$16)^2</f>
        <v>0.000224763827937225</v>
      </c>
      <c r="AC60" s="12"/>
      <c r="AD60" s="12"/>
      <c r="AE60" s="12"/>
    </row>
    <row r="61" customFormat="false" ht="14" hidden="false" customHeight="false" outlineLevel="0" collapsed="false">
      <c r="A61" s="0" t="n">
        <v>199807</v>
      </c>
      <c r="B61" s="15" t="n">
        <v>0.0222437137330753</v>
      </c>
      <c r="C61" s="15" t="n">
        <v>-0.0227568270481145</v>
      </c>
      <c r="D61" s="15" t="n">
        <v>0.00329609961545496</v>
      </c>
      <c r="E61" s="15" t="n">
        <v>-0.0147975929978125</v>
      </c>
      <c r="F61" s="0" t="n">
        <v>199807</v>
      </c>
      <c r="G61" s="0" t="n">
        <v>-2.46</v>
      </c>
      <c r="H61" s="0" t="n">
        <v>-4.92</v>
      </c>
      <c r="I61" s="0" t="n">
        <v>-1.15</v>
      </c>
      <c r="J61" s="0" t="n">
        <v>0.4</v>
      </c>
      <c r="K61" s="15" t="n">
        <f aca="false">G61/100</f>
        <v>-0.0246</v>
      </c>
      <c r="L61" s="15" t="n">
        <f aca="false">H61/100</f>
        <v>-0.0492</v>
      </c>
      <c r="M61" s="15" t="n">
        <f aca="false">I61/100</f>
        <v>-0.0115</v>
      </c>
      <c r="N61" s="15" t="n">
        <f aca="false">J61/100</f>
        <v>0.004</v>
      </c>
      <c r="O61" s="16" t="n">
        <f aca="false">B61-$N61</f>
        <v>0.0182437137330753</v>
      </c>
      <c r="P61" s="16" t="n">
        <f aca="false">C61-$N61</f>
        <v>-0.0267568270481145</v>
      </c>
      <c r="Q61" s="16" t="n">
        <f aca="false">D61-$N61</f>
        <v>-0.000703900384545039</v>
      </c>
      <c r="R61" s="16" t="n">
        <f aca="false">E61-$N61</f>
        <v>-0.0187975929978125</v>
      </c>
      <c r="S61" s="17" t="n">
        <f aca="false">[1]StylePortfolios!B45/100-$N61</f>
        <v>-0.0716</v>
      </c>
      <c r="T61" s="17" t="n">
        <f aca="false">[1]StylePortfolios!C45/100-$N61</f>
        <v>-0.0742</v>
      </c>
      <c r="U61" s="17" t="n">
        <f aca="false">[1]StylePortfolios!D45/100-$N61</f>
        <v>-0.0154</v>
      </c>
      <c r="V61" s="17" t="n">
        <f aca="false">[1]StylePortfolios!U45/100-$N61</f>
        <v>-0.038</v>
      </c>
      <c r="W61" s="17" t="n">
        <f aca="false">[1]StylePortfolios!V45/100-$N61</f>
        <v>-0.0125</v>
      </c>
      <c r="X61" s="17" t="n">
        <f aca="false">[1]StylePortfolios!W45/100-$N61</f>
        <v>-0.0413</v>
      </c>
      <c r="Y61" s="18" t="n">
        <f aca="false">O61-(AM$6+AM$7*$S61+AM$8*$T61+AM$9*$U61+$V61*AM$10+$W61*AM$11+$X61*AM$12)</f>
        <v>0.0401208514154521</v>
      </c>
      <c r="Z61" s="18" t="n">
        <f aca="false">Y61^2</f>
        <v>0.00160968271830079</v>
      </c>
      <c r="AA61" s="19" t="n">
        <f aca="false">(O61-$AM$16)^2</f>
        <v>0.000193467676138254</v>
      </c>
      <c r="AC61" s="12"/>
      <c r="AD61" s="12"/>
      <c r="AE61" s="12"/>
    </row>
    <row r="62" customFormat="false" ht="14" hidden="false" customHeight="false" outlineLevel="0" collapsed="false">
      <c r="A62" s="0" t="n">
        <v>199808</v>
      </c>
      <c r="B62" s="15" t="n">
        <v>-0.191106906338694</v>
      </c>
      <c r="C62" s="15" t="n">
        <v>-0.105123087159015</v>
      </c>
      <c r="D62" s="15" t="n">
        <v>-0.148019711626209</v>
      </c>
      <c r="E62" s="15" t="n">
        <v>-0.170787809085682</v>
      </c>
      <c r="F62" s="0" t="n">
        <v>199808</v>
      </c>
      <c r="G62" s="0" t="n">
        <v>-16.08</v>
      </c>
      <c r="H62" s="0" t="n">
        <v>-5.75</v>
      </c>
      <c r="I62" s="0" t="n">
        <v>5.24</v>
      </c>
      <c r="J62" s="0" t="n">
        <v>0.43</v>
      </c>
      <c r="K62" s="15" t="n">
        <f aca="false">G62/100</f>
        <v>-0.1608</v>
      </c>
      <c r="L62" s="15" t="n">
        <f aca="false">H62/100</f>
        <v>-0.0575</v>
      </c>
      <c r="M62" s="15" t="n">
        <f aca="false">I62/100</f>
        <v>0.0524</v>
      </c>
      <c r="N62" s="15" t="n">
        <f aca="false">J62/100</f>
        <v>0.0043</v>
      </c>
      <c r="O62" s="16" t="n">
        <f aca="false">B62-$N62</f>
        <v>-0.195406906338694</v>
      </c>
      <c r="P62" s="16" t="n">
        <f aca="false">C62-$N62</f>
        <v>-0.109423087159015</v>
      </c>
      <c r="Q62" s="16" t="n">
        <f aca="false">D62-$N62</f>
        <v>-0.152319711626209</v>
      </c>
      <c r="R62" s="16" t="n">
        <f aca="false">E62-$N62</f>
        <v>-0.175087809085682</v>
      </c>
      <c r="S62" s="17" t="n">
        <f aca="false">[1]StylePortfolios!B46/100-$N62</f>
        <v>-0.2196</v>
      </c>
      <c r="T62" s="17" t="n">
        <f aca="false">[1]StylePortfolios!C46/100-$N62</f>
        <v>-0.1992</v>
      </c>
      <c r="U62" s="17" t="n">
        <f aca="false">[1]StylePortfolios!D46/100-$N62</f>
        <v>-0.1512</v>
      </c>
      <c r="V62" s="17" t="n">
        <f aca="false">[1]StylePortfolios!U46/100-$N62</f>
        <v>-0.1886</v>
      </c>
      <c r="W62" s="17" t="n">
        <f aca="false">[1]StylePortfolios!V46/100-$N62</f>
        <v>-0.155</v>
      </c>
      <c r="X62" s="17" t="n">
        <f aca="false">[1]StylePortfolios!W46/100-$N62</f>
        <v>-0.1792</v>
      </c>
      <c r="Y62" s="18" t="n">
        <f aca="false">O62-(AM$6+AM$7*$S62+AM$8*$T62+AM$9*$U62+$V62*AM$10+$W62*AM$11+$X62*AM$12)</f>
        <v>-0.0354005809510952</v>
      </c>
      <c r="Z62" s="18" t="n">
        <f aca="false">Y62^2</f>
        <v>0.00125320113167505</v>
      </c>
      <c r="AA62" s="19" t="n">
        <f aca="false">(O62-$AM$16)^2</f>
        <v>0.0398966085913399</v>
      </c>
      <c r="AC62" s="12"/>
      <c r="AD62" s="12"/>
      <c r="AE62" s="12"/>
    </row>
    <row r="63" customFormat="false" ht="14" hidden="false" customHeight="false" outlineLevel="0" collapsed="false">
      <c r="A63" s="0" t="n">
        <v>199809</v>
      </c>
      <c r="B63" s="15" t="n">
        <v>0.0685380116959065</v>
      </c>
      <c r="C63" s="15" t="n">
        <v>0.0386210408921936</v>
      </c>
      <c r="D63" s="15" t="n">
        <v>0.0606255355612682</v>
      </c>
      <c r="E63" s="15" t="n">
        <v>-0.00693481276005559</v>
      </c>
      <c r="F63" s="0" t="n">
        <v>199809</v>
      </c>
      <c r="G63" s="0" t="n">
        <v>6.15</v>
      </c>
      <c r="H63" s="0" t="n">
        <v>-0.15</v>
      </c>
      <c r="I63" s="0" t="n">
        <v>-3.88</v>
      </c>
      <c r="J63" s="0" t="n">
        <v>0.46</v>
      </c>
      <c r="K63" s="15" t="n">
        <f aca="false">G63/100</f>
        <v>0.0615</v>
      </c>
      <c r="L63" s="15" t="n">
        <f aca="false">H63/100</f>
        <v>-0.0015</v>
      </c>
      <c r="M63" s="15" t="n">
        <f aca="false">I63/100</f>
        <v>-0.0388</v>
      </c>
      <c r="N63" s="15" t="n">
        <f aca="false">J63/100</f>
        <v>0.0046</v>
      </c>
      <c r="O63" s="16" t="n">
        <f aca="false">B63-$N63</f>
        <v>0.0639380116959065</v>
      </c>
      <c r="P63" s="16" t="n">
        <f aca="false">C63-$N63</f>
        <v>0.0340210408921936</v>
      </c>
      <c r="Q63" s="16" t="n">
        <f aca="false">D63-$N63</f>
        <v>0.0560255355612682</v>
      </c>
      <c r="R63" s="16" t="n">
        <f aca="false">E63-$N63</f>
        <v>-0.0115348127600556</v>
      </c>
      <c r="S63" s="17" t="n">
        <f aca="false">[1]StylePortfolios!B47/100-$N63</f>
        <v>0.0429</v>
      </c>
      <c r="T63" s="17" t="n">
        <f aca="false">[1]StylePortfolios!C47/100-$N63</f>
        <v>0.0591</v>
      </c>
      <c r="U63" s="17" t="n">
        <f aca="false">[1]StylePortfolios!D47/100-$N63</f>
        <v>0.0614</v>
      </c>
      <c r="V63" s="17" t="n">
        <f aca="false">[1]StylePortfolios!U47/100-$N63</f>
        <v>0.0632</v>
      </c>
      <c r="W63" s="17" t="n">
        <f aca="false">[1]StylePortfolios!V47/100-$N63</f>
        <v>0.0731</v>
      </c>
      <c r="X63" s="17" t="n">
        <f aca="false">[1]StylePortfolios!W47/100-$N63</f>
        <v>0.0368</v>
      </c>
      <c r="Y63" s="18" t="n">
        <f aca="false">O63-(AM$6+AM$7*$S63+AM$8*$T63+AM$9*$U63+$V63*AM$10+$W63*AM$11+$X63*AM$12)</f>
        <v>0.00587046590590808</v>
      </c>
      <c r="Z63" s="18" t="n">
        <f aca="false">Y63^2</f>
        <v>3.44623699524292E-005</v>
      </c>
      <c r="AA63" s="19" t="n">
        <f aca="false">(O63-$AM$16)^2</f>
        <v>0.00355258481770019</v>
      </c>
      <c r="AC63" s="12"/>
      <c r="AD63" s="12"/>
      <c r="AE63" s="12"/>
    </row>
    <row r="64" customFormat="false" ht="14" hidden="false" customHeight="false" outlineLevel="0" collapsed="false">
      <c r="A64" s="0" t="n">
        <v>199810</v>
      </c>
      <c r="B64" s="15" t="n">
        <v>0.118870402802101</v>
      </c>
      <c r="C64" s="15" t="n">
        <v>0.0179856115107915</v>
      </c>
      <c r="D64" s="15" t="n">
        <v>0.0333266006867299</v>
      </c>
      <c r="E64" s="15" t="n">
        <v>0.083100558659218</v>
      </c>
      <c r="F64" s="0" t="n">
        <v>199810</v>
      </c>
      <c r="G64" s="0" t="n">
        <v>7.13</v>
      </c>
      <c r="H64" s="0" t="n">
        <v>-3.2</v>
      </c>
      <c r="I64" s="0" t="n">
        <v>-2.77</v>
      </c>
      <c r="J64" s="0" t="n">
        <v>0.32</v>
      </c>
      <c r="K64" s="15" t="n">
        <f aca="false">G64/100</f>
        <v>0.0713</v>
      </c>
      <c r="L64" s="15" t="n">
        <f aca="false">H64/100</f>
        <v>-0.032</v>
      </c>
      <c r="M64" s="15" t="n">
        <f aca="false">I64/100</f>
        <v>-0.0277</v>
      </c>
      <c r="N64" s="15" t="n">
        <f aca="false">J64/100</f>
        <v>0.0032</v>
      </c>
      <c r="O64" s="16" t="n">
        <f aca="false">B64-$N64</f>
        <v>0.115670402802101</v>
      </c>
      <c r="P64" s="16" t="n">
        <f aca="false">C64-$N64</f>
        <v>0.0147856115107915</v>
      </c>
      <c r="Q64" s="16" t="n">
        <f aca="false">D64-$N64</f>
        <v>0.0301266006867299</v>
      </c>
      <c r="R64" s="16" t="n">
        <f aca="false">E64-$N64</f>
        <v>0.079900558659218</v>
      </c>
      <c r="S64" s="17" t="n">
        <f aca="false">[1]StylePortfolios!B48/100-$N64</f>
        <v>0.0234</v>
      </c>
      <c r="T64" s="17" t="n">
        <f aca="false">[1]StylePortfolios!C48/100-$N64</f>
        <v>0.0519</v>
      </c>
      <c r="U64" s="17" t="n">
        <f aca="false">[1]StylePortfolios!D48/100-$N64</f>
        <v>0.0766</v>
      </c>
      <c r="V64" s="17" t="n">
        <f aca="false">[1]StylePortfolios!U48/100-$N64</f>
        <v>0.0529</v>
      </c>
      <c r="W64" s="17" t="n">
        <f aca="false">[1]StylePortfolios!V48/100-$N64</f>
        <v>0.0784</v>
      </c>
      <c r="X64" s="17" t="n">
        <f aca="false">[1]StylePortfolios!W48/100-$N64</f>
        <v>0.0709</v>
      </c>
      <c r="Y64" s="18" t="n">
        <f aca="false">O64-(AM$6+AM$7*$S64+AM$8*$T64+AM$9*$U64+$V64*AM$10+$W64*AM$11+$X64*AM$12)</f>
        <v>0.0414217756432701</v>
      </c>
      <c r="Z64" s="18" t="n">
        <f aca="false">Y64^2</f>
        <v>0.0017157634974414</v>
      </c>
      <c r="AA64" s="19" t="n">
        <f aca="false">(O64-$AM$16)^2</f>
        <v>0.0123956948549481</v>
      </c>
      <c r="AC64" s="12"/>
      <c r="AD64" s="12"/>
      <c r="AE64" s="12"/>
    </row>
    <row r="65" customFormat="false" ht="14" hidden="false" customHeight="false" outlineLevel="0" collapsed="false">
      <c r="A65" s="0" t="n">
        <v>199811</v>
      </c>
      <c r="B65" s="15" t="n">
        <v>0.0741537859518686</v>
      </c>
      <c r="C65" s="15" t="n">
        <v>0.0318021201413428</v>
      </c>
      <c r="D65" s="15" t="n">
        <v>0.0668491008600469</v>
      </c>
      <c r="E65" s="15" t="n">
        <v>0.0451321727917473</v>
      </c>
      <c r="F65" s="0" t="n">
        <v>199811</v>
      </c>
      <c r="G65" s="0" t="n">
        <v>6.09</v>
      </c>
      <c r="H65" s="0" t="n">
        <v>1.14</v>
      </c>
      <c r="I65" s="0" t="n">
        <v>-3.43</v>
      </c>
      <c r="J65" s="0" t="n">
        <v>0.31</v>
      </c>
      <c r="K65" s="15" t="n">
        <f aca="false">G65/100</f>
        <v>0.0609</v>
      </c>
      <c r="L65" s="15" t="n">
        <f aca="false">H65/100</f>
        <v>0.0114</v>
      </c>
      <c r="M65" s="15" t="n">
        <f aca="false">I65/100</f>
        <v>-0.0343</v>
      </c>
      <c r="N65" s="15" t="n">
        <f aca="false">J65/100</f>
        <v>0.0031</v>
      </c>
      <c r="O65" s="16" t="n">
        <f aca="false">B65-$N65</f>
        <v>0.0710537859518686</v>
      </c>
      <c r="P65" s="16" t="n">
        <f aca="false">C65-$N65</f>
        <v>0.0287021201413428</v>
      </c>
      <c r="Q65" s="16" t="n">
        <f aca="false">D65-$N65</f>
        <v>0.0637491008600469</v>
      </c>
      <c r="R65" s="16" t="n">
        <f aca="false">E65-$N65</f>
        <v>0.0420321727917473</v>
      </c>
      <c r="S65" s="17" t="n">
        <f aca="false">[1]StylePortfolios!B49/100-$N65</f>
        <v>0.0743</v>
      </c>
      <c r="T65" s="17" t="n">
        <f aca="false">[1]StylePortfolios!C49/100-$N65</f>
        <v>0.0532</v>
      </c>
      <c r="U65" s="17" t="n">
        <f aca="false">[1]StylePortfolios!D49/100-$N65</f>
        <v>0.0607</v>
      </c>
      <c r="V65" s="17" t="n">
        <f aca="false">[1]StylePortfolios!U49/100-$N65</f>
        <v>0.0179</v>
      </c>
      <c r="W65" s="17" t="n">
        <f aca="false">[1]StylePortfolios!V49/100-$N65</f>
        <v>0.0686</v>
      </c>
      <c r="X65" s="17" t="n">
        <f aca="false">[1]StylePortfolios!W49/100-$N65</f>
        <v>0.0535</v>
      </c>
      <c r="Y65" s="18" t="n">
        <f aca="false">O65-(AM$6+AM$7*$S65+AM$8*$T65+AM$9*$U65+$V65*AM$10+$W65*AM$11+$X65*AM$12)</f>
        <v>0.0139278284557906</v>
      </c>
      <c r="Z65" s="18" t="n">
        <f aca="false">Y65^2</f>
        <v>0.00019398440549393</v>
      </c>
      <c r="AA65" s="19" t="n">
        <f aca="false">(O65-$AM$16)^2</f>
        <v>0.00445147007066999</v>
      </c>
      <c r="AC65" s="12"/>
      <c r="AD65" s="12"/>
      <c r="AE65" s="12"/>
    </row>
    <row r="66" customFormat="false" ht="14" hidden="false" customHeight="false" outlineLevel="0" collapsed="false">
      <c r="A66" s="0" t="n">
        <v>199812</v>
      </c>
      <c r="B66" s="15" t="n">
        <v>0.129326047358834</v>
      </c>
      <c r="C66" s="15" t="n">
        <v>0.0331294520547944</v>
      </c>
      <c r="D66" s="15" t="n">
        <v>0.122022718944669</v>
      </c>
      <c r="E66" s="15" t="n">
        <v>0.0653917334978407</v>
      </c>
      <c r="F66" s="0" t="n">
        <v>199812</v>
      </c>
      <c r="G66" s="0" t="n">
        <v>6.15</v>
      </c>
      <c r="H66" s="0" t="n">
        <v>-0.3</v>
      </c>
      <c r="I66" s="0" t="n">
        <v>-4.7</v>
      </c>
      <c r="J66" s="0" t="n">
        <v>0.38</v>
      </c>
      <c r="K66" s="15" t="n">
        <f aca="false">G66/100</f>
        <v>0.0615</v>
      </c>
      <c r="L66" s="15" t="n">
        <f aca="false">H66/100</f>
        <v>-0.003</v>
      </c>
      <c r="M66" s="15" t="n">
        <f aca="false">I66/100</f>
        <v>-0.047</v>
      </c>
      <c r="N66" s="15" t="n">
        <f aca="false">J66/100</f>
        <v>0.0038</v>
      </c>
      <c r="O66" s="16" t="n">
        <f aca="false">B66-$N66</f>
        <v>0.125526047358834</v>
      </c>
      <c r="P66" s="16" t="n">
        <f aca="false">C66-$N66</f>
        <v>0.0293294520547944</v>
      </c>
      <c r="Q66" s="16" t="n">
        <f aca="false">D66-$N66</f>
        <v>0.118222718944669</v>
      </c>
      <c r="R66" s="16" t="n">
        <f aca="false">E66-$N66</f>
        <v>0.0615917334978407</v>
      </c>
      <c r="S66" s="17" t="n">
        <f aca="false">[1]StylePortfolios!B50/100-$N66</f>
        <v>0.0339</v>
      </c>
      <c r="T66" s="17" t="n">
        <f aca="false">[1]StylePortfolios!C50/100-$N66</f>
        <v>0.0605</v>
      </c>
      <c r="U66" s="17" t="n">
        <f aca="false">[1]StylePortfolios!D50/100-$N66</f>
        <v>0.0625</v>
      </c>
      <c r="V66" s="17" t="n">
        <f aca="false">[1]StylePortfolios!U50/100-$N66</f>
        <v>0.091</v>
      </c>
      <c r="W66" s="17" t="n">
        <f aca="false">[1]StylePortfolios!V50/100-$N66</f>
        <v>0.0823</v>
      </c>
      <c r="X66" s="17" t="n">
        <f aca="false">[1]StylePortfolios!W50/100-$N66</f>
        <v>0.0162</v>
      </c>
      <c r="Y66" s="18" t="n">
        <f aca="false">O66-(AM$6+AM$7*$S66+AM$8*$T66+AM$9*$U66+$V66*AM$10+$W66*AM$11+$X66*AM$12)</f>
        <v>0.0680292431647343</v>
      </c>
      <c r="Z66" s="18" t="n">
        <f aca="false">Y66^2</f>
        <v>0.00462797792556655</v>
      </c>
      <c r="AA66" s="19" t="n">
        <f aca="false">(O66-$AM$16)^2</f>
        <v>0.014687403780463</v>
      </c>
      <c r="AC66" s="12"/>
      <c r="AD66" s="12"/>
      <c r="AE66" s="12"/>
    </row>
    <row r="67" customFormat="false" ht="14" hidden="false" customHeight="false" outlineLevel="0" collapsed="false">
      <c r="A67" s="0" t="n">
        <v>199901</v>
      </c>
      <c r="B67" s="15" t="n">
        <v>0.0906138356609289</v>
      </c>
      <c r="C67" s="15" t="n">
        <v>0.00485436893203883</v>
      </c>
      <c r="D67" s="15" t="n">
        <v>0.0582849093150204</v>
      </c>
      <c r="E67" s="15" t="n">
        <v>0.0318471337579618</v>
      </c>
      <c r="F67" s="0" t="n">
        <v>199901</v>
      </c>
      <c r="G67" s="0" t="n">
        <v>3.5</v>
      </c>
      <c r="H67" s="0" t="n">
        <v>0.86</v>
      </c>
      <c r="I67" s="0" t="n">
        <v>-5.56</v>
      </c>
      <c r="J67" s="0" t="n">
        <v>0.35</v>
      </c>
      <c r="K67" s="15" t="n">
        <f aca="false">G67/100</f>
        <v>0.035</v>
      </c>
      <c r="L67" s="15" t="n">
        <f aca="false">H67/100</f>
        <v>0.0086</v>
      </c>
      <c r="M67" s="15" t="n">
        <f aca="false">I67/100</f>
        <v>-0.0556</v>
      </c>
      <c r="N67" s="15" t="n">
        <f aca="false">J67/100</f>
        <v>0.0035</v>
      </c>
      <c r="O67" s="16" t="n">
        <f aca="false">B67-$N67</f>
        <v>0.0871138356609289</v>
      </c>
      <c r="P67" s="16" t="n">
        <f aca="false">C67-$N67</f>
        <v>0.00135436893203883</v>
      </c>
      <c r="Q67" s="16" t="n">
        <f aca="false">D67-$N67</f>
        <v>0.0547849093150204</v>
      </c>
      <c r="R67" s="16" t="n">
        <f aca="false">E67-$N67</f>
        <v>0.0283471337579618</v>
      </c>
      <c r="S67" s="17" t="n">
        <f aca="false">[1]StylePortfolios!B51/100-$N67</f>
        <v>0.0385</v>
      </c>
      <c r="T67" s="17" t="n">
        <f aca="false">[1]StylePortfolios!C51/100-$N67</f>
        <v>-0.000699999999999999</v>
      </c>
      <c r="U67" s="17" t="n">
        <f aca="false">[1]StylePortfolios!D51/100-$N67</f>
        <v>0.0362</v>
      </c>
      <c r="V67" s="17" t="n">
        <f aca="false">[1]StylePortfolios!U51/100-$N67</f>
        <v>0.0357</v>
      </c>
      <c r="W67" s="17" t="n">
        <f aca="false">[1]StylePortfolios!V51/100-$N67</f>
        <v>0.053</v>
      </c>
      <c r="X67" s="17" t="n">
        <f aca="false">[1]StylePortfolios!W51/100-$N67</f>
        <v>-0.0078</v>
      </c>
      <c r="Y67" s="18" t="n">
        <f aca="false">O67-(AM$6+AM$7*$S67+AM$8*$T67+AM$9*$U67+$V67*AM$10+$W67*AM$11+$X67*AM$12)</f>
        <v>0.0580599449614021</v>
      </c>
      <c r="Z67" s="18" t="n">
        <f aca="false">Y67^2</f>
        <v>0.00337095720892104</v>
      </c>
      <c r="AA67" s="19" t="n">
        <f aca="false">(O67-$AM$16)^2</f>
        <v>0.00685242703880684</v>
      </c>
      <c r="AC67" s="12"/>
      <c r="AD67" s="12"/>
      <c r="AE67" s="12"/>
    </row>
    <row r="68" customFormat="false" ht="14" hidden="false" customHeight="false" outlineLevel="0" collapsed="false">
      <c r="A68" s="0" t="n">
        <v>199902</v>
      </c>
      <c r="B68" s="15" t="n">
        <v>-0.0212924359737938</v>
      </c>
      <c r="C68" s="15" t="n">
        <v>-0.0407177363699103</v>
      </c>
      <c r="D68" s="15" t="n">
        <v>-0.0357737104825293</v>
      </c>
      <c r="E68" s="15" t="n">
        <v>-0.0331088664421998</v>
      </c>
      <c r="F68" s="0" t="n">
        <v>199902</v>
      </c>
      <c r="G68" s="0" t="n">
        <v>-4.08</v>
      </c>
      <c r="H68" s="0" t="n">
        <v>-5.55</v>
      </c>
      <c r="I68" s="0" t="n">
        <v>1.56</v>
      </c>
      <c r="J68" s="0" t="n">
        <v>0.35</v>
      </c>
      <c r="K68" s="15" t="n">
        <f aca="false">G68/100</f>
        <v>-0.0408</v>
      </c>
      <c r="L68" s="15" t="n">
        <f aca="false">H68/100</f>
        <v>-0.0555</v>
      </c>
      <c r="M68" s="15" t="n">
        <f aca="false">I68/100</f>
        <v>0.0156</v>
      </c>
      <c r="N68" s="15" t="n">
        <f aca="false">J68/100</f>
        <v>0.0035</v>
      </c>
      <c r="O68" s="16" t="n">
        <f aca="false">B68-$N68</f>
        <v>-0.0247924359737938</v>
      </c>
      <c r="P68" s="16" t="n">
        <f aca="false">C68-$N68</f>
        <v>-0.0442177363699103</v>
      </c>
      <c r="Q68" s="16" t="n">
        <f aca="false">D68-$N68</f>
        <v>-0.0392737104825293</v>
      </c>
      <c r="R68" s="16" t="n">
        <f aca="false">E68-$N68</f>
        <v>-0.0366088664421998</v>
      </c>
      <c r="S68" s="17" t="n">
        <f aca="false">[1]StylePortfolios!B52/100-$N68</f>
        <v>-0.0747</v>
      </c>
      <c r="T68" s="17" t="n">
        <f aca="false">[1]StylePortfolios!C52/100-$N68</f>
        <v>-0.0716</v>
      </c>
      <c r="U68" s="17" t="n">
        <f aca="false">[1]StylePortfolios!D52/100-$N68</f>
        <v>-0.0359</v>
      </c>
      <c r="V68" s="17" t="n">
        <f aca="false">[1]StylePortfolios!U52/100-$N68</f>
        <v>-0.0008</v>
      </c>
      <c r="W68" s="17" t="n">
        <f aca="false">[1]StylePortfolios!V52/100-$N68</f>
        <v>-0.0481</v>
      </c>
      <c r="X68" s="17" t="n">
        <f aca="false">[1]StylePortfolios!W52/100-$N68</f>
        <v>-0.023</v>
      </c>
      <c r="Y68" s="18" t="n">
        <f aca="false">O68-(AM$6+AM$7*$S68+AM$8*$T68+AM$9*$U68+$V68*AM$10+$W68*AM$11+$X68*AM$12)</f>
        <v>0.00620546477592956</v>
      </c>
      <c r="Z68" s="18" t="n">
        <f aca="false">Y68^2</f>
        <v>3.85077930853025E-005</v>
      </c>
      <c r="AA68" s="19" t="n">
        <f aca="false">(O68-$AM$16)^2</f>
        <v>0.000848375363939696</v>
      </c>
      <c r="AC68" s="12"/>
      <c r="AD68" s="12"/>
      <c r="AE68" s="12"/>
    </row>
    <row r="69" customFormat="false" ht="14" hidden="false" customHeight="false" outlineLevel="0" collapsed="false">
      <c r="A69" s="0" t="n">
        <v>199903</v>
      </c>
      <c r="B69" s="15" t="n">
        <v>0.11197322379431</v>
      </c>
      <c r="C69" s="15" t="n">
        <v>0.0445649640287769</v>
      </c>
      <c r="D69" s="15" t="n">
        <v>0.0370886296360788</v>
      </c>
      <c r="E69" s="15" t="n">
        <v>0.0423679628554847</v>
      </c>
      <c r="F69" s="0" t="n">
        <v>199903</v>
      </c>
      <c r="G69" s="0" t="n">
        <v>3.45</v>
      </c>
      <c r="H69" s="0" t="n">
        <v>-3.84</v>
      </c>
      <c r="I69" s="0" t="n">
        <v>-2.93</v>
      </c>
      <c r="J69" s="0" t="n">
        <v>0.43</v>
      </c>
      <c r="K69" s="15" t="n">
        <f aca="false">G69/100</f>
        <v>0.0345</v>
      </c>
      <c r="L69" s="15" t="n">
        <f aca="false">H69/100</f>
        <v>-0.0384</v>
      </c>
      <c r="M69" s="15" t="n">
        <f aca="false">I69/100</f>
        <v>-0.0293</v>
      </c>
      <c r="N69" s="15" t="n">
        <f aca="false">J69/100</f>
        <v>0.0043</v>
      </c>
      <c r="O69" s="16" t="n">
        <f aca="false">B69-$N69</f>
        <v>0.10767322379431</v>
      </c>
      <c r="P69" s="16" t="n">
        <f aca="false">C69-$N69</f>
        <v>0.0402649640287769</v>
      </c>
      <c r="Q69" s="16" t="n">
        <f aca="false">D69-$N69</f>
        <v>0.0327886296360788</v>
      </c>
      <c r="R69" s="16" t="n">
        <f aca="false">E69-$N69</f>
        <v>0.0380679628554847</v>
      </c>
      <c r="S69" s="17" t="n">
        <f aca="false">[1]StylePortfolios!B53/100-$N69</f>
        <v>-0.0222</v>
      </c>
      <c r="T69" s="17" t="n">
        <f aca="false">[1]StylePortfolios!C53/100-$N69</f>
        <v>0.0174</v>
      </c>
      <c r="U69" s="17" t="n">
        <f aca="false">[1]StylePortfolios!D53/100-$N69</f>
        <v>0.0361</v>
      </c>
      <c r="V69" s="17" t="n">
        <f aca="false">[1]StylePortfolios!U53/100-$N69</f>
        <v>0.0466</v>
      </c>
      <c r="W69" s="17" t="n">
        <f aca="false">[1]StylePortfolios!V53/100-$N69</f>
        <v>0.0362</v>
      </c>
      <c r="X69" s="17" t="n">
        <f aca="false">[1]StylePortfolios!W53/100-$N69</f>
        <v>0.0278</v>
      </c>
      <c r="Y69" s="18" t="n">
        <f aca="false">O69-(AM$6+AM$7*$S69+AM$8*$T69+AM$9*$U69+$V69*AM$10+$W69*AM$11+$X69*AM$12)</f>
        <v>0.0719146641305355</v>
      </c>
      <c r="Z69" s="18" t="n">
        <f aca="false">Y69^2</f>
        <v>0.00517171891700773</v>
      </c>
      <c r="AA69" s="19" t="n">
        <f aca="false">(O69-$AM$16)^2</f>
        <v>0.010678902604249</v>
      </c>
      <c r="AC69" s="12"/>
      <c r="AD69" s="12"/>
      <c r="AE69" s="12"/>
    </row>
    <row r="70" customFormat="false" ht="14" hidden="false" customHeight="false" outlineLevel="0" collapsed="false">
      <c r="A70" s="0" t="n">
        <v>199904</v>
      </c>
      <c r="B70" s="15" t="n">
        <v>0.0352989465043096</v>
      </c>
      <c r="C70" s="15" t="n">
        <v>0.0394463667820069</v>
      </c>
      <c r="D70" s="15" t="n">
        <v>0.0209872397582269</v>
      </c>
      <c r="E70" s="15" t="n">
        <v>0.0350779510022272</v>
      </c>
      <c r="F70" s="0" t="n">
        <v>199904</v>
      </c>
      <c r="G70" s="0" t="n">
        <v>4.34</v>
      </c>
      <c r="H70" s="0" t="n">
        <v>3.18</v>
      </c>
      <c r="I70" s="0" t="n">
        <v>2.45</v>
      </c>
      <c r="J70" s="0" t="n">
        <v>0.37</v>
      </c>
      <c r="K70" s="15" t="n">
        <f aca="false">G70/100</f>
        <v>0.0434</v>
      </c>
      <c r="L70" s="15" t="n">
        <f aca="false">H70/100</f>
        <v>0.0318</v>
      </c>
      <c r="M70" s="15" t="n">
        <f aca="false">I70/100</f>
        <v>0.0245</v>
      </c>
      <c r="N70" s="15" t="n">
        <f aca="false">J70/100</f>
        <v>0.0037</v>
      </c>
      <c r="O70" s="16" t="n">
        <f aca="false">B70-$N70</f>
        <v>0.0315989465043096</v>
      </c>
      <c r="P70" s="16" t="n">
        <f aca="false">C70-$N70</f>
        <v>0.0357463667820069</v>
      </c>
      <c r="Q70" s="16" t="n">
        <f aca="false">D70-$N70</f>
        <v>0.0172872397582269</v>
      </c>
      <c r="R70" s="16" t="n">
        <f aca="false">E70-$N70</f>
        <v>0.0313779510022272</v>
      </c>
      <c r="S70" s="17" t="n">
        <f aca="false">[1]StylePortfolios!B54/100-$N70</f>
        <v>0.0929</v>
      </c>
      <c r="T70" s="17" t="n">
        <f aca="false">[1]StylePortfolios!C54/100-$N70</f>
        <v>0.0827</v>
      </c>
      <c r="U70" s="17" t="n">
        <f aca="false">[1]StylePortfolios!D54/100-$N70</f>
        <v>0.0349</v>
      </c>
      <c r="V70" s="17" t="n">
        <f aca="false">[1]StylePortfolios!U54/100-$N70</f>
        <v>0.0376</v>
      </c>
      <c r="W70" s="17" t="n">
        <f aca="false">[1]StylePortfolios!V54/100-$N70</f>
        <v>0.0163</v>
      </c>
      <c r="X70" s="17" t="n">
        <f aca="false">[1]StylePortfolios!W54/100-$N70</f>
        <v>0.0915</v>
      </c>
      <c r="Y70" s="18" t="n">
        <f aca="false">O70-(AM$6+AM$7*$S70+AM$8*$T70+AM$9*$U70+$V70*AM$10+$W70*AM$11+$X70*AM$12)</f>
        <v>-0.0143057629553811</v>
      </c>
      <c r="Z70" s="18" t="n">
        <f aca="false">Y70^2</f>
        <v>0.000204654853735554</v>
      </c>
      <c r="AA70" s="19" t="n">
        <f aca="false">(O70-$AM$16)^2</f>
        <v>0.000743352884385695</v>
      </c>
      <c r="AC70" s="12"/>
      <c r="AD70" s="12"/>
      <c r="AE70" s="12"/>
    </row>
    <row r="71" customFormat="false" ht="14" hidden="false" customHeight="false" outlineLevel="0" collapsed="false">
      <c r="A71" s="0" t="n">
        <v>199905</v>
      </c>
      <c r="B71" s="15" t="n">
        <v>-0.058411523721422</v>
      </c>
      <c r="C71" s="15" t="n">
        <v>-0.0192424766977363</v>
      </c>
      <c r="D71" s="15" t="n">
        <v>-0.0207202762703503</v>
      </c>
      <c r="E71" s="15" t="n">
        <v>-0.0258203335126412</v>
      </c>
      <c r="F71" s="0" t="n">
        <v>199905</v>
      </c>
      <c r="G71" s="0" t="n">
        <v>-2.46</v>
      </c>
      <c r="H71" s="0" t="n">
        <v>3.64</v>
      </c>
      <c r="I71" s="0" t="n">
        <v>2.69</v>
      </c>
      <c r="J71" s="0" t="n">
        <v>0.34</v>
      </c>
      <c r="K71" s="15" t="n">
        <f aca="false">G71/100</f>
        <v>-0.0246</v>
      </c>
      <c r="L71" s="15" t="n">
        <f aca="false">H71/100</f>
        <v>0.0364</v>
      </c>
      <c r="M71" s="15" t="n">
        <f aca="false">I71/100</f>
        <v>0.0269</v>
      </c>
      <c r="N71" s="15" t="n">
        <f aca="false">J71/100</f>
        <v>0.0034</v>
      </c>
      <c r="O71" s="16" t="n">
        <f aca="false">B71-$N71</f>
        <v>-0.061811523721422</v>
      </c>
      <c r="P71" s="16" t="n">
        <f aca="false">C71-$N71</f>
        <v>-0.0226424766977363</v>
      </c>
      <c r="Q71" s="16" t="n">
        <f aca="false">D71-$N71</f>
        <v>-0.0241202762703503</v>
      </c>
      <c r="R71" s="16" t="n">
        <f aca="false">E71-$N71</f>
        <v>-0.0292203335126412</v>
      </c>
      <c r="S71" s="17" t="n">
        <f aca="false">[1]StylePortfolios!B55/100-$N71</f>
        <v>0.0152</v>
      </c>
      <c r="T71" s="17" t="n">
        <f aca="false">[1]StylePortfolios!C55/100-$N71</f>
        <v>0.0097</v>
      </c>
      <c r="U71" s="17" t="n">
        <f aca="false">[1]StylePortfolios!D55/100-$N71</f>
        <v>-0.0254</v>
      </c>
      <c r="V71" s="17" t="n">
        <f aca="false">[1]StylePortfolios!U55/100-$N71</f>
        <v>-0.0048</v>
      </c>
      <c r="W71" s="17" t="n">
        <f aca="false">[1]StylePortfolios!V55/100-$N71</f>
        <v>-0.0273</v>
      </c>
      <c r="X71" s="17" t="n">
        <f aca="false">[1]StylePortfolios!W55/100-$N71</f>
        <v>-0.0089</v>
      </c>
      <c r="Y71" s="18" t="n">
        <f aca="false">O71-(AM$6+AM$7*$S71+AM$8*$T71+AM$9*$U71+$V71*AM$10+$W71*AM$11+$X71*AM$12)</f>
        <v>-0.0419865199412827</v>
      </c>
      <c r="Z71" s="18" t="n">
        <f aca="false">Y71^2</f>
        <v>0.00176286785677973</v>
      </c>
      <c r="AA71" s="19" t="n">
        <f aca="false">(O71-$AM$16)^2</f>
        <v>0.00437528956115657</v>
      </c>
      <c r="AC71" s="12"/>
      <c r="AD71" s="12"/>
      <c r="AE71" s="12"/>
    </row>
    <row r="72" customFormat="false" ht="14" hidden="false" customHeight="false" outlineLevel="0" collapsed="false">
      <c r="A72" s="0" t="n">
        <v>199906</v>
      </c>
      <c r="B72" s="15" t="n">
        <v>0.0183859649122815</v>
      </c>
      <c r="C72" s="15" t="n">
        <v>0.0258482970027245</v>
      </c>
      <c r="D72" s="15" t="n">
        <v>0.0550797649034425</v>
      </c>
      <c r="E72" s="15" t="n">
        <v>0.056322473771397</v>
      </c>
      <c r="F72" s="0" t="n">
        <v>199906</v>
      </c>
      <c r="G72" s="0" t="n">
        <v>4.77</v>
      </c>
      <c r="H72" s="0" t="n">
        <v>3.45</v>
      </c>
      <c r="I72" s="0" t="n">
        <v>-4.19</v>
      </c>
      <c r="J72" s="0" t="n">
        <v>0.4</v>
      </c>
      <c r="K72" s="15" t="n">
        <f aca="false">G72/100</f>
        <v>0.0477</v>
      </c>
      <c r="L72" s="15" t="n">
        <f aca="false">H72/100</f>
        <v>0.0345</v>
      </c>
      <c r="M72" s="15" t="n">
        <f aca="false">I72/100</f>
        <v>-0.0419</v>
      </c>
      <c r="N72" s="15" t="n">
        <f aca="false">J72/100</f>
        <v>0.004</v>
      </c>
      <c r="O72" s="16" t="n">
        <f aca="false">B72-$N72</f>
        <v>0.0143859649122815</v>
      </c>
      <c r="P72" s="16" t="n">
        <f aca="false">C72-$N72</f>
        <v>0.0218482970027245</v>
      </c>
      <c r="Q72" s="16" t="n">
        <f aca="false">D72-$N72</f>
        <v>0.0510797649034425</v>
      </c>
      <c r="R72" s="16" t="n">
        <f aca="false">E72-$N72</f>
        <v>0.052322473771397</v>
      </c>
      <c r="S72" s="17" t="n">
        <f aca="false">[1]StylePortfolios!B56/100-$N72</f>
        <v>0.0663</v>
      </c>
      <c r="T72" s="17" t="n">
        <f aca="false">[1]StylePortfolios!C56/100-$N72</f>
        <v>0.0485</v>
      </c>
      <c r="U72" s="17" t="n">
        <f aca="false">[1]StylePortfolios!D56/100-$N72</f>
        <v>0.0466</v>
      </c>
      <c r="V72" s="17" t="n">
        <f aca="false">[1]StylePortfolios!U56/100-$N72</f>
        <v>0.0181</v>
      </c>
      <c r="W72" s="17" t="n">
        <f aca="false">[1]StylePortfolios!V56/100-$N72</f>
        <v>0.0642</v>
      </c>
      <c r="X72" s="17" t="n">
        <f aca="false">[1]StylePortfolios!W56/100-$N72</f>
        <v>0.026</v>
      </c>
      <c r="Y72" s="18" t="n">
        <f aca="false">O72-(AM$6+AM$7*$S72+AM$8*$T72+AM$9*$U72+$V72*AM$10+$W72*AM$11+$X72*AM$12)</f>
        <v>-0.0279183893067183</v>
      </c>
      <c r="Z72" s="18" t="n">
        <f aca="false">Y72^2</f>
        <v>0.00077943646148148</v>
      </c>
      <c r="AA72" s="19" t="n">
        <f aca="false">(O72-$AM$16)^2</f>
        <v>0.000101032994337141</v>
      </c>
      <c r="AC72" s="12"/>
      <c r="AD72" s="12"/>
      <c r="AE72" s="12"/>
    </row>
    <row r="73" customFormat="false" ht="14" hidden="false" customHeight="false" outlineLevel="0" collapsed="false">
      <c r="A73" s="0" t="n">
        <v>199907</v>
      </c>
      <c r="B73" s="15" t="n">
        <v>-0.0499286733238231</v>
      </c>
      <c r="C73" s="15" t="n">
        <v>-0.0100066711140759</v>
      </c>
      <c r="D73" s="15" t="n">
        <v>-0.0154384848002548</v>
      </c>
      <c r="E73" s="15" t="n">
        <v>0.0106795608991115</v>
      </c>
      <c r="F73" s="0" t="n">
        <v>199907</v>
      </c>
      <c r="G73" s="0" t="n">
        <v>-3.47</v>
      </c>
      <c r="H73" s="0" t="n">
        <v>2.25</v>
      </c>
      <c r="I73" s="0" t="n">
        <v>0.51</v>
      </c>
      <c r="J73" s="0" t="n">
        <v>0.38</v>
      </c>
      <c r="K73" s="15" t="n">
        <f aca="false">G73/100</f>
        <v>-0.0347</v>
      </c>
      <c r="L73" s="15" t="n">
        <f aca="false">H73/100</f>
        <v>0.0225</v>
      </c>
      <c r="M73" s="15" t="n">
        <f aca="false">I73/100</f>
        <v>0.0051</v>
      </c>
      <c r="N73" s="15" t="n">
        <f aca="false">J73/100</f>
        <v>0.0038</v>
      </c>
      <c r="O73" s="16" t="n">
        <f aca="false">B73-$N73</f>
        <v>-0.0537286733238231</v>
      </c>
      <c r="P73" s="16" t="n">
        <f aca="false">C73-$N73</f>
        <v>-0.0138066711140759</v>
      </c>
      <c r="Q73" s="16" t="n">
        <f aca="false">D73-$N73</f>
        <v>-0.0192384848002548</v>
      </c>
      <c r="R73" s="16" t="n">
        <f aca="false">E73-$N73</f>
        <v>0.00687956089911148</v>
      </c>
      <c r="S73" s="17" t="n">
        <f aca="false">[1]StylePortfolios!B57/100-$N73</f>
        <v>0.000700000000000001</v>
      </c>
      <c r="T73" s="17" t="n">
        <f aca="false">[1]StylePortfolios!C57/100-$N73</f>
        <v>-0.0195</v>
      </c>
      <c r="U73" s="17" t="n">
        <f aca="false">[1]StylePortfolios!D57/100-$N73</f>
        <v>-0.0373</v>
      </c>
      <c r="V73" s="17" t="n">
        <f aca="false">[1]StylePortfolios!U57/100-$N73</f>
        <v>-0.0328</v>
      </c>
      <c r="W73" s="17" t="n">
        <f aca="false">[1]StylePortfolios!V57/100-$N73</f>
        <v>-0.0345</v>
      </c>
      <c r="X73" s="17" t="n">
        <f aca="false">[1]StylePortfolios!W57/100-$N73</f>
        <v>-0.0356</v>
      </c>
      <c r="Y73" s="18" t="n">
        <f aca="false">O73-(AM$6+AM$7*$S73+AM$8*$T73+AM$9*$U73+$V73*AM$10+$W73*AM$11+$X73*AM$12)</f>
        <v>-0.0180275021888426</v>
      </c>
      <c r="Z73" s="18" t="n">
        <f aca="false">Y73^2</f>
        <v>0.000324990835168724</v>
      </c>
      <c r="AA73" s="19" t="n">
        <f aca="false">(O73-$AM$16)^2</f>
        <v>0.00337132604573852</v>
      </c>
      <c r="AC73" s="12"/>
      <c r="AD73" s="12"/>
      <c r="AE73" s="12"/>
    </row>
    <row r="74" customFormat="false" ht="14" hidden="false" customHeight="false" outlineLevel="0" collapsed="false">
      <c r="A74" s="0" t="n">
        <v>199908</v>
      </c>
      <c r="B74" s="15" t="n">
        <v>-0.0138138138138137</v>
      </c>
      <c r="C74" s="15" t="n">
        <v>-0.00943396226415094</v>
      </c>
      <c r="D74" s="15" t="n">
        <v>-0.0290979631425798</v>
      </c>
      <c r="E74" s="15" t="n">
        <v>0.00592991913746621</v>
      </c>
      <c r="F74" s="0" t="n">
        <v>199908</v>
      </c>
      <c r="G74" s="0" t="n">
        <v>-1.38</v>
      </c>
      <c r="H74" s="0" t="n">
        <v>-1.32</v>
      </c>
      <c r="I74" s="0" t="n">
        <v>-0.95</v>
      </c>
      <c r="J74" s="0" t="n">
        <v>0.39</v>
      </c>
      <c r="K74" s="15" t="n">
        <f aca="false">G74/100</f>
        <v>-0.0138</v>
      </c>
      <c r="L74" s="15" t="n">
        <f aca="false">H74/100</f>
        <v>-0.0132</v>
      </c>
      <c r="M74" s="15" t="n">
        <f aca="false">I74/100</f>
        <v>-0.0095</v>
      </c>
      <c r="N74" s="15" t="n">
        <f aca="false">J74/100</f>
        <v>0.0039</v>
      </c>
      <c r="O74" s="16" t="n">
        <f aca="false">B74-$N74</f>
        <v>-0.0177138138138137</v>
      </c>
      <c r="P74" s="16" t="n">
        <f aca="false">C74-$N74</f>
        <v>-0.0133339622641509</v>
      </c>
      <c r="Q74" s="16" t="n">
        <f aca="false">D74-$N74</f>
        <v>-0.0329979631425798</v>
      </c>
      <c r="R74" s="16" t="n">
        <f aca="false">E74-$N74</f>
        <v>0.00202991913746621</v>
      </c>
      <c r="S74" s="17" t="n">
        <f aca="false">[1]StylePortfolios!B58/100-$N74</f>
        <v>-0.0393</v>
      </c>
      <c r="T74" s="17" t="n">
        <f aca="false">[1]StylePortfolios!C58/100-$N74</f>
        <v>-0.041</v>
      </c>
      <c r="U74" s="17" t="n">
        <f aca="false">[1]StylePortfolios!D58/100-$N74</f>
        <v>-0.0089</v>
      </c>
      <c r="V74" s="17" t="n">
        <f aca="false">[1]StylePortfolios!U58/100-$N74</f>
        <v>-0.0398</v>
      </c>
      <c r="W74" s="17" t="n">
        <f aca="false">[1]StylePortfolios!V58/100-$N74</f>
        <v>-0.0072</v>
      </c>
      <c r="X74" s="17" t="n">
        <f aca="false">[1]StylePortfolios!W58/100-$N74</f>
        <v>-0.0303</v>
      </c>
      <c r="Y74" s="18" t="n">
        <f aca="false">O74-(AM$6+AM$7*$S74+AM$8*$T74+AM$9*$U74+$V74*AM$10+$W74*AM$11+$X74*AM$12)</f>
        <v>-0.00251113262159555</v>
      </c>
      <c r="Z74" s="18" t="n">
        <f aca="false">Y74^2</f>
        <v>6.30578704324134E-006</v>
      </c>
      <c r="AA74" s="19" t="n">
        <f aca="false">(O74-$AM$16)^2</f>
        <v>0.000486125844405697</v>
      </c>
      <c r="AC74" s="12"/>
      <c r="AD74" s="12"/>
      <c r="AE74" s="12"/>
    </row>
    <row r="75" customFormat="false" ht="14" hidden="false" customHeight="false" outlineLevel="0" collapsed="false">
      <c r="A75" s="0" t="n">
        <v>199909</v>
      </c>
      <c r="B75" s="15" t="n">
        <v>-0.0362362971985384</v>
      </c>
      <c r="C75" s="15" t="n">
        <v>-0.0156834693877549</v>
      </c>
      <c r="D75" s="15" t="n">
        <v>-0.00249750249750258</v>
      </c>
      <c r="E75" s="15" t="n">
        <v>-0.0150053590568061</v>
      </c>
      <c r="F75" s="0" t="n">
        <v>199909</v>
      </c>
      <c r="G75" s="0" t="n">
        <v>-2.81</v>
      </c>
      <c r="H75" s="0" t="n">
        <v>3.16</v>
      </c>
      <c r="I75" s="0" t="n">
        <v>-2.98</v>
      </c>
      <c r="J75" s="0" t="n">
        <v>0.39</v>
      </c>
      <c r="K75" s="15" t="n">
        <f aca="false">G75/100</f>
        <v>-0.0281</v>
      </c>
      <c r="L75" s="15" t="n">
        <f aca="false">H75/100</f>
        <v>0.0316</v>
      </c>
      <c r="M75" s="15" t="n">
        <f aca="false">I75/100</f>
        <v>-0.0298</v>
      </c>
      <c r="N75" s="15" t="n">
        <f aca="false">J75/100</f>
        <v>0.0039</v>
      </c>
      <c r="O75" s="16" t="n">
        <f aca="false">B75-$N75</f>
        <v>-0.0401362971985384</v>
      </c>
      <c r="P75" s="16" t="n">
        <f aca="false">C75-$N75</f>
        <v>-0.0195834693877549</v>
      </c>
      <c r="Q75" s="16" t="n">
        <f aca="false">D75-$N75</f>
        <v>-0.00639750249750258</v>
      </c>
      <c r="R75" s="16" t="n">
        <f aca="false">E75-$N75</f>
        <v>-0.0189053590568061</v>
      </c>
      <c r="S75" s="17" t="n">
        <f aca="false">[1]StylePortfolios!B59/100-$N75</f>
        <v>-0.012</v>
      </c>
      <c r="T75" s="17" t="n">
        <f aca="false">[1]StylePortfolios!C59/100-$N75</f>
        <v>-0.0072</v>
      </c>
      <c r="U75" s="17" t="n">
        <f aca="false">[1]StylePortfolios!D59/100-$N75</f>
        <v>-0.0319</v>
      </c>
      <c r="V75" s="17" t="n">
        <f aca="false">[1]StylePortfolios!U59/100-$N75</f>
        <v>-0.0143</v>
      </c>
      <c r="W75" s="17" t="n">
        <f aca="false">[1]StylePortfolios!V59/100-$N75</f>
        <v>-0.0227</v>
      </c>
      <c r="X75" s="17" t="n">
        <f aca="false">[1]StylePortfolios!W59/100-$N75</f>
        <v>-0.0536</v>
      </c>
      <c r="Y75" s="18" t="n">
        <f aca="false">O75-(AM$6+AM$7*$S75+AM$8*$T75+AM$9*$U75+$V75*AM$10+$W75*AM$11+$X75*AM$12)</f>
        <v>-0.00653384832431887</v>
      </c>
      <c r="Z75" s="18" t="n">
        <f aca="false">Y75^2</f>
        <v>4.26911739252045E-005</v>
      </c>
      <c r="AA75" s="19" t="n">
        <f aca="false">(O75-$AM$16)^2</f>
        <v>0.00197764716922561</v>
      </c>
      <c r="AC75" s="12"/>
      <c r="AD75" s="12"/>
      <c r="AE75" s="12"/>
    </row>
    <row r="76" customFormat="false" ht="14" hidden="false" customHeight="false" outlineLevel="0" collapsed="false">
      <c r="A76" s="0" t="n">
        <v>199910</v>
      </c>
      <c r="B76" s="15" t="n">
        <v>0.10347551342812</v>
      </c>
      <c r="C76" s="15" t="n">
        <v>0.0166666666666666</v>
      </c>
      <c r="D76" s="15" t="n">
        <v>0.0367217492906027</v>
      </c>
      <c r="E76" s="15" t="n">
        <v>0.0304678998911863</v>
      </c>
      <c r="F76" s="0" t="n">
        <v>199910</v>
      </c>
      <c r="G76" s="0" t="n">
        <v>6.13</v>
      </c>
      <c r="H76" s="0" t="n">
        <v>-6.78</v>
      </c>
      <c r="I76" s="0" t="n">
        <v>-3.24</v>
      </c>
      <c r="J76" s="0" t="n">
        <v>0.39</v>
      </c>
      <c r="K76" s="15" t="n">
        <f aca="false">G76/100</f>
        <v>0.0613</v>
      </c>
      <c r="L76" s="15" t="n">
        <f aca="false">H76/100</f>
        <v>-0.0678</v>
      </c>
      <c r="M76" s="15" t="n">
        <f aca="false">I76/100</f>
        <v>-0.0324</v>
      </c>
      <c r="N76" s="15" t="n">
        <f aca="false">J76/100</f>
        <v>0.0039</v>
      </c>
      <c r="O76" s="16" t="n">
        <f aca="false">B76-$N76</f>
        <v>0.09957551342812</v>
      </c>
      <c r="P76" s="16" t="n">
        <f aca="false">C76-$N76</f>
        <v>0.0127666666666666</v>
      </c>
      <c r="Q76" s="16" t="n">
        <f aca="false">D76-$N76</f>
        <v>0.0328217492906027</v>
      </c>
      <c r="R76" s="16" t="n">
        <f aca="false">E76-$N76</f>
        <v>0.0265678998911863</v>
      </c>
      <c r="S76" s="17" t="n">
        <f aca="false">[1]StylePortfolios!B60/100-$N76</f>
        <v>-0.0115</v>
      </c>
      <c r="T76" s="17" t="n">
        <f aca="false">[1]StylePortfolios!C60/100-$N76</f>
        <v>0.0264</v>
      </c>
      <c r="U76" s="17" t="n">
        <f aca="false">[1]StylePortfolios!D60/100-$N76</f>
        <v>0.064</v>
      </c>
      <c r="V76" s="17" t="n">
        <f aca="false">[1]StylePortfolios!U60/100-$N76</f>
        <v>0.0244</v>
      </c>
      <c r="W76" s="17" t="n">
        <f aca="false">[1]StylePortfolios!V60/100-$N76</f>
        <v>0.0651</v>
      </c>
      <c r="X76" s="17" t="n">
        <f aca="false">[1]StylePortfolios!W60/100-$N76</f>
        <v>0.0463</v>
      </c>
      <c r="Y76" s="18" t="n">
        <f aca="false">O76-(AM$6+AM$7*$S76+AM$8*$T76+AM$9*$U76+$V76*AM$10+$W76*AM$11+$X76*AM$12)</f>
        <v>0.0418452015290769</v>
      </c>
      <c r="Z76" s="18" t="n">
        <f aca="false">Y76^2</f>
        <v>0.00175102089100906</v>
      </c>
      <c r="AA76" s="19" t="n">
        <f aca="false">(O76-$AM$16)^2</f>
        <v>0.00907086056377454</v>
      </c>
      <c r="AC76" s="12"/>
      <c r="AD76" s="12"/>
      <c r="AE76" s="12"/>
    </row>
    <row r="77" customFormat="false" ht="14" hidden="false" customHeight="false" outlineLevel="0" collapsed="false">
      <c r="A77" s="0" t="n">
        <v>199911</v>
      </c>
      <c r="B77" s="15" t="n">
        <v>0.0489620615604869</v>
      </c>
      <c r="C77" s="15" t="n">
        <v>0.0314207650273224</v>
      </c>
      <c r="D77" s="15" t="n">
        <v>0.040573176622122</v>
      </c>
      <c r="E77" s="15" t="n">
        <v>0.0522703273495246</v>
      </c>
      <c r="F77" s="0" t="n">
        <v>199911</v>
      </c>
      <c r="G77" s="0" t="n">
        <v>3.37</v>
      </c>
      <c r="H77" s="0" t="n">
        <v>7.78</v>
      </c>
      <c r="I77" s="0" t="n">
        <v>-8.02</v>
      </c>
      <c r="J77" s="0" t="n">
        <v>0.36</v>
      </c>
      <c r="K77" s="15" t="n">
        <f aca="false">G77/100</f>
        <v>0.0337</v>
      </c>
      <c r="L77" s="15" t="n">
        <f aca="false">H77/100</f>
        <v>0.0778</v>
      </c>
      <c r="M77" s="15" t="n">
        <f aca="false">I77/100</f>
        <v>-0.0802</v>
      </c>
      <c r="N77" s="15" t="n">
        <f aca="false">J77/100</f>
        <v>0.0036</v>
      </c>
      <c r="O77" s="16" t="n">
        <f aca="false">B77-$N77</f>
        <v>0.0453620615604869</v>
      </c>
      <c r="P77" s="16" t="n">
        <f aca="false">C77-$N77</f>
        <v>0.0278207650273224</v>
      </c>
      <c r="Q77" s="16" t="n">
        <f aca="false">D77-$N77</f>
        <v>0.036973176622122</v>
      </c>
      <c r="R77" s="16" t="n">
        <f aca="false">E77-$N77</f>
        <v>0.0486703273495246</v>
      </c>
      <c r="S77" s="17" t="n">
        <f aca="false">[1]StylePortfolios!B61/100-$N77</f>
        <v>0.0981</v>
      </c>
      <c r="T77" s="17" t="n">
        <f aca="false">[1]StylePortfolios!C61/100-$N77</f>
        <v>0.06</v>
      </c>
      <c r="U77" s="17" t="n">
        <f aca="false">[1]StylePortfolios!D61/100-$N77</f>
        <v>0.023</v>
      </c>
      <c r="V77" s="17" t="n">
        <f aca="false">[1]StylePortfolios!U61/100-$N77</f>
        <v>0.0817</v>
      </c>
      <c r="W77" s="17" t="n">
        <f aca="false">[1]StylePortfolios!V61/100-$N77</f>
        <v>0.0404</v>
      </c>
      <c r="X77" s="17" t="n">
        <f aca="false">[1]StylePortfolios!W61/100-$N77</f>
        <v>-0.0192</v>
      </c>
      <c r="Y77" s="18" t="n">
        <f aca="false">O77-(AM$6+AM$7*$S77+AM$8*$T77+AM$9*$U77+$V77*AM$10+$W77*AM$11+$X77*AM$12)</f>
        <v>0.0243130318504954</v>
      </c>
      <c r="Z77" s="18" t="n">
        <f aca="false">Y77^2</f>
        <v>0.000591123517763205</v>
      </c>
      <c r="AA77" s="19" t="n">
        <f aca="false">(O77-$AM$16)^2</f>
        <v>0.00168326508303727</v>
      </c>
      <c r="AC77" s="12"/>
      <c r="AD77" s="12"/>
      <c r="AE77" s="12"/>
    </row>
    <row r="78" customFormat="false" ht="14" hidden="false" customHeight="false" outlineLevel="0" collapsed="false">
      <c r="A78" s="0" t="n">
        <v>199912</v>
      </c>
      <c r="B78" s="15" t="n">
        <v>0.0272963013511669</v>
      </c>
      <c r="C78" s="15" t="n">
        <v>0.0585438410596029</v>
      </c>
      <c r="D78" s="15" t="n">
        <v>0.0830883490639027</v>
      </c>
      <c r="E78" s="15" t="n">
        <v>0.0873707977922726</v>
      </c>
      <c r="F78" s="0" t="n">
        <v>199912</v>
      </c>
      <c r="G78" s="0" t="n">
        <v>7.72</v>
      </c>
      <c r="H78" s="0" t="n">
        <v>7.01</v>
      </c>
      <c r="I78" s="0" t="n">
        <v>-9.2</v>
      </c>
      <c r="J78" s="0" t="n">
        <v>0.44</v>
      </c>
      <c r="K78" s="15" t="n">
        <f aca="false">G78/100</f>
        <v>0.0772</v>
      </c>
      <c r="L78" s="15" t="n">
        <f aca="false">H78/100</f>
        <v>0.0701</v>
      </c>
      <c r="M78" s="15" t="n">
        <f aca="false">I78/100</f>
        <v>-0.092</v>
      </c>
      <c r="N78" s="15" t="n">
        <f aca="false">J78/100</f>
        <v>0.0044</v>
      </c>
      <c r="O78" s="16" t="n">
        <f aca="false">B78-$N78</f>
        <v>0.0228963013511669</v>
      </c>
      <c r="P78" s="16" t="n">
        <f aca="false">C78-$N78</f>
        <v>0.0541438410596029</v>
      </c>
      <c r="Q78" s="16" t="n">
        <f aca="false">D78-$N78</f>
        <v>0.0786883490639027</v>
      </c>
      <c r="R78" s="16" t="n">
        <f aca="false">E78-$N78</f>
        <v>0.0829707977922726</v>
      </c>
      <c r="S78" s="17" t="n">
        <f aca="false">[1]StylePortfolios!B62/100-$N78</f>
        <v>0.1211</v>
      </c>
      <c r="T78" s="17" t="n">
        <f aca="false">[1]StylePortfolios!C62/100-$N78</f>
        <v>0.1029</v>
      </c>
      <c r="U78" s="17" t="n">
        <f aca="false">[1]StylePortfolios!D62/100-$N78</f>
        <v>0.0614</v>
      </c>
      <c r="V78" s="17" t="n">
        <f aca="false">[1]StylePortfolios!U62/100-$N78</f>
        <v>0.2018</v>
      </c>
      <c r="W78" s="17" t="n">
        <f aca="false">[1]StylePortfolios!V62/100-$N78</f>
        <v>0.0772</v>
      </c>
      <c r="X78" s="17" t="n">
        <f aca="false">[1]StylePortfolios!W62/100-$N78</f>
        <v>0.0226</v>
      </c>
      <c r="Y78" s="18" t="n">
        <f aca="false">O78-(AM$6+AM$7*$S78+AM$8*$T78+AM$9*$U78+$V78*AM$10+$W78*AM$11+$X78*AM$12)</f>
        <v>-0.0436676648992575</v>
      </c>
      <c r="Z78" s="18" t="n">
        <f aca="false">Y78^2</f>
        <v>0.00190686495775385</v>
      </c>
      <c r="AA78" s="19" t="n">
        <f aca="false">(O78-$AM$16)^2</f>
        <v>0.00034454240370687</v>
      </c>
      <c r="AC78" s="12"/>
      <c r="AD78" s="12"/>
      <c r="AE78" s="12"/>
    </row>
    <row r="79" customFormat="false" ht="14" hidden="false" customHeight="false" outlineLevel="0" collapsed="false">
      <c r="A79" s="0" t="n">
        <v>200001</v>
      </c>
      <c r="B79" s="15" t="n">
        <v>-0.0919356981533148</v>
      </c>
      <c r="C79" s="15" t="n">
        <v>-0.023003194888179</v>
      </c>
      <c r="D79" s="15" t="n">
        <v>-0.034821726091303</v>
      </c>
      <c r="E79" s="15" t="n">
        <v>-0.0419847328244276</v>
      </c>
      <c r="F79" s="0" t="n">
        <v>200001</v>
      </c>
      <c r="G79" s="0" t="n">
        <v>-4.73</v>
      </c>
      <c r="H79" s="0" t="n">
        <v>4.37</v>
      </c>
      <c r="I79" s="0" t="n">
        <v>0.24</v>
      </c>
      <c r="J79" s="0" t="n">
        <v>0.41</v>
      </c>
      <c r="K79" s="15" t="n">
        <f aca="false">G79/100</f>
        <v>-0.0473</v>
      </c>
      <c r="L79" s="15" t="n">
        <f aca="false">H79/100</f>
        <v>0.0437</v>
      </c>
      <c r="M79" s="15" t="n">
        <f aca="false">I79/100</f>
        <v>0.0024</v>
      </c>
      <c r="N79" s="15" t="n">
        <f aca="false">J79/100</f>
        <v>0.0041</v>
      </c>
      <c r="O79" s="16" t="n">
        <f aca="false">B79-$N79</f>
        <v>-0.0960356981533148</v>
      </c>
      <c r="P79" s="16" t="n">
        <f aca="false">C79-$N79</f>
        <v>-0.027103194888179</v>
      </c>
      <c r="Q79" s="16" t="n">
        <f aca="false">D79-$N79</f>
        <v>-0.038921726091303</v>
      </c>
      <c r="R79" s="16" t="n">
        <f aca="false">E79-$N79</f>
        <v>-0.0460847328244276</v>
      </c>
      <c r="S79" s="17" t="n">
        <f aca="false">[1]StylePortfolios!B63/100-$N79</f>
        <v>0.0364</v>
      </c>
      <c r="T79" s="17" t="n">
        <f aca="false">[1]StylePortfolios!C63/100-$N79</f>
        <v>-0.0415</v>
      </c>
      <c r="U79" s="17" t="n">
        <f aca="false">[1]StylePortfolios!D63/100-$N79</f>
        <v>-0.0484</v>
      </c>
      <c r="V79" s="17" t="n">
        <f aca="false">[1]StylePortfolios!U63/100-$N79</f>
        <v>0.0093</v>
      </c>
      <c r="W79" s="17" t="n">
        <f aca="false">[1]StylePortfolios!V63/100-$N79</f>
        <v>-0.05</v>
      </c>
      <c r="X79" s="17" t="n">
        <f aca="false">[1]StylePortfolios!W63/100-$N79</f>
        <v>-0.0367</v>
      </c>
      <c r="Y79" s="18" t="n">
        <f aca="false">O79-(AM$6+AM$7*$S79+AM$8*$T79+AM$9*$U79+$V79*AM$10+$W79*AM$11+$X79*AM$12)</f>
        <v>-0.0551885500836957</v>
      </c>
      <c r="Z79" s="18" t="n">
        <f aca="false">Y79^2</f>
        <v>0.00304577606034059</v>
      </c>
      <c r="AA79" s="19" t="n">
        <f aca="false">(O79-$AM$16)^2</f>
        <v>0.0100741662178755</v>
      </c>
      <c r="AC79" s="12"/>
      <c r="AD79" s="12"/>
      <c r="AE79" s="12"/>
    </row>
    <row r="80" customFormat="false" ht="14" hidden="false" customHeight="false" outlineLevel="0" collapsed="false">
      <c r="A80" s="0" t="n">
        <v>200002</v>
      </c>
      <c r="B80" s="15" t="n">
        <v>0.00336503291880041</v>
      </c>
      <c r="C80" s="15" t="n">
        <v>0.0340091563113147</v>
      </c>
      <c r="D80" s="15" t="n">
        <v>0.0460901087519421</v>
      </c>
      <c r="E80" s="15" t="n">
        <v>0.0438247011952193</v>
      </c>
      <c r="F80" s="0" t="n">
        <v>200002</v>
      </c>
      <c r="G80" s="0" t="n">
        <v>2.45</v>
      </c>
      <c r="H80" s="0" t="n">
        <v>22.02</v>
      </c>
      <c r="I80" s="0" t="n">
        <v>-12.68</v>
      </c>
      <c r="J80" s="0" t="n">
        <v>0.43</v>
      </c>
      <c r="K80" s="15" t="n">
        <f aca="false">G80/100</f>
        <v>0.0245</v>
      </c>
      <c r="L80" s="15" t="n">
        <f aca="false">H80/100</f>
        <v>0.2202</v>
      </c>
      <c r="M80" s="15" t="n">
        <f aca="false">I80/100</f>
        <v>-0.1268</v>
      </c>
      <c r="N80" s="15" t="n">
        <f aca="false">J80/100</f>
        <v>0.0043</v>
      </c>
      <c r="O80" s="16" t="n">
        <f aca="false">B80-$N80</f>
        <v>-0.000934967081199585</v>
      </c>
      <c r="P80" s="16" t="n">
        <f aca="false">C80-$N80</f>
        <v>0.0297091563113147</v>
      </c>
      <c r="Q80" s="16" t="n">
        <f aca="false">D80-$N80</f>
        <v>0.0417901087519421</v>
      </c>
      <c r="R80" s="16" t="n">
        <f aca="false">E80-$N80</f>
        <v>0.0395247011952193</v>
      </c>
      <c r="S80" s="17" t="n">
        <f aca="false">[1]StylePortfolios!B64/100-$N80</f>
        <v>0.2379</v>
      </c>
      <c r="T80" s="17" t="n">
        <f aca="false">[1]StylePortfolios!C64/100-$N80</f>
        <v>0.1314</v>
      </c>
      <c r="U80" s="17" t="n">
        <f aca="false">[1]StylePortfolios!D64/100-$N80</f>
        <v>-0.0072</v>
      </c>
      <c r="V80" s="17" t="n">
        <f aca="false">[1]StylePortfolios!U64/100-$N80</f>
        <v>0.2161</v>
      </c>
      <c r="W80" s="17" t="n">
        <f aca="false">[1]StylePortfolios!V64/100-$N80</f>
        <v>0.0171</v>
      </c>
      <c r="X80" s="17" t="n">
        <f aca="false">[1]StylePortfolios!W64/100-$N80</f>
        <v>-0.024</v>
      </c>
      <c r="Y80" s="18" t="n">
        <f aca="false">O80-(AM$6+AM$7*$S80+AM$8*$T80+AM$9*$U80+$V80*AM$10+$W80*AM$11+$X80*AM$12)</f>
        <v>-0.0111387546401446</v>
      </c>
      <c r="Z80" s="18" t="n">
        <f aca="false">Y80^2</f>
        <v>0.000124071854933342</v>
      </c>
      <c r="AA80" s="19" t="n">
        <f aca="false">(O80-$AM$16)^2</f>
        <v>2.77667341974559E-005</v>
      </c>
      <c r="AC80" s="12"/>
      <c r="AD80" s="12"/>
      <c r="AE80" s="12"/>
    </row>
    <row r="81" customFormat="false" ht="14" hidden="false" customHeight="false" outlineLevel="0" collapsed="false">
      <c r="A81" s="0" t="n">
        <v>200003</v>
      </c>
      <c r="B81" s="15" t="n">
        <v>0.0974044911052787</v>
      </c>
      <c r="C81" s="15" t="n">
        <v>0.0315909550917137</v>
      </c>
      <c r="D81" s="15" t="n">
        <v>0.0453238626754608</v>
      </c>
      <c r="E81" s="15" t="n">
        <v>0.041030534351145</v>
      </c>
      <c r="F81" s="0" t="n">
        <v>200003</v>
      </c>
      <c r="G81" s="0" t="n">
        <v>5.2</v>
      </c>
      <c r="H81" s="0" t="n">
        <v>-16.39</v>
      </c>
      <c r="I81" s="0" t="n">
        <v>7.67</v>
      </c>
      <c r="J81" s="0" t="n">
        <v>0.47</v>
      </c>
      <c r="K81" s="15" t="n">
        <f aca="false">G81/100</f>
        <v>0.052</v>
      </c>
      <c r="L81" s="15" t="n">
        <f aca="false">H81/100</f>
        <v>-0.1639</v>
      </c>
      <c r="M81" s="15" t="n">
        <f aca="false">I81/100</f>
        <v>0.0767</v>
      </c>
      <c r="N81" s="15" t="n">
        <f aca="false">J81/100</f>
        <v>0.0047</v>
      </c>
      <c r="O81" s="16" t="n">
        <f aca="false">B81-$N81</f>
        <v>0.0927044911052787</v>
      </c>
      <c r="P81" s="16" t="n">
        <f aca="false">C81-$N81</f>
        <v>0.0268909550917137</v>
      </c>
      <c r="Q81" s="16" t="n">
        <f aca="false">D81-$N81</f>
        <v>0.0406238626754608</v>
      </c>
      <c r="R81" s="16" t="n">
        <f aca="false">E81-$N81</f>
        <v>0.036330534351145</v>
      </c>
      <c r="S81" s="17" t="n">
        <f aca="false">[1]StylePortfolios!B65/100-$N81</f>
        <v>-0.0931</v>
      </c>
      <c r="T81" s="17" t="n">
        <f aca="false">[1]StylePortfolios!C65/100-$N81</f>
        <v>-0.0176</v>
      </c>
      <c r="U81" s="17" t="n">
        <f aca="false">[1]StylePortfolios!D65/100-$N81</f>
        <v>0.089</v>
      </c>
      <c r="V81" s="17" t="n">
        <f aca="false">[1]StylePortfolios!U65/100-$N81</f>
        <v>-0.0555</v>
      </c>
      <c r="W81" s="17" t="n">
        <f aca="false">[1]StylePortfolios!V65/100-$N81</f>
        <v>0.0731</v>
      </c>
      <c r="X81" s="17" t="n">
        <f aca="false">[1]StylePortfolios!W65/100-$N81</f>
        <v>0.0799</v>
      </c>
      <c r="Y81" s="18" t="n">
        <f aca="false">O81-(AM$6+AM$7*$S81+AM$8*$T81+AM$9*$U81+$V81*AM$10+$W81*AM$11+$X81*AM$12)</f>
        <v>0.0183009435857875</v>
      </c>
      <c r="Z81" s="18" t="n">
        <f aca="false">Y81^2</f>
        <v>0.000334924536130178</v>
      </c>
      <c r="AA81" s="19" t="n">
        <f aca="false">(O81-$AM$16)^2</f>
        <v>0.00780926453688491</v>
      </c>
      <c r="AC81" s="12"/>
      <c r="AD81" s="12"/>
      <c r="AE81" s="12"/>
    </row>
    <row r="82" customFormat="false" ht="14" hidden="false" customHeight="false" outlineLevel="0" collapsed="false">
      <c r="A82" s="0" t="n">
        <v>200004</v>
      </c>
      <c r="B82" s="15" t="n">
        <v>-0.0219239968110551</v>
      </c>
      <c r="C82" s="15" t="n">
        <v>-0.0258620689655171</v>
      </c>
      <c r="D82" s="15" t="n">
        <v>-0.0647144475004045</v>
      </c>
      <c r="E82" s="15" t="n">
        <v>-0.0325389550870762</v>
      </c>
      <c r="F82" s="0" t="n">
        <v>200004</v>
      </c>
      <c r="G82" s="0" t="n">
        <v>-6.4</v>
      </c>
      <c r="H82" s="0" t="n">
        <v>-7.73</v>
      </c>
      <c r="I82" s="0" t="n">
        <v>9.13</v>
      </c>
      <c r="J82" s="0" t="n">
        <v>0.46</v>
      </c>
      <c r="K82" s="15" t="n">
        <f aca="false">G82/100</f>
        <v>-0.064</v>
      </c>
      <c r="L82" s="15" t="n">
        <f aca="false">H82/100</f>
        <v>-0.0773</v>
      </c>
      <c r="M82" s="15" t="n">
        <f aca="false">I82/100</f>
        <v>0.0913</v>
      </c>
      <c r="N82" s="15" t="n">
        <f aca="false">J82/100</f>
        <v>0.0046</v>
      </c>
      <c r="O82" s="16" t="n">
        <f aca="false">B82-$N82</f>
        <v>-0.0265239968110551</v>
      </c>
      <c r="P82" s="16" t="n">
        <f aca="false">C82-$N82</f>
        <v>-0.0304620689655171</v>
      </c>
      <c r="Q82" s="16" t="n">
        <f aca="false">D82-$N82</f>
        <v>-0.0693144475004044</v>
      </c>
      <c r="R82" s="16" t="n">
        <f aca="false">E82-$N82</f>
        <v>-0.0371389550870762</v>
      </c>
      <c r="S82" s="17" t="n">
        <f aca="false">[1]StylePortfolios!B66/100-$N82</f>
        <v>-0.1455</v>
      </c>
      <c r="T82" s="17" t="n">
        <f aca="false">[1]StylePortfolios!C66/100-$N82</f>
        <v>-0.0611</v>
      </c>
      <c r="U82" s="17" t="n">
        <f aca="false">[1]StylePortfolios!D66/100-$N82</f>
        <v>-0.043</v>
      </c>
      <c r="V82" s="17" t="n">
        <f aca="false">[1]StylePortfolios!U66/100-$N82</f>
        <v>-0.1358</v>
      </c>
      <c r="W82" s="17" t="n">
        <f aca="false">[1]StylePortfolios!V66/100-$N82</f>
        <v>-0.0508</v>
      </c>
      <c r="X82" s="17" t="n">
        <f aca="false">[1]StylePortfolios!W66/100-$N82</f>
        <v>-0.0222</v>
      </c>
      <c r="Y82" s="18" t="n">
        <f aca="false">O82-(AM$6+AM$7*$S82+AM$8*$T82+AM$9*$U82+$V82*AM$10+$W82*AM$11+$X82*AM$12)</f>
        <v>0.0196835330072195</v>
      </c>
      <c r="Z82" s="18" t="n">
        <f aca="false">Y82^2</f>
        <v>0.000387441471646301</v>
      </c>
      <c r="AA82" s="19" t="n">
        <f aca="false">(O82-$AM$16)^2</f>
        <v>0.000952243609712142</v>
      </c>
      <c r="AC82" s="12"/>
      <c r="AD82" s="12"/>
      <c r="AE82" s="12"/>
    </row>
    <row r="83" customFormat="false" ht="14" hidden="false" customHeight="false" outlineLevel="0" collapsed="false">
      <c r="A83" s="0" t="n">
        <v>200005</v>
      </c>
      <c r="B83" s="15" t="n">
        <v>-0.0150794728977042</v>
      </c>
      <c r="C83" s="15" t="n">
        <v>-0.00371858407079684</v>
      </c>
      <c r="D83" s="15" t="n">
        <v>-0.0384016606123507</v>
      </c>
      <c r="E83" s="15" t="n">
        <v>-0.0236854571293226</v>
      </c>
      <c r="F83" s="0" t="n">
        <v>200005</v>
      </c>
      <c r="G83" s="0" t="n">
        <v>-4.43</v>
      </c>
      <c r="H83" s="0" t="n">
        <v>-4.85</v>
      </c>
      <c r="I83" s="0" t="n">
        <v>3.72</v>
      </c>
      <c r="J83" s="0" t="n">
        <v>0.5</v>
      </c>
      <c r="K83" s="15" t="n">
        <f aca="false">G83/100</f>
        <v>-0.0443</v>
      </c>
      <c r="L83" s="15" t="n">
        <f aca="false">H83/100</f>
        <v>-0.0485</v>
      </c>
      <c r="M83" s="15" t="n">
        <f aca="false">I83/100</f>
        <v>0.0372</v>
      </c>
      <c r="N83" s="15" t="n">
        <f aca="false">J83/100</f>
        <v>0.005</v>
      </c>
      <c r="O83" s="16" t="n">
        <f aca="false">B83-$N83</f>
        <v>-0.0200794728977042</v>
      </c>
      <c r="P83" s="16" t="n">
        <f aca="false">C83-$N83</f>
        <v>-0.00871858407079684</v>
      </c>
      <c r="Q83" s="16" t="n">
        <f aca="false">D83-$N83</f>
        <v>-0.0434016606123507</v>
      </c>
      <c r="R83" s="16" t="n">
        <f aca="false">E83-$N83</f>
        <v>-0.0286854571293226</v>
      </c>
      <c r="S83" s="17" t="n">
        <f aca="false">[1]StylePortfolios!B67/100-$N83</f>
        <v>-0.091</v>
      </c>
      <c r="T83" s="17" t="n">
        <f aca="false">[1]StylePortfolios!C67/100-$N83</f>
        <v>-0.049</v>
      </c>
      <c r="U83" s="17" t="n">
        <f aca="false">[1]StylePortfolios!D67/100-$N83</f>
        <v>-0.0321</v>
      </c>
      <c r="V83" s="17" t="n">
        <f aca="false">[1]StylePortfolios!U67/100-$N83</f>
        <v>-0.1261</v>
      </c>
      <c r="W83" s="17" t="n">
        <f aca="false">[1]StylePortfolios!V67/100-$N83</f>
        <v>-0.0406</v>
      </c>
      <c r="X83" s="17" t="n">
        <f aca="false">[1]StylePortfolios!W67/100-$N83</f>
        <v>-0.003</v>
      </c>
      <c r="Y83" s="18" t="n">
        <f aca="false">O83-(AM$6+AM$7*$S83+AM$8*$T83+AM$9*$U83+$V83*AM$10+$W83*AM$11+$X83*AM$12)</f>
        <v>0.0136184352686664</v>
      </c>
      <c r="Z83" s="18" t="n">
        <f aca="false">Y83^2</f>
        <v>0.000185461779166858</v>
      </c>
      <c r="AA83" s="19" t="n">
        <f aca="false">(O83-$AM$16)^2</f>
        <v>0.000596039528500507</v>
      </c>
      <c r="AC83" s="12"/>
      <c r="AD83" s="12"/>
      <c r="AE83" s="12"/>
    </row>
    <row r="84" customFormat="false" ht="14" hidden="false" customHeight="false" outlineLevel="0" collapsed="false">
      <c r="A84" s="0" t="n">
        <v>200006</v>
      </c>
      <c r="B84" s="15" t="n">
        <v>0.00372413793103488</v>
      </c>
      <c r="C84" s="15" t="n">
        <v>0.020572352523099</v>
      </c>
      <c r="D84" s="15" t="n">
        <v>0.0386760208670625</v>
      </c>
      <c r="E84" s="15" t="n">
        <v>0.0426977195536147</v>
      </c>
      <c r="F84" s="0" t="n">
        <v>200006</v>
      </c>
      <c r="G84" s="0" t="n">
        <v>4.64</v>
      </c>
      <c r="H84" s="0" t="n">
        <v>13.7</v>
      </c>
      <c r="I84" s="0" t="n">
        <v>-10.05</v>
      </c>
      <c r="J84" s="0" t="n">
        <v>0.4</v>
      </c>
      <c r="K84" s="15" t="n">
        <f aca="false">G84/100</f>
        <v>0.0464</v>
      </c>
      <c r="L84" s="15" t="n">
        <f aca="false">H84/100</f>
        <v>0.137</v>
      </c>
      <c r="M84" s="15" t="n">
        <f aca="false">I84/100</f>
        <v>-0.1005</v>
      </c>
      <c r="N84" s="15" t="n">
        <f aca="false">J84/100</f>
        <v>0.004</v>
      </c>
      <c r="O84" s="16" t="n">
        <f aca="false">B84-$N84</f>
        <v>-0.000275862068965124</v>
      </c>
      <c r="P84" s="16" t="n">
        <f aca="false">C84-$N84</f>
        <v>0.016572352523099</v>
      </c>
      <c r="Q84" s="16" t="n">
        <f aca="false">D84-$N84</f>
        <v>0.0346760208670625</v>
      </c>
      <c r="R84" s="16" t="n">
        <f aca="false">E84-$N84</f>
        <v>0.0386977195536147</v>
      </c>
      <c r="S84" s="17" t="n">
        <f aca="false">[1]StylePortfolios!B68/100-$N84</f>
        <v>0.1712</v>
      </c>
      <c r="T84" s="17" t="n">
        <f aca="false">[1]StylePortfolios!C68/100-$N84</f>
        <v>0.0612</v>
      </c>
      <c r="U84" s="17" t="n">
        <f aca="false">[1]StylePortfolios!D68/100-$N84</f>
        <v>0.0276</v>
      </c>
      <c r="V84" s="17" t="n">
        <f aca="false">[1]StylePortfolios!U68/100-$N84</f>
        <v>0.1342</v>
      </c>
      <c r="W84" s="17" t="n">
        <f aca="false">[1]StylePortfolios!V68/100-$N84</f>
        <v>0.0497</v>
      </c>
      <c r="X84" s="17" t="n">
        <f aca="false">[1]StylePortfolios!W68/100-$N84</f>
        <v>-0.0443</v>
      </c>
      <c r="Y84" s="18" t="n">
        <f aca="false">O84-(AM$6+AM$7*$S84+AM$8*$T84+AM$9*$U84+$V84*AM$10+$W84*AM$11+$X84*AM$12)</f>
        <v>-0.0238889733690318</v>
      </c>
      <c r="Z84" s="18" t="n">
        <f aca="false">Y84^2</f>
        <v>0.000570683048626313</v>
      </c>
      <c r="AA84" s="19" t="n">
        <f aca="false">(O84-$AM$16)^2</f>
        <v>2.12549579691376E-005</v>
      </c>
      <c r="AC84" s="12"/>
      <c r="AD84" s="12"/>
      <c r="AE84" s="12"/>
    </row>
    <row r="85" customFormat="false" ht="14" hidden="false" customHeight="false" outlineLevel="0" collapsed="false">
      <c r="A85" s="0" t="n">
        <v>200007</v>
      </c>
      <c r="B85" s="15" t="n">
        <v>-0.00105868118572305</v>
      </c>
      <c r="C85" s="15" t="n">
        <v>-0.000699790062981043</v>
      </c>
      <c r="D85" s="15" t="n">
        <v>-0.0214755801870454</v>
      </c>
      <c r="E85" s="15" t="n">
        <v>-0.0308980921358771</v>
      </c>
      <c r="F85" s="0" t="n">
        <v>200007</v>
      </c>
      <c r="G85" s="0" t="n">
        <v>-2.45</v>
      </c>
      <c r="H85" s="0" t="n">
        <v>-2.8</v>
      </c>
      <c r="I85" s="0" t="n">
        <v>8.51</v>
      </c>
      <c r="J85" s="0" t="n">
        <v>0.48</v>
      </c>
      <c r="K85" s="15" t="n">
        <f aca="false">G85/100</f>
        <v>-0.0245</v>
      </c>
      <c r="L85" s="15" t="n">
        <f aca="false">H85/100</f>
        <v>-0.028</v>
      </c>
      <c r="M85" s="15" t="n">
        <f aca="false">I85/100</f>
        <v>0.0851</v>
      </c>
      <c r="N85" s="15" t="n">
        <f aca="false">J85/100</f>
        <v>0.0048</v>
      </c>
      <c r="O85" s="16" t="n">
        <f aca="false">B85-$N85</f>
        <v>-0.00585868118572305</v>
      </c>
      <c r="P85" s="16" t="n">
        <f aca="false">C85-$N85</f>
        <v>-0.00549979006298104</v>
      </c>
      <c r="Q85" s="16" t="n">
        <f aca="false">D85-$N85</f>
        <v>-0.0262755801870454</v>
      </c>
      <c r="R85" s="16" t="n">
        <f aca="false">E85-$N85</f>
        <v>-0.0356980921358771</v>
      </c>
      <c r="S85" s="17" t="n">
        <f aca="false">[1]StylePortfolios!B69/100-$N85</f>
        <v>-0.0222</v>
      </c>
      <c r="T85" s="17" t="n">
        <f aca="false">[1]StylePortfolios!C69/100-$N85</f>
        <v>-0.0402</v>
      </c>
      <c r="U85" s="17" t="n">
        <f aca="false">[1]StylePortfolios!D69/100-$N85</f>
        <v>-0.0217</v>
      </c>
      <c r="V85" s="17" t="n">
        <f aca="false">[1]StylePortfolios!U69/100-$N85</f>
        <v>-0.0597</v>
      </c>
      <c r="W85" s="17" t="n">
        <f aca="false">[1]StylePortfolios!V69/100-$N85</f>
        <v>-0.0358</v>
      </c>
      <c r="X85" s="17" t="n">
        <f aca="false">[1]StylePortfolios!W69/100-$N85</f>
        <v>0.0267</v>
      </c>
      <c r="Y85" s="18" t="n">
        <f aca="false">O85-(AM$6+AM$7*$S85+AM$8*$T85+AM$9*$U85+$V85*AM$10+$W85*AM$11+$X85*AM$12)</f>
        <v>0.00939223703190554</v>
      </c>
      <c r="Z85" s="18" t="n">
        <f aca="false">Y85^2</f>
        <v>8.82141164634978E-005</v>
      </c>
      <c r="AA85" s="19" t="n">
        <f aca="false">(O85-$AM$16)^2</f>
        <v>0.000103899880468003</v>
      </c>
      <c r="AC85" s="12"/>
      <c r="AD85" s="12"/>
      <c r="AE85" s="12"/>
    </row>
    <row r="86" customFormat="false" ht="14" hidden="false" customHeight="false" outlineLevel="0" collapsed="false">
      <c r="A86" s="0" t="n">
        <v>200008</v>
      </c>
      <c r="B86" s="15" t="n">
        <v>0.0823618470855412</v>
      </c>
      <c r="C86" s="15" t="n">
        <v>0.0434173669467788</v>
      </c>
      <c r="D86" s="15" t="n">
        <v>0.0530973451327434</v>
      </c>
      <c r="E86" s="15" t="n">
        <v>0.0374873353596759</v>
      </c>
      <c r="F86" s="0" t="n">
        <v>200008</v>
      </c>
      <c r="G86" s="0" t="n">
        <v>7.14</v>
      </c>
      <c r="H86" s="0" t="n">
        <v>-0.89</v>
      </c>
      <c r="I86" s="0" t="n">
        <v>-1.28</v>
      </c>
      <c r="J86" s="0" t="n">
        <v>0.5</v>
      </c>
      <c r="K86" s="15" t="n">
        <f aca="false">G86/100</f>
        <v>0.0714</v>
      </c>
      <c r="L86" s="15" t="n">
        <f aca="false">H86/100</f>
        <v>-0.0089</v>
      </c>
      <c r="M86" s="15" t="n">
        <f aca="false">I86/100</f>
        <v>-0.0128</v>
      </c>
      <c r="N86" s="15" t="n">
        <f aca="false">J86/100</f>
        <v>0.005</v>
      </c>
      <c r="O86" s="16" t="n">
        <f aca="false">B86-$N86</f>
        <v>0.0773618470855412</v>
      </c>
      <c r="P86" s="16" t="n">
        <f aca="false">C86-$N86</f>
        <v>0.0384173669467788</v>
      </c>
      <c r="Q86" s="16" t="n">
        <f aca="false">D86-$N86</f>
        <v>0.0480973451327434</v>
      </c>
      <c r="R86" s="16" t="n">
        <f aca="false">E86-$N86</f>
        <v>0.0324873353596759</v>
      </c>
      <c r="S86" s="17" t="n">
        <f aca="false">[1]StylePortfolios!B70/100-$N86</f>
        <v>0.0544</v>
      </c>
      <c r="T86" s="17" t="n">
        <f aca="false">[1]StylePortfolios!C70/100-$N86</f>
        <v>0.0684</v>
      </c>
      <c r="U86" s="17" t="n">
        <f aca="false">[1]StylePortfolios!D70/100-$N86</f>
        <v>0.0722</v>
      </c>
      <c r="V86" s="17" t="n">
        <f aca="false">[1]StylePortfolios!U70/100-$N86</f>
        <v>0.097</v>
      </c>
      <c r="W86" s="17" t="n">
        <f aca="false">[1]StylePortfolios!V70/100-$N86</f>
        <v>0.0709</v>
      </c>
      <c r="X86" s="17" t="n">
        <f aca="false">[1]StylePortfolios!W70/100-$N86</f>
        <v>0.0757</v>
      </c>
      <c r="Y86" s="18" t="n">
        <f aca="false">O86-(AM$6+AM$7*$S86+AM$8*$T86+AM$9*$U86+$V86*AM$10+$W86*AM$11+$X86*AM$12)</f>
        <v>0.0019731544089989</v>
      </c>
      <c r="Z86" s="18" t="n">
        <f aca="false">Y86^2</f>
        <v>3.89333832175178E-006</v>
      </c>
      <c r="AA86" s="19" t="n">
        <f aca="false">(O86-$AM$16)^2</f>
        <v>0.00533300103245067</v>
      </c>
      <c r="AC86" s="12"/>
      <c r="AD86" s="12"/>
      <c r="AE86" s="12"/>
    </row>
    <row r="87" customFormat="false" ht="14" hidden="false" customHeight="false" outlineLevel="0" collapsed="false">
      <c r="A87" s="0" t="n">
        <v>200009</v>
      </c>
      <c r="B87" s="15" t="n">
        <v>-0.058609595747657</v>
      </c>
      <c r="C87" s="15" t="n">
        <v>-0.0101038255033558</v>
      </c>
      <c r="D87" s="15" t="n">
        <v>-0.018655462184874</v>
      </c>
      <c r="E87" s="15" t="n">
        <v>-0.06640625</v>
      </c>
      <c r="F87" s="0" t="n">
        <v>200009</v>
      </c>
      <c r="G87" s="0" t="n">
        <v>-5.44</v>
      </c>
      <c r="H87" s="0" t="n">
        <v>-1.87</v>
      </c>
      <c r="I87" s="0" t="n">
        <v>6.85</v>
      </c>
      <c r="J87" s="0" t="n">
        <v>0.51</v>
      </c>
      <c r="K87" s="15" t="n">
        <f aca="false">G87/100</f>
        <v>-0.0544</v>
      </c>
      <c r="L87" s="15" t="n">
        <f aca="false">H87/100</f>
        <v>-0.0187</v>
      </c>
      <c r="M87" s="15" t="n">
        <f aca="false">I87/100</f>
        <v>0.0685</v>
      </c>
      <c r="N87" s="15" t="n">
        <f aca="false">J87/100</f>
        <v>0.0051</v>
      </c>
      <c r="O87" s="16" t="n">
        <f aca="false">B87-$N87</f>
        <v>-0.063709595747657</v>
      </c>
      <c r="P87" s="16" t="n">
        <f aca="false">C87-$N87</f>
        <v>-0.0152038255033558</v>
      </c>
      <c r="Q87" s="16" t="n">
        <f aca="false">D87-$N87</f>
        <v>-0.023755462184874</v>
      </c>
      <c r="R87" s="16" t="n">
        <f aca="false">E87-$N87</f>
        <v>-0.07150625</v>
      </c>
      <c r="S87" s="17" t="n">
        <f aca="false">[1]StylePortfolios!B71/100-$N87</f>
        <v>-0.0406</v>
      </c>
      <c r="T87" s="17" t="n">
        <f aca="false">[1]StylePortfolios!C71/100-$N87</f>
        <v>-0.047</v>
      </c>
      <c r="U87" s="17" t="n">
        <f aca="false">[1]StylePortfolios!D71/100-$N87</f>
        <v>-0.0541</v>
      </c>
      <c r="V87" s="17" t="n">
        <f aca="false">[1]StylePortfolios!U71/100-$N87</f>
        <v>-0.0848</v>
      </c>
      <c r="W87" s="17" t="n">
        <f aca="false">[1]StylePortfolios!V71/100-$N87</f>
        <v>-0.0674</v>
      </c>
      <c r="X87" s="17" t="n">
        <f aca="false">[1]StylePortfolios!W71/100-$N87</f>
        <v>0.0119</v>
      </c>
      <c r="Y87" s="18" t="n">
        <f aca="false">O87-(AM$6+AM$7*$S87+AM$8*$T87+AM$9*$U87+$V87*AM$10+$W87*AM$11+$X87*AM$12)</f>
        <v>-0.0204974033103602</v>
      </c>
      <c r="Z87" s="18" t="n">
        <f aca="false">Y87^2</f>
        <v>0.000420143542467567</v>
      </c>
      <c r="AA87" s="19" t="n">
        <f aca="false">(O87-$AM$16)^2</f>
        <v>0.00462999187532206</v>
      </c>
      <c r="AC87" s="12"/>
      <c r="AD87" s="12"/>
      <c r="AE87" s="12"/>
    </row>
    <row r="88" customFormat="false" ht="14" hidden="false" customHeight="false" outlineLevel="0" collapsed="false">
      <c r="A88" s="0" t="n">
        <v>200010</v>
      </c>
      <c r="B88" s="15" t="n">
        <v>0.0138187221396733</v>
      </c>
      <c r="C88" s="15" t="n">
        <v>-0.0156675749318801</v>
      </c>
      <c r="D88" s="15" t="n">
        <v>-0.0250042815550608</v>
      </c>
      <c r="E88" s="15" t="n">
        <v>-0.038702928870293</v>
      </c>
      <c r="F88" s="0" t="n">
        <v>200010</v>
      </c>
      <c r="G88" s="0" t="n">
        <v>-2.77</v>
      </c>
      <c r="H88" s="0" t="n">
        <v>-3.66</v>
      </c>
      <c r="I88" s="0" t="n">
        <v>4.79</v>
      </c>
      <c r="J88" s="0" t="n">
        <v>0.56</v>
      </c>
      <c r="K88" s="15" t="n">
        <f aca="false">G88/100</f>
        <v>-0.0277</v>
      </c>
      <c r="L88" s="15" t="n">
        <f aca="false">H88/100</f>
        <v>-0.0366</v>
      </c>
      <c r="M88" s="15" t="n">
        <f aca="false">I88/100</f>
        <v>0.0479</v>
      </c>
      <c r="N88" s="15" t="n">
        <f aca="false">J88/100</f>
        <v>0.0056</v>
      </c>
      <c r="O88" s="16" t="n">
        <f aca="false">B88-$N88</f>
        <v>0.00821872213967328</v>
      </c>
      <c r="P88" s="16" t="n">
        <f aca="false">C88-$N88</f>
        <v>-0.0212675749318801</v>
      </c>
      <c r="Q88" s="16" t="n">
        <f aca="false">D88-$N88</f>
        <v>-0.0306042815550608</v>
      </c>
      <c r="R88" s="16" t="n">
        <f aca="false">E88-$N88</f>
        <v>-0.044302928870293</v>
      </c>
      <c r="S88" s="17" t="n">
        <f aca="false">[1]StylePortfolios!B72/100-$N88</f>
        <v>-0.069</v>
      </c>
      <c r="T88" s="17" t="n">
        <f aca="false">[1]StylePortfolios!C72/100-$N88</f>
        <v>-0.0512</v>
      </c>
      <c r="U88" s="17" t="n">
        <f aca="false">[1]StylePortfolios!D72/100-$N88</f>
        <v>-0.0225</v>
      </c>
      <c r="V88" s="17" t="n">
        <f aca="false">[1]StylePortfolios!U72/100-$N88</f>
        <v>-0.1574</v>
      </c>
      <c r="W88" s="17" t="n">
        <f aca="false">[1]StylePortfolios!V72/100-$N88</f>
        <v>-0.0292</v>
      </c>
      <c r="X88" s="17" t="n">
        <f aca="false">[1]StylePortfolios!W72/100-$N88</f>
        <v>0.0015</v>
      </c>
      <c r="Y88" s="18" t="n">
        <f aca="false">O88-(AM$6+AM$7*$S88+AM$8*$T88+AM$9*$U88+$V88*AM$10+$W88*AM$11+$X88*AM$12)</f>
        <v>0.0365031814179384</v>
      </c>
      <c r="Z88" s="18" t="n">
        <f aca="false">Y88^2</f>
        <v>0.00133248225363092</v>
      </c>
      <c r="AA88" s="19" t="n">
        <f aca="false">(O88-$AM$16)^2</f>
        <v>1.50875864033655E-005</v>
      </c>
      <c r="AC88" s="12"/>
      <c r="AD88" s="12"/>
      <c r="AE88" s="12"/>
    </row>
    <row r="89" customFormat="false" ht="14" hidden="false" customHeight="false" outlineLevel="0" collapsed="false">
      <c r="A89" s="0" t="n">
        <v>200011</v>
      </c>
      <c r="B89" s="15" t="n">
        <v>-0.0892569251062583</v>
      </c>
      <c r="C89" s="15" t="n">
        <v>-0.0256055363321798</v>
      </c>
      <c r="D89" s="15" t="n">
        <v>-0.0728965396100474</v>
      </c>
      <c r="E89" s="15" t="n">
        <v>-0.0718171926006528</v>
      </c>
      <c r="F89" s="0" t="n">
        <v>200011</v>
      </c>
      <c r="G89" s="0" t="n">
        <v>-10.73</v>
      </c>
      <c r="H89" s="0" t="n">
        <v>-3.1</v>
      </c>
      <c r="I89" s="0" t="n">
        <v>12.42</v>
      </c>
      <c r="J89" s="0" t="n">
        <v>0.51</v>
      </c>
      <c r="K89" s="15" t="n">
        <f aca="false">G89/100</f>
        <v>-0.1073</v>
      </c>
      <c r="L89" s="15" t="n">
        <f aca="false">H89/100</f>
        <v>-0.031</v>
      </c>
      <c r="M89" s="15" t="n">
        <f aca="false">I89/100</f>
        <v>0.1242</v>
      </c>
      <c r="N89" s="15" t="n">
        <f aca="false">J89/100</f>
        <v>0.0051</v>
      </c>
      <c r="O89" s="16" t="n">
        <f aca="false">B89-$N89</f>
        <v>-0.0943569251062583</v>
      </c>
      <c r="P89" s="16" t="n">
        <f aca="false">C89-$N89</f>
        <v>-0.0307055363321798</v>
      </c>
      <c r="Q89" s="16" t="n">
        <f aca="false">D89-$N89</f>
        <v>-0.0779965396100474</v>
      </c>
      <c r="R89" s="16" t="n">
        <f aca="false">E89-$N89</f>
        <v>-0.0769171926006528</v>
      </c>
      <c r="S89" s="17" t="n">
        <f aca="false">[1]StylePortfolios!B73/100-$N89</f>
        <v>-0.1019</v>
      </c>
      <c r="T89" s="17" t="n">
        <f aca="false">[1]StylePortfolios!C73/100-$N89</f>
        <v>-0.1024</v>
      </c>
      <c r="U89" s="17" t="n">
        <f aca="false">[1]StylePortfolios!D73/100-$N89</f>
        <v>-0.1029</v>
      </c>
      <c r="V89" s="17" t="n">
        <f aca="false">[1]StylePortfolios!U73/100-$N89</f>
        <v>-0.2547</v>
      </c>
      <c r="W89" s="17" t="n">
        <f aca="false">[1]StylePortfolios!V73/100-$N89</f>
        <v>-0.1155</v>
      </c>
      <c r="X89" s="17" t="n">
        <f aca="false">[1]StylePortfolios!W73/100-$N89</f>
        <v>-0.0369</v>
      </c>
      <c r="Y89" s="18" t="n">
        <f aca="false">O89-(AM$6+AM$7*$S89+AM$8*$T89+AM$9*$U89+$V89*AM$10+$W89*AM$11+$X89*AM$12)</f>
        <v>0.00729444967888609</v>
      </c>
      <c r="Z89" s="18" t="n">
        <f aca="false">Y89^2</f>
        <v>5.32089961178014E-005</v>
      </c>
      <c r="AA89" s="19" t="n">
        <f aca="false">(O89-$AM$16)^2</f>
        <v>0.00973998710498698</v>
      </c>
      <c r="AC89" s="12"/>
      <c r="AD89" s="12"/>
      <c r="AE89" s="12"/>
    </row>
    <row r="90" customFormat="false" ht="14" hidden="false" customHeight="false" outlineLevel="0" collapsed="false">
      <c r="A90" s="0" t="n">
        <v>200012</v>
      </c>
      <c r="B90" s="15" t="n">
        <v>0.0180238171869971</v>
      </c>
      <c r="C90" s="15" t="n">
        <v>0.0607662642045457</v>
      </c>
      <c r="D90" s="15" t="n">
        <v>0.0337248957938616</v>
      </c>
      <c r="E90" s="15" t="n">
        <v>0.0369284876905043</v>
      </c>
      <c r="F90" s="0" t="n">
        <v>200012</v>
      </c>
      <c r="G90" s="0" t="n">
        <v>1.19</v>
      </c>
      <c r="H90" s="0" t="n">
        <v>1.55</v>
      </c>
      <c r="I90" s="0" t="n">
        <v>6.13</v>
      </c>
      <c r="J90" s="0" t="n">
        <v>0.5</v>
      </c>
      <c r="K90" s="15" t="n">
        <f aca="false">G90/100</f>
        <v>0.0119</v>
      </c>
      <c r="L90" s="15" t="n">
        <f aca="false">H90/100</f>
        <v>0.0155</v>
      </c>
      <c r="M90" s="15" t="n">
        <f aca="false">I90/100</f>
        <v>0.0613</v>
      </c>
      <c r="N90" s="15" t="n">
        <f aca="false">J90/100</f>
        <v>0.005</v>
      </c>
      <c r="O90" s="16" t="n">
        <f aca="false">B90-$N90</f>
        <v>0.0130238171869971</v>
      </c>
      <c r="P90" s="16" t="n">
        <f aca="false">C90-$N90</f>
        <v>0.0557662642045457</v>
      </c>
      <c r="Q90" s="16" t="n">
        <f aca="false">D90-$N90</f>
        <v>0.0287248957938616</v>
      </c>
      <c r="R90" s="16" t="n">
        <f aca="false">E90-$N90</f>
        <v>0.0319284876905043</v>
      </c>
      <c r="S90" s="17" t="n">
        <f aca="false">[1]StylePortfolios!B74/100-$N90</f>
        <v>0.0202</v>
      </c>
      <c r="T90" s="17" t="n">
        <f aca="false">[1]StylePortfolios!C74/100-$N90</f>
        <v>0.0824</v>
      </c>
      <c r="U90" s="17" t="n">
        <f aca="false">[1]StylePortfolios!D74/100-$N90</f>
        <v>0.0065</v>
      </c>
      <c r="V90" s="17" t="n">
        <f aca="false">[1]StylePortfolios!U74/100-$N90</f>
        <v>-0.0086</v>
      </c>
      <c r="W90" s="17" t="n">
        <f aca="false">[1]StylePortfolios!V74/100-$N90</f>
        <v>-0.0071</v>
      </c>
      <c r="X90" s="17" t="n">
        <f aca="false">[1]StylePortfolios!W74/100-$N90</f>
        <v>0.0879</v>
      </c>
      <c r="Y90" s="18" t="n">
        <f aca="false">O90-(AM$6+AM$7*$S90+AM$8*$T90+AM$9*$U90+$V90*AM$10+$W90*AM$11+$X90*AM$12)</f>
        <v>-0.0088833204902746</v>
      </c>
      <c r="Z90" s="18" t="n">
        <f aca="false">Y90^2</f>
        <v>7.89133829329325E-005</v>
      </c>
      <c r="AA90" s="19" t="n">
        <f aca="false">(O90-$AM$16)^2</f>
        <v>7.55051386827097E-005</v>
      </c>
      <c r="AC90" s="12"/>
      <c r="AD90" s="12"/>
      <c r="AE90" s="12"/>
    </row>
    <row r="91" customFormat="false" ht="14" hidden="false" customHeight="false" outlineLevel="0" collapsed="false">
      <c r="A91" s="0" t="n">
        <v>200101</v>
      </c>
      <c r="B91" s="15" t="n">
        <v>0.071969696969697</v>
      </c>
      <c r="C91" s="15" t="n">
        <v>0.00477815699658701</v>
      </c>
      <c r="D91" s="15" t="n">
        <v>-0.0394549522066303</v>
      </c>
      <c r="E91" s="15" t="n">
        <v>0.0276992651215375</v>
      </c>
      <c r="F91" s="0" t="n">
        <v>200101</v>
      </c>
      <c r="G91" s="0" t="n">
        <v>3.12</v>
      </c>
      <c r="H91" s="0" t="n">
        <v>7.03</v>
      </c>
      <c r="I91" s="0" t="n">
        <v>-5.7</v>
      </c>
      <c r="J91" s="0" t="n">
        <v>0.54</v>
      </c>
      <c r="K91" s="15" t="n">
        <f aca="false">G91/100</f>
        <v>0.0312</v>
      </c>
      <c r="L91" s="15" t="n">
        <f aca="false">H91/100</f>
        <v>0.0703</v>
      </c>
      <c r="M91" s="15" t="n">
        <f aca="false">I91/100</f>
        <v>-0.057</v>
      </c>
      <c r="N91" s="15" t="n">
        <f aca="false">J91/100</f>
        <v>0.0054</v>
      </c>
      <c r="O91" s="16" t="n">
        <f aca="false">B91-$N91</f>
        <v>0.066569696969697</v>
      </c>
      <c r="P91" s="16" t="n">
        <f aca="false">C91-$N91</f>
        <v>-0.000621843003412987</v>
      </c>
      <c r="Q91" s="16" t="n">
        <f aca="false">D91-$N91</f>
        <v>-0.0448549522066303</v>
      </c>
      <c r="R91" s="16" t="n">
        <f aca="false">E91-$N91</f>
        <v>0.0222992651215375</v>
      </c>
      <c r="S91" s="17" t="n">
        <f aca="false">[1]StylePortfolios!B75/100-$N91</f>
        <v>0.1319</v>
      </c>
      <c r="T91" s="17" t="n">
        <f aca="false">[1]StylePortfolios!C75/100-$N91</f>
        <v>0.0378</v>
      </c>
      <c r="U91" s="17" t="n">
        <f aca="false">[1]StylePortfolios!D75/100-$N91</f>
        <v>0.0271</v>
      </c>
      <c r="V91" s="17" t="n">
        <f aca="false">[1]StylePortfolios!U75/100-$N91</f>
        <v>0.0993</v>
      </c>
      <c r="W91" s="17" t="n">
        <f aca="false">[1]StylePortfolios!V75/100-$N91</f>
        <v>0.0344</v>
      </c>
      <c r="X91" s="17" t="n">
        <f aca="false">[1]StylePortfolios!W75/100-$N91</f>
        <v>0.0096</v>
      </c>
      <c r="Y91" s="18" t="n">
        <f aca="false">O91-(AM$6+AM$7*$S91+AM$8*$T91+AM$9*$U91+$V91*AM$10+$W91*AM$11+$X91*AM$12)</f>
        <v>0.0360900843956337</v>
      </c>
      <c r="Z91" s="18" t="n">
        <f aca="false">Y91^2</f>
        <v>0.00130249419168396</v>
      </c>
      <c r="AA91" s="19" t="n">
        <f aca="false">(O91-$AM$16)^2</f>
        <v>0.00387322622731801</v>
      </c>
      <c r="AC91" s="12"/>
      <c r="AD91" s="12"/>
      <c r="AE91" s="12"/>
    </row>
    <row r="92" customFormat="false" ht="14" hidden="false" customHeight="false" outlineLevel="0" collapsed="false">
      <c r="A92" s="0" t="n">
        <v>200102</v>
      </c>
      <c r="B92" s="15" t="n">
        <v>-0.0735318862527342</v>
      </c>
      <c r="C92" s="15" t="n">
        <v>-0.0169836956521739</v>
      </c>
      <c r="D92" s="15" t="n">
        <v>-0.046580563201355</v>
      </c>
      <c r="E92" s="15" t="n">
        <v>-0.101760176017602</v>
      </c>
      <c r="F92" s="0" t="n">
        <v>200102</v>
      </c>
      <c r="G92" s="0" t="n">
        <v>-10.08</v>
      </c>
      <c r="H92" s="0" t="n">
        <v>-1.15</v>
      </c>
      <c r="I92" s="0" t="n">
        <v>13.87</v>
      </c>
      <c r="J92" s="0" t="n">
        <v>0.39</v>
      </c>
      <c r="K92" s="15" t="n">
        <f aca="false">G92/100</f>
        <v>-0.1008</v>
      </c>
      <c r="L92" s="15" t="n">
        <f aca="false">H92/100</f>
        <v>-0.0115</v>
      </c>
      <c r="M92" s="15" t="n">
        <f aca="false">I92/100</f>
        <v>0.1387</v>
      </c>
      <c r="N92" s="15" t="n">
        <f aca="false">J92/100</f>
        <v>0.0039</v>
      </c>
      <c r="O92" s="16" t="n">
        <f aca="false">B92-$N92</f>
        <v>-0.0774318862527342</v>
      </c>
      <c r="P92" s="16" t="n">
        <f aca="false">C92-$N92</f>
        <v>-0.0208836956521739</v>
      </c>
      <c r="Q92" s="16" t="n">
        <f aca="false">D92-$N92</f>
        <v>-0.050480563201355</v>
      </c>
      <c r="R92" s="16" t="n">
        <f aca="false">E92-$N92</f>
        <v>-0.105660176017602</v>
      </c>
      <c r="S92" s="17" t="n">
        <f aca="false">[1]StylePortfolios!B76/100-$N92</f>
        <v>-0.0523</v>
      </c>
      <c r="T92" s="17" t="n">
        <f aca="false">[1]StylePortfolios!C76/100-$N92</f>
        <v>-0.068</v>
      </c>
      <c r="U92" s="17" t="n">
        <f aca="false">[1]StylePortfolios!D76/100-$N92</f>
        <v>-0.101</v>
      </c>
      <c r="V92" s="17" t="n">
        <f aca="false">[1]StylePortfolios!U76/100-$N92</f>
        <v>-0.19</v>
      </c>
      <c r="W92" s="17" t="n">
        <f aca="false">[1]StylePortfolios!V76/100-$N92</f>
        <v>-0.1208</v>
      </c>
      <c r="X92" s="17" t="n">
        <f aca="false">[1]StylePortfolios!W76/100-$N92</f>
        <v>-0.0089</v>
      </c>
      <c r="Y92" s="18" t="n">
        <f aca="false">O92-(AM$6+AM$7*$S92+AM$8*$T92+AM$9*$U92+$V92*AM$10+$W92*AM$11+$X92*AM$12)</f>
        <v>0.0124356936546363</v>
      </c>
      <c r="Z92" s="18" t="n">
        <f aca="false">Y92^2</f>
        <v>0.000154646476671962</v>
      </c>
      <c r="AA92" s="19" t="n">
        <f aca="false">(O92-$AM$16)^2</f>
        <v>0.00668573340005295</v>
      </c>
      <c r="AC92" s="12"/>
      <c r="AD92" s="12"/>
      <c r="AE92" s="12"/>
    </row>
    <row r="93" customFormat="false" ht="14" hidden="false" customHeight="false" outlineLevel="0" collapsed="false">
      <c r="A93" s="0" t="n">
        <v>200103</v>
      </c>
      <c r="B93" s="15" t="n">
        <v>-0.0241554667635308</v>
      </c>
      <c r="C93" s="15" t="n">
        <v>-0.0256079474775399</v>
      </c>
      <c r="D93" s="15" t="n">
        <v>-0.0517432822562736</v>
      </c>
      <c r="E93" s="15" t="n">
        <v>-0.0826699326393141</v>
      </c>
      <c r="F93" s="0" t="n">
        <v>200103</v>
      </c>
      <c r="G93" s="0" t="n">
        <v>-7.27</v>
      </c>
      <c r="H93" s="0" t="n">
        <v>0.55</v>
      </c>
      <c r="I93" s="0" t="n">
        <v>6.36</v>
      </c>
      <c r="J93" s="0" t="n">
        <v>0.44</v>
      </c>
      <c r="K93" s="15" t="n">
        <f aca="false">G93/100</f>
        <v>-0.0727</v>
      </c>
      <c r="L93" s="15" t="n">
        <f aca="false">H93/100</f>
        <v>0.0055</v>
      </c>
      <c r="M93" s="15" t="n">
        <f aca="false">I93/100</f>
        <v>0.0636</v>
      </c>
      <c r="N93" s="15" t="n">
        <f aca="false">J93/100</f>
        <v>0.0044</v>
      </c>
      <c r="O93" s="16" t="n">
        <f aca="false">B93-$N93</f>
        <v>-0.0285554667635308</v>
      </c>
      <c r="P93" s="16" t="n">
        <f aca="false">C93-$N93</f>
        <v>-0.0300079474775399</v>
      </c>
      <c r="Q93" s="16" t="n">
        <f aca="false">D93-$N93</f>
        <v>-0.0561432822562736</v>
      </c>
      <c r="R93" s="16" t="n">
        <f aca="false">E93-$N93</f>
        <v>-0.0870699326393141</v>
      </c>
      <c r="S93" s="17" t="n">
        <f aca="false">[1]StylePortfolios!B77/100-$N93</f>
        <v>-0.0349</v>
      </c>
      <c r="T93" s="17" t="n">
        <f aca="false">[1]StylePortfolios!C77/100-$N93</f>
        <v>-0.0653</v>
      </c>
      <c r="U93" s="17" t="n">
        <f aca="false">[1]StylePortfolios!D77/100-$N93</f>
        <v>-0.0741</v>
      </c>
      <c r="V93" s="17" t="n">
        <f aca="false">[1]StylePortfolios!U77/100-$N93</f>
        <v>-0.1067</v>
      </c>
      <c r="W93" s="17" t="n">
        <f aca="false">[1]StylePortfolios!V77/100-$N93</f>
        <v>-0.086</v>
      </c>
      <c r="X93" s="17" t="n">
        <f aca="false">[1]StylePortfolios!W77/100-$N93</f>
        <v>-0.0214</v>
      </c>
      <c r="Y93" s="18" t="n">
        <f aca="false">O93-(AM$6+AM$7*$S93+AM$8*$T93+AM$9*$U93+$V93*AM$10+$W93*AM$11+$X93*AM$12)</f>
        <v>0.0375138107070236</v>
      </c>
      <c r="Z93" s="18" t="n">
        <f aca="false">Y93^2</f>
        <v>0.0014072859937624</v>
      </c>
      <c r="AA93" s="19" t="n">
        <f aca="false">(O93-$AM$16)^2</f>
        <v>0.00108174648628326</v>
      </c>
      <c r="AC93" s="12"/>
      <c r="AD93" s="12"/>
      <c r="AE93" s="12"/>
    </row>
    <row r="94" customFormat="false" ht="14" hidden="false" customHeight="false" outlineLevel="0" collapsed="false">
      <c r="A94" s="0" t="n">
        <v>200104</v>
      </c>
      <c r="B94" s="15" t="n">
        <v>0.073143495254048</v>
      </c>
      <c r="C94" s="15" t="n">
        <v>0.0484675694939416</v>
      </c>
      <c r="D94" s="15" t="n">
        <v>0.0482435597189694</v>
      </c>
      <c r="E94" s="15" t="n">
        <v>0.0881174899866488</v>
      </c>
      <c r="F94" s="0" t="n">
        <v>200104</v>
      </c>
      <c r="G94" s="0" t="n">
        <v>7.95</v>
      </c>
      <c r="H94" s="0" t="n">
        <v>0.27</v>
      </c>
      <c r="I94" s="0" t="n">
        <v>-4.36</v>
      </c>
      <c r="J94" s="0" t="n">
        <v>0.39</v>
      </c>
      <c r="K94" s="15" t="n">
        <f aca="false">G94/100</f>
        <v>0.0795</v>
      </c>
      <c r="L94" s="15" t="n">
        <f aca="false">H94/100</f>
        <v>0.0027</v>
      </c>
      <c r="M94" s="15" t="n">
        <f aca="false">I94/100</f>
        <v>-0.0436</v>
      </c>
      <c r="N94" s="15" t="n">
        <f aca="false">J94/100</f>
        <v>0.0039</v>
      </c>
      <c r="O94" s="16" t="n">
        <f aca="false">B94-$N94</f>
        <v>0.0692434952540479</v>
      </c>
      <c r="P94" s="16" t="n">
        <f aca="false">C94-$N94</f>
        <v>0.0445675694939416</v>
      </c>
      <c r="Q94" s="16" t="n">
        <f aca="false">D94-$N94</f>
        <v>0.0443435597189694</v>
      </c>
      <c r="R94" s="16" t="n">
        <f aca="false">E94-$N94</f>
        <v>0.0842174899866488</v>
      </c>
      <c r="S94" s="17" t="n">
        <f aca="false">[1]StylePortfolios!B78/100-$N94</f>
        <v>0.0587</v>
      </c>
      <c r="T94" s="17" t="n">
        <f aca="false">[1]StylePortfolios!C78/100-$N94</f>
        <v>0.0791</v>
      </c>
      <c r="U94" s="17" t="n">
        <f aca="false">[1]StylePortfolios!D78/100-$N94</f>
        <v>0.0775</v>
      </c>
      <c r="V94" s="17" t="n">
        <f aca="false">[1]StylePortfolios!U78/100-$N94</f>
        <v>0.0669</v>
      </c>
      <c r="W94" s="17" t="n">
        <f aca="false">[1]StylePortfolios!V78/100-$N94</f>
        <v>0.0858</v>
      </c>
      <c r="X94" s="17" t="n">
        <f aca="false">[1]StylePortfolios!W78/100-$N94</f>
        <v>0.0482</v>
      </c>
      <c r="Y94" s="18" t="n">
        <f aca="false">O94-(AM$6+AM$7*$S94+AM$8*$T94+AM$9*$U94+$V94*AM$10+$W94*AM$11+$X94*AM$12)</f>
        <v>-0.00257134051787308</v>
      </c>
      <c r="Z94" s="18" t="n">
        <f aca="false">Y94^2</f>
        <v>6.61179205885582E-006</v>
      </c>
      <c r="AA94" s="19" t="n">
        <f aca="false">(O94-$AM$16)^2</f>
        <v>0.00421318442898449</v>
      </c>
      <c r="AC94" s="12"/>
      <c r="AD94" s="12"/>
      <c r="AE94" s="12"/>
    </row>
    <row r="95" customFormat="false" ht="14" hidden="false" customHeight="false" outlineLevel="0" collapsed="false">
      <c r="A95" s="0" t="n">
        <v>200105</v>
      </c>
      <c r="B95" s="15" t="n">
        <v>0.0126604231703087</v>
      </c>
      <c r="C95" s="15" t="n">
        <v>0.0093596193065939</v>
      </c>
      <c r="D95" s="15" t="n">
        <v>0.0129579982126899</v>
      </c>
      <c r="E95" s="15" t="n">
        <v>-0.0245398773006135</v>
      </c>
      <c r="F95" s="0" t="n">
        <v>200105</v>
      </c>
      <c r="G95" s="0" t="n">
        <v>0.73</v>
      </c>
      <c r="H95" s="0" t="n">
        <v>2.99</v>
      </c>
      <c r="I95" s="0" t="n">
        <v>2.77</v>
      </c>
      <c r="J95" s="0" t="n">
        <v>0.32</v>
      </c>
      <c r="K95" s="15" t="n">
        <f aca="false">G95/100</f>
        <v>0.0073</v>
      </c>
      <c r="L95" s="15" t="n">
        <f aca="false">H95/100</f>
        <v>0.0299</v>
      </c>
      <c r="M95" s="15" t="n">
        <f aca="false">I95/100</f>
        <v>0.0277</v>
      </c>
      <c r="N95" s="15" t="n">
        <f aca="false">J95/100</f>
        <v>0.0032</v>
      </c>
      <c r="O95" s="16" t="n">
        <f aca="false">B95-$N95</f>
        <v>0.00946042317030869</v>
      </c>
      <c r="P95" s="16" t="n">
        <f aca="false">C95-$N95</f>
        <v>0.0061596193065939</v>
      </c>
      <c r="Q95" s="16" t="n">
        <f aca="false">D95-$N95</f>
        <v>0.00975799821268995</v>
      </c>
      <c r="R95" s="16" t="n">
        <f aca="false">E95-$N95</f>
        <v>-0.0277398773006135</v>
      </c>
      <c r="S95" s="17" t="n">
        <f aca="false">[1]StylePortfolios!B79/100-$N95</f>
        <v>0.0803</v>
      </c>
      <c r="T95" s="17" t="n">
        <f aca="false">[1]StylePortfolios!C79/100-$N95</f>
        <v>0.0252</v>
      </c>
      <c r="U95" s="17" t="n">
        <f aca="false">[1]StylePortfolios!D79/100-$N95</f>
        <v>0.0041</v>
      </c>
      <c r="V95" s="17" t="n">
        <f aca="false">[1]StylePortfolios!U79/100-$N95</f>
        <v>0.0185</v>
      </c>
      <c r="W95" s="17" t="n">
        <f aca="false">[1]StylePortfolios!V79/100-$N95</f>
        <v>0.0018</v>
      </c>
      <c r="X95" s="17" t="n">
        <f aca="false">[1]StylePortfolios!W79/100-$N95</f>
        <v>0.0196</v>
      </c>
      <c r="Y95" s="18" t="n">
        <f aca="false">O95-(AM$6+AM$7*$S95+AM$8*$T95+AM$9*$U95+$V95*AM$10+$W95*AM$11+$X95*AM$12)</f>
        <v>0.000538209538091035</v>
      </c>
      <c r="Z95" s="18" t="n">
        <f aca="false">Y95^2</f>
        <v>2.89669506892165E-007</v>
      </c>
      <c r="AA95" s="19" t="n">
        <f aca="false">(O95-$AM$16)^2</f>
        <v>2.62756225171815E-005</v>
      </c>
      <c r="AC95" s="12"/>
      <c r="AD95" s="12"/>
      <c r="AE95" s="12"/>
    </row>
    <row r="96" customFormat="false" ht="14" hidden="false" customHeight="false" outlineLevel="0" collapsed="false">
      <c r="A96" s="0" t="n">
        <v>200106</v>
      </c>
      <c r="B96" s="15" t="n">
        <v>-0.0123308785750984</v>
      </c>
      <c r="C96" s="15" t="n">
        <v>-0.0083135862068966</v>
      </c>
      <c r="D96" s="15" t="n">
        <v>-0.0255844728716365</v>
      </c>
      <c r="E96" s="15" t="n">
        <v>-0.030817610062893</v>
      </c>
      <c r="F96" s="0" t="n">
        <v>200106</v>
      </c>
      <c r="G96" s="0" t="n">
        <v>-1.93</v>
      </c>
      <c r="H96" s="0" t="n">
        <v>6.38</v>
      </c>
      <c r="I96" s="0" t="n">
        <v>-2.14</v>
      </c>
      <c r="J96" s="0" t="n">
        <v>0.28</v>
      </c>
      <c r="K96" s="15" t="n">
        <f aca="false">G96/100</f>
        <v>-0.0193</v>
      </c>
      <c r="L96" s="15" t="n">
        <f aca="false">H96/100</f>
        <v>0.0638</v>
      </c>
      <c r="M96" s="15" t="n">
        <f aca="false">I96/100</f>
        <v>-0.0214</v>
      </c>
      <c r="N96" s="15" t="n">
        <f aca="false">J96/100</f>
        <v>0.0028</v>
      </c>
      <c r="O96" s="16" t="n">
        <f aca="false">B96-$N96</f>
        <v>-0.0151308785750984</v>
      </c>
      <c r="P96" s="16" t="n">
        <f aca="false">C96-$N96</f>
        <v>-0.0111135862068966</v>
      </c>
      <c r="Q96" s="16" t="n">
        <f aca="false">D96-$N96</f>
        <v>-0.0283844728716365</v>
      </c>
      <c r="R96" s="16" t="n">
        <f aca="false">E96-$N96</f>
        <v>-0.033617610062893</v>
      </c>
      <c r="S96" s="17" t="n">
        <f aca="false">[1]StylePortfolios!B80/100-$N96</f>
        <v>0.046</v>
      </c>
      <c r="T96" s="17" t="n">
        <f aca="false">[1]StylePortfolios!C80/100-$N96</f>
        <v>0.0198</v>
      </c>
      <c r="U96" s="17" t="n">
        <f aca="false">[1]StylePortfolios!D80/100-$N96</f>
        <v>-0.0242</v>
      </c>
      <c r="V96" s="17" t="n">
        <f aca="false">[1]StylePortfolios!U80/100-$N96</f>
        <v>0.0266</v>
      </c>
      <c r="W96" s="17" t="n">
        <f aca="false">[1]StylePortfolios!V80/100-$N96</f>
        <v>-0.0196</v>
      </c>
      <c r="X96" s="17" t="n">
        <f aca="false">[1]StylePortfolios!W80/100-$N96</f>
        <v>-0.0127</v>
      </c>
      <c r="Y96" s="18" t="n">
        <f aca="false">O96-(AM$6+AM$7*$S96+AM$8*$T96+AM$9*$U96+$V96*AM$10+$W96*AM$11+$X96*AM$12)</f>
        <v>0.00147172227676955</v>
      </c>
      <c r="Z96" s="18" t="n">
        <f aca="false">Y96^2</f>
        <v>2.16596645993974E-006</v>
      </c>
      <c r="AA96" s="19" t="n">
        <f aca="false">(O96-$AM$16)^2</f>
        <v>0.000378898934609897</v>
      </c>
      <c r="AC96" s="12"/>
      <c r="AD96" s="12"/>
      <c r="AE96" s="12"/>
    </row>
    <row r="97" customFormat="false" ht="14" hidden="false" customHeight="false" outlineLevel="0" collapsed="false">
      <c r="A97" s="0" t="n">
        <v>200107</v>
      </c>
      <c r="B97" s="15" t="n">
        <v>-0.0150858331888331</v>
      </c>
      <c r="C97" s="15" t="n">
        <v>0</v>
      </c>
      <c r="D97" s="15" t="n">
        <v>-0.00543232231779089</v>
      </c>
      <c r="E97" s="15" t="n">
        <v>-0.0162232316677481</v>
      </c>
      <c r="F97" s="0" t="n">
        <v>200107</v>
      </c>
      <c r="G97" s="0" t="n">
        <v>-2.13</v>
      </c>
      <c r="H97" s="0" t="n">
        <v>-4.22</v>
      </c>
      <c r="I97" s="0" t="n">
        <v>5.62</v>
      </c>
      <c r="J97" s="0" t="n">
        <v>0.3</v>
      </c>
      <c r="K97" s="15" t="n">
        <f aca="false">G97/100</f>
        <v>-0.0213</v>
      </c>
      <c r="L97" s="15" t="n">
        <f aca="false">H97/100</f>
        <v>-0.0422</v>
      </c>
      <c r="M97" s="15" t="n">
        <f aca="false">I97/100</f>
        <v>0.0562</v>
      </c>
      <c r="N97" s="15" t="n">
        <f aca="false">J97/100</f>
        <v>0.003</v>
      </c>
      <c r="O97" s="16" t="n">
        <f aca="false">B97-$N97</f>
        <v>-0.0180858331888331</v>
      </c>
      <c r="P97" s="16" t="n">
        <f aca="false">C97-$N97</f>
        <v>-0.003</v>
      </c>
      <c r="Q97" s="16" t="n">
        <f aca="false">D97-$N97</f>
        <v>-0.0084323223177909</v>
      </c>
      <c r="R97" s="16" t="n">
        <f aca="false">E97-$N97</f>
        <v>-0.0192232316677481</v>
      </c>
      <c r="S97" s="17" t="n">
        <f aca="false">[1]StylePortfolios!B81/100-$N97</f>
        <v>-0.0474</v>
      </c>
      <c r="T97" s="17" t="n">
        <f aca="false">[1]StylePortfolios!C81/100-$N97</f>
        <v>-0.0413</v>
      </c>
      <c r="U97" s="17" t="n">
        <f aca="false">[1]StylePortfolios!D81/100-$N97</f>
        <v>-0.0178</v>
      </c>
      <c r="V97" s="17" t="n">
        <f aca="false">[1]StylePortfolios!U81/100-$N97</f>
        <v>-0.0487</v>
      </c>
      <c r="W97" s="17" t="n">
        <f aca="false">[1]StylePortfolios!V81/100-$N97</f>
        <v>-0.0227</v>
      </c>
      <c r="X97" s="17" t="n">
        <f aca="false">[1]StylePortfolios!W81/100-$N97</f>
        <v>-0.0199</v>
      </c>
      <c r="Y97" s="18" t="n">
        <f aca="false">O97-(AM$6+AM$7*$S97+AM$8*$T97+AM$9*$U97+$V97*AM$10+$W97*AM$11+$X97*AM$12)</f>
        <v>0.00256408041381917</v>
      </c>
      <c r="Z97" s="18" t="n">
        <f aca="false">Y97^2</f>
        <v>6.57450836853107E-006</v>
      </c>
      <c r="AA97" s="19" t="n">
        <f aca="false">(O97-$AM$16)^2</f>
        <v>0.000502669003903864</v>
      </c>
      <c r="AC97" s="12"/>
      <c r="AD97" s="12"/>
      <c r="AE97" s="12"/>
    </row>
    <row r="98" customFormat="false" ht="14" hidden="false" customHeight="false" outlineLevel="0" collapsed="false">
      <c r="A98" s="0" t="n">
        <v>200108</v>
      </c>
      <c r="B98" s="15" t="n">
        <v>-0.0693314467633535</v>
      </c>
      <c r="C98" s="15" t="n">
        <v>-0.0223619846261355</v>
      </c>
      <c r="D98" s="15" t="n">
        <v>-0.0300409649522075</v>
      </c>
      <c r="E98" s="15" t="n">
        <v>-0.0369393139841691</v>
      </c>
      <c r="F98" s="0" t="n">
        <v>200108</v>
      </c>
      <c r="G98" s="0" t="n">
        <v>-6.46</v>
      </c>
      <c r="H98" s="0" t="n">
        <v>2.13</v>
      </c>
      <c r="I98" s="0" t="n">
        <v>3.37</v>
      </c>
      <c r="J98" s="0" t="n">
        <v>0.31</v>
      </c>
      <c r="K98" s="15" t="n">
        <f aca="false">G98/100</f>
        <v>-0.0646</v>
      </c>
      <c r="L98" s="15" t="n">
        <f aca="false">H98/100</f>
        <v>0.0213</v>
      </c>
      <c r="M98" s="15" t="n">
        <f aca="false">I98/100</f>
        <v>0.0337</v>
      </c>
      <c r="N98" s="15" t="n">
        <f aca="false">J98/100</f>
        <v>0.0031</v>
      </c>
      <c r="O98" s="16" t="n">
        <f aca="false">B98-$N98</f>
        <v>-0.0724314467633535</v>
      </c>
      <c r="P98" s="16" t="n">
        <f aca="false">C98-$N98</f>
        <v>-0.0254619846261355</v>
      </c>
      <c r="Q98" s="16" t="n">
        <f aca="false">D98-$N98</f>
        <v>-0.0331409649522075</v>
      </c>
      <c r="R98" s="16" t="n">
        <f aca="false">E98-$N98</f>
        <v>-0.0400393139841691</v>
      </c>
      <c r="S98" s="17" t="n">
        <f aca="false">[1]StylePortfolios!B82/100-$N98</f>
        <v>-0.04</v>
      </c>
      <c r="T98" s="17" t="n">
        <f aca="false">[1]StylePortfolios!C82/100-$N98</f>
        <v>-0.046</v>
      </c>
      <c r="U98" s="17" t="n">
        <f aca="false">[1]StylePortfolios!D82/100-$N98</f>
        <v>-0.0672</v>
      </c>
      <c r="V98" s="17" t="n">
        <f aca="false">[1]StylePortfolios!U82/100-$N98</f>
        <v>-0.0942</v>
      </c>
      <c r="W98" s="17" t="n">
        <f aca="false">[1]StylePortfolios!V82/100-$N98</f>
        <v>-0.0732</v>
      </c>
      <c r="X98" s="17" t="n">
        <f aca="false">[1]StylePortfolios!W82/100-$N98</f>
        <v>-0.0409</v>
      </c>
      <c r="Y98" s="18" t="n">
        <f aca="false">O98-(AM$6+AM$7*$S98+AM$8*$T98+AM$9*$U98+$V98*AM$10+$W98*AM$11+$X98*AM$12)</f>
        <v>-0.00866504106538858</v>
      </c>
      <c r="Z98" s="18" t="n">
        <f aca="false">Y98^2</f>
        <v>7.50829366648705E-005</v>
      </c>
      <c r="AA98" s="19" t="n">
        <f aca="false">(O98-$AM$16)^2</f>
        <v>0.0058930025827857</v>
      </c>
      <c r="AC98" s="12"/>
      <c r="AD98" s="12"/>
      <c r="AE98" s="12"/>
    </row>
    <row r="99" customFormat="false" ht="14" hidden="false" customHeight="false" outlineLevel="0" collapsed="false">
      <c r="A99" s="0" t="n">
        <v>200109</v>
      </c>
      <c r="B99" s="15" t="n">
        <v>-0.127328012162676</v>
      </c>
      <c r="C99" s="15" t="n">
        <v>-0.0922478198713364</v>
      </c>
      <c r="D99" s="15" t="n">
        <v>-0.0546691694040357</v>
      </c>
      <c r="E99" s="15" t="n">
        <v>-0.0993150684931506</v>
      </c>
      <c r="F99" s="0" t="n">
        <v>200109</v>
      </c>
      <c r="G99" s="0" t="n">
        <v>-9.26</v>
      </c>
      <c r="H99" s="0" t="n">
        <v>-6.61</v>
      </c>
      <c r="I99" s="0" t="n">
        <v>1.8</v>
      </c>
      <c r="J99" s="0" t="n">
        <v>0.28</v>
      </c>
      <c r="K99" s="15" t="n">
        <f aca="false">G99/100</f>
        <v>-0.0926</v>
      </c>
      <c r="L99" s="15" t="n">
        <f aca="false">H99/100</f>
        <v>-0.0661</v>
      </c>
      <c r="M99" s="15" t="n">
        <f aca="false">I99/100</f>
        <v>0.018</v>
      </c>
      <c r="N99" s="15" t="n">
        <f aca="false">J99/100</f>
        <v>0.0028</v>
      </c>
      <c r="O99" s="16" t="n">
        <f aca="false">B99-$N99</f>
        <v>-0.130128012162676</v>
      </c>
      <c r="P99" s="16" t="n">
        <f aca="false">C99-$N99</f>
        <v>-0.0950478198713364</v>
      </c>
      <c r="Q99" s="16" t="n">
        <f aca="false">D99-$N99</f>
        <v>-0.0574691694040357</v>
      </c>
      <c r="R99" s="16" t="n">
        <f aca="false">E99-$N99</f>
        <v>-0.102115068493151</v>
      </c>
      <c r="S99" s="17" t="n">
        <f aca="false">[1]StylePortfolios!B83/100-$N99</f>
        <v>-0.1425</v>
      </c>
      <c r="T99" s="17" t="n">
        <f aca="false">[1]StylePortfolios!C83/100-$N99</f>
        <v>-0.1394</v>
      </c>
      <c r="U99" s="17" t="n">
        <f aca="false">[1]StylePortfolios!D83/100-$N99</f>
        <v>-0.0847</v>
      </c>
      <c r="V99" s="17" t="n">
        <f aca="false">[1]StylePortfolios!U83/100-$N99</f>
        <v>-0.1516</v>
      </c>
      <c r="W99" s="17" t="n">
        <f aca="false">[1]StylePortfolios!V83/100-$N99</f>
        <v>-0.089</v>
      </c>
      <c r="X99" s="17" t="n">
        <f aca="false">[1]StylePortfolios!W83/100-$N99</f>
        <v>-0.0967</v>
      </c>
      <c r="Y99" s="18" t="n">
        <f aca="false">O99-(AM$6+AM$7*$S99+AM$8*$T99+AM$9*$U99+$V99*AM$10+$W99*AM$11+$X99*AM$12)</f>
        <v>-0.0376321316807849</v>
      </c>
      <c r="Z99" s="18" t="n">
        <f aca="false">Y99^2</f>
        <v>0.00141617733483994</v>
      </c>
      <c r="AA99" s="19" t="n">
        <f aca="false">(O99-$AM$16)^2</f>
        <v>0.0180801531649167</v>
      </c>
      <c r="AC99" s="12"/>
      <c r="AD99" s="12"/>
      <c r="AE99" s="12"/>
    </row>
    <row r="100" customFormat="false" ht="14" hidden="false" customHeight="false" outlineLevel="0" collapsed="false">
      <c r="A100" s="0" t="n">
        <v>200110</v>
      </c>
      <c r="B100" s="15" t="n">
        <v>-0.00914634146341464</v>
      </c>
      <c r="C100" s="15" t="n">
        <v>0.0506730007917655</v>
      </c>
      <c r="D100" s="15" t="n">
        <v>0.00794241747331848</v>
      </c>
      <c r="E100" s="15" t="n">
        <v>0.0342205323193916</v>
      </c>
      <c r="F100" s="0" t="n">
        <v>200110</v>
      </c>
      <c r="G100" s="0" t="n">
        <v>2.47</v>
      </c>
      <c r="H100" s="0" t="n">
        <v>6.88</v>
      </c>
      <c r="I100" s="0" t="n">
        <v>-7.03</v>
      </c>
      <c r="J100" s="0" t="n">
        <v>0.22</v>
      </c>
      <c r="K100" s="15" t="n">
        <f aca="false">G100/100</f>
        <v>0.0247</v>
      </c>
      <c r="L100" s="15" t="n">
        <f aca="false">H100/100</f>
        <v>0.0688</v>
      </c>
      <c r="M100" s="15" t="n">
        <f aca="false">I100/100</f>
        <v>-0.0703</v>
      </c>
      <c r="N100" s="15" t="n">
        <f aca="false">J100/100</f>
        <v>0.0022</v>
      </c>
      <c r="O100" s="16" t="n">
        <f aca="false">B100-$N100</f>
        <v>-0.0113463414634146</v>
      </c>
      <c r="P100" s="16" t="n">
        <f aca="false">C100-$N100</f>
        <v>0.0484730007917655</v>
      </c>
      <c r="Q100" s="16" t="n">
        <f aca="false">D100-$N100</f>
        <v>0.00574241747331847</v>
      </c>
      <c r="R100" s="16" t="n">
        <f aca="false">E100-$N100</f>
        <v>0.0320205323193916</v>
      </c>
      <c r="S100" s="17" t="n">
        <f aca="false">[1]StylePortfolios!B84/100-$N100</f>
        <v>0.061</v>
      </c>
      <c r="T100" s="17" t="n">
        <f aca="false">[1]StylePortfolios!C84/100-$N100</f>
        <v>0.0642</v>
      </c>
      <c r="U100" s="17" t="n">
        <f aca="false">[1]StylePortfolios!D84/100-$N100</f>
        <v>0.0197</v>
      </c>
      <c r="V100" s="17" t="n">
        <f aca="false">[1]StylePortfolios!U84/100-$N100</f>
        <v>0.0506</v>
      </c>
      <c r="W100" s="17" t="n">
        <f aca="false">[1]StylePortfolios!V84/100-$N100</f>
        <v>0.0333</v>
      </c>
      <c r="X100" s="17" t="n">
        <f aca="false">[1]StylePortfolios!W84/100-$N100</f>
        <v>0.0101</v>
      </c>
      <c r="Y100" s="18" t="n">
        <f aca="false">O100-(AM$6+AM$7*$S100+AM$8*$T100+AM$9*$U100+$V100*AM$10+$W100*AM$11+$X100*AM$12)</f>
        <v>-0.0334575013354188</v>
      </c>
      <c r="Z100" s="18" t="n">
        <f aca="false">Y100^2</f>
        <v>0.00111940439560955</v>
      </c>
      <c r="AA100" s="19" t="n">
        <f aca="false">(O100-$AM$16)^2</f>
        <v>0.000245887154921002</v>
      </c>
      <c r="AC100" s="12"/>
      <c r="AD100" s="12"/>
      <c r="AE100" s="12"/>
    </row>
    <row r="101" customFormat="false" ht="14" hidden="false" customHeight="false" outlineLevel="0" collapsed="false">
      <c r="A101" s="0" t="n">
        <v>200111</v>
      </c>
      <c r="B101" s="15" t="n">
        <v>0.0876923076923077</v>
      </c>
      <c r="C101" s="15" t="n">
        <v>0.0708364732479279</v>
      </c>
      <c r="D101" s="15" t="n">
        <v>0.0342280226545186</v>
      </c>
      <c r="E101" s="15" t="n">
        <v>0.0595588235294118</v>
      </c>
      <c r="F101" s="0" t="n">
        <v>200111</v>
      </c>
      <c r="G101" s="0" t="n">
        <v>7.54</v>
      </c>
      <c r="H101" s="0" t="n">
        <v>0.38</v>
      </c>
      <c r="I101" s="0" t="n">
        <v>0.69</v>
      </c>
      <c r="J101" s="0" t="n">
        <v>0.17</v>
      </c>
      <c r="K101" s="15" t="n">
        <f aca="false">G101/100</f>
        <v>0.0754</v>
      </c>
      <c r="L101" s="15" t="n">
        <f aca="false">H101/100</f>
        <v>0.0038</v>
      </c>
      <c r="M101" s="15" t="n">
        <f aca="false">I101/100</f>
        <v>0.0069</v>
      </c>
      <c r="N101" s="15" t="n">
        <f aca="false">J101/100</f>
        <v>0.0017</v>
      </c>
      <c r="O101" s="16" t="n">
        <f aca="false">B101-$N101</f>
        <v>0.0859923076923077</v>
      </c>
      <c r="P101" s="16" t="n">
        <f aca="false">C101-$N101</f>
        <v>0.0691364732479279</v>
      </c>
      <c r="Q101" s="16" t="n">
        <f aca="false">D101-$N101</f>
        <v>0.0325280226545186</v>
      </c>
      <c r="R101" s="16" t="n">
        <f aca="false">E101-$N101</f>
        <v>0.0578588235294118</v>
      </c>
      <c r="S101" s="17" t="n">
        <f aca="false">[1]StylePortfolios!B85/100-$N101</f>
        <v>0.0746</v>
      </c>
      <c r="T101" s="17" t="n">
        <f aca="false">[1]StylePortfolios!C85/100-$N101</f>
        <v>0.0798</v>
      </c>
      <c r="U101" s="17" t="n">
        <f aca="false">[1]StylePortfolios!D85/100-$N101</f>
        <v>0.0772</v>
      </c>
      <c r="V101" s="17" t="n">
        <f aca="false">[1]StylePortfolios!U85/100-$N101</f>
        <v>0.0958</v>
      </c>
      <c r="W101" s="17" t="n">
        <f aca="false">[1]StylePortfolios!V85/100-$N101</f>
        <v>0.0814</v>
      </c>
      <c r="X101" s="17" t="n">
        <f aca="false">[1]StylePortfolios!W85/100-$N101</f>
        <v>0.0585</v>
      </c>
      <c r="Y101" s="18" t="n">
        <f aca="false">O101-(AM$6+AM$7*$S101+AM$8*$T101+AM$9*$U101+$V101*AM$10+$W101*AM$11+$X101*AM$12)</f>
        <v>0.0102885631974287</v>
      </c>
      <c r="Z101" s="18" t="n">
        <f aca="false">Y101^2</f>
        <v>0.000105854532667485</v>
      </c>
      <c r="AA101" s="19" t="n">
        <f aca="false">(O101-$AM$16)^2</f>
        <v>0.00666800606658286</v>
      </c>
      <c r="AC101" s="12"/>
      <c r="AD101" s="12"/>
      <c r="AE101" s="12"/>
    </row>
    <row r="102" customFormat="false" ht="14" hidden="false" customHeight="false" outlineLevel="0" collapsed="false">
      <c r="A102" s="0" t="n">
        <v>200112</v>
      </c>
      <c r="B102" s="15" t="n">
        <v>0.0115174782784402</v>
      </c>
      <c r="C102" s="15" t="n">
        <v>0.0327563687543981</v>
      </c>
      <c r="D102" s="15" t="n">
        <v>0.023571428571429</v>
      </c>
      <c r="E102" s="15" t="n">
        <v>0.0125954198473277</v>
      </c>
      <c r="F102" s="0" t="n">
        <v>200112</v>
      </c>
      <c r="G102" s="0" t="n">
        <v>1.6</v>
      </c>
      <c r="H102" s="0" t="n">
        <v>5.14</v>
      </c>
      <c r="I102" s="0" t="n">
        <v>0.43</v>
      </c>
      <c r="J102" s="0" t="n">
        <v>0.15</v>
      </c>
      <c r="K102" s="15" t="n">
        <f aca="false">G102/100</f>
        <v>0.016</v>
      </c>
      <c r="L102" s="15" t="n">
        <f aca="false">H102/100</f>
        <v>0.0514</v>
      </c>
      <c r="M102" s="15" t="n">
        <f aca="false">I102/100</f>
        <v>0.0043</v>
      </c>
      <c r="N102" s="15" t="n">
        <f aca="false">J102/100</f>
        <v>0.0015</v>
      </c>
      <c r="O102" s="16" t="n">
        <f aca="false">B102-$N102</f>
        <v>0.0100174782784402</v>
      </c>
      <c r="P102" s="16" t="n">
        <f aca="false">C102-$N102</f>
        <v>0.0312563687543981</v>
      </c>
      <c r="Q102" s="16" t="n">
        <f aca="false">D102-$N102</f>
        <v>0.022071428571429</v>
      </c>
      <c r="R102" s="16" t="n">
        <f aca="false">E102-$N102</f>
        <v>0.0110954198473277</v>
      </c>
      <c r="S102" s="17" t="n">
        <f aca="false">[1]StylePortfolios!B86/100-$N102</f>
        <v>0.0728</v>
      </c>
      <c r="T102" s="17" t="n">
        <f aca="false">[1]StylePortfolios!C86/100-$N102</f>
        <v>0.0598</v>
      </c>
      <c r="U102" s="17" t="n">
        <f aca="false">[1]StylePortfolios!D86/100-$N102</f>
        <v>0.0084</v>
      </c>
      <c r="V102" s="17" t="n">
        <f aca="false">[1]StylePortfolios!U86/100-$N102</f>
        <v>0.0923</v>
      </c>
      <c r="W102" s="17" t="n">
        <f aca="false">[1]StylePortfolios!V86/100-$N102</f>
        <v>0.008</v>
      </c>
      <c r="X102" s="17" t="n">
        <f aca="false">[1]StylePortfolios!W86/100-$N102</f>
        <v>0.0329</v>
      </c>
      <c r="Y102" s="18" t="n">
        <f aca="false">O102-(AM$6+AM$7*$S102+AM$8*$T102+AM$9*$U102+$V102*AM$10+$W102*AM$11+$X102*AM$12)</f>
        <v>-0.0109027542696484</v>
      </c>
      <c r="Z102" s="18" t="n">
        <f aca="false">Y102^2</f>
        <v>0.000118870050664336</v>
      </c>
      <c r="AA102" s="19" t="n">
        <f aca="false">(O102-$AM$16)^2</f>
        <v>3.22968343325692E-005</v>
      </c>
      <c r="AC102" s="12"/>
      <c r="AD102" s="12"/>
      <c r="AE102" s="12"/>
    </row>
    <row r="103" customFormat="false" ht="14" hidden="false" customHeight="false" outlineLevel="0" collapsed="false">
      <c r="A103" s="0" t="n">
        <v>200201</v>
      </c>
      <c r="B103" s="15" t="n">
        <v>-0.0377546943667599</v>
      </c>
      <c r="C103" s="15" t="n">
        <v>-0.0196629213483146</v>
      </c>
      <c r="D103" s="15" t="n">
        <v>-0.00561140986672903</v>
      </c>
      <c r="E103" s="15" t="n">
        <v>-0.0296347346657477</v>
      </c>
      <c r="F103" s="0" t="n">
        <v>200201</v>
      </c>
      <c r="G103" s="0" t="n">
        <v>-1.44</v>
      </c>
      <c r="H103" s="0" t="n">
        <v>1.12</v>
      </c>
      <c r="I103" s="0" t="n">
        <v>3.45</v>
      </c>
      <c r="J103" s="0" t="n">
        <v>0.14</v>
      </c>
      <c r="K103" s="15" t="n">
        <f aca="false">G103/100</f>
        <v>-0.0144</v>
      </c>
      <c r="L103" s="15" t="n">
        <f aca="false">H103/100</f>
        <v>0.0112</v>
      </c>
      <c r="M103" s="15" t="n">
        <f aca="false">I103/100</f>
        <v>0.0345</v>
      </c>
      <c r="N103" s="15" t="n">
        <f aca="false">J103/100</f>
        <v>0.0014</v>
      </c>
      <c r="O103" s="16" t="n">
        <f aca="false">B103-$N103</f>
        <v>-0.0391546943667599</v>
      </c>
      <c r="P103" s="16" t="n">
        <f aca="false">C103-$N103</f>
        <v>-0.0210629213483146</v>
      </c>
      <c r="Q103" s="16" t="n">
        <f aca="false">D103-$N103</f>
        <v>-0.00701140986672903</v>
      </c>
      <c r="R103" s="16" t="n">
        <f aca="false">E103-$N103</f>
        <v>-0.0310347346657477</v>
      </c>
      <c r="S103" s="17" t="n">
        <f aca="false">[1]StylePortfolios!B87/100-$N103</f>
        <v>0.0019</v>
      </c>
      <c r="T103" s="17" t="n">
        <f aca="false">[1]StylePortfolios!C87/100-$N103</f>
        <v>-0.0139</v>
      </c>
      <c r="U103" s="17" t="n">
        <f aca="false">[1]StylePortfolios!D87/100-$N103</f>
        <v>-0.0177</v>
      </c>
      <c r="V103" s="17" t="n">
        <f aca="false">[1]StylePortfolios!U87/100-$N103</f>
        <v>-0.0261</v>
      </c>
      <c r="W103" s="17" t="n">
        <f aca="false">[1]StylePortfolios!V87/100-$N103</f>
        <v>-0.0115</v>
      </c>
      <c r="X103" s="17" t="n">
        <f aca="false">[1]StylePortfolios!W87/100-$N103</f>
        <v>-0.0175</v>
      </c>
      <c r="Y103" s="18" t="n">
        <f aca="false">O103-(AM$6+AM$7*$S103+AM$8*$T103+AM$9*$U103+$V103*AM$10+$W103*AM$11+$X103*AM$12)</f>
        <v>-0.0220490278785098</v>
      </c>
      <c r="Z103" s="18" t="n">
        <f aca="false">Y103^2</f>
        <v>0.000486159630387301</v>
      </c>
      <c r="AA103" s="19" t="n">
        <f aca="false">(O103-$AM$16)^2</f>
        <v>0.0018913054947136</v>
      </c>
      <c r="AC103" s="12"/>
      <c r="AD103" s="12"/>
      <c r="AE103" s="12"/>
    </row>
    <row r="104" customFormat="false" ht="14" hidden="false" customHeight="false" outlineLevel="0" collapsed="false">
      <c r="A104" s="0" t="n">
        <v>200202</v>
      </c>
      <c r="B104" s="15" t="n">
        <v>-0.0626946232094665</v>
      </c>
      <c r="C104" s="15" t="n">
        <v>-0.0136103151862464</v>
      </c>
      <c r="D104" s="15" t="n">
        <v>0.00117564072419452</v>
      </c>
      <c r="E104" s="15" t="n">
        <v>-0.00142045454545447</v>
      </c>
      <c r="F104" s="0" t="n">
        <v>200202</v>
      </c>
      <c r="G104" s="0" t="n">
        <v>-2.29</v>
      </c>
      <c r="H104" s="0" t="n">
        <v>-1.61</v>
      </c>
      <c r="I104" s="0" t="n">
        <v>3.91</v>
      </c>
      <c r="J104" s="0" t="n">
        <v>0.13</v>
      </c>
      <c r="K104" s="15" t="n">
        <f aca="false">G104/100</f>
        <v>-0.0229</v>
      </c>
      <c r="L104" s="15" t="n">
        <f aca="false">H104/100</f>
        <v>-0.0161</v>
      </c>
      <c r="M104" s="15" t="n">
        <f aca="false">I104/100</f>
        <v>0.0391</v>
      </c>
      <c r="N104" s="15" t="n">
        <f aca="false">J104/100</f>
        <v>0.0013</v>
      </c>
      <c r="O104" s="16" t="n">
        <f aca="false">B104-$N104</f>
        <v>-0.0639946232094665</v>
      </c>
      <c r="P104" s="16" t="n">
        <f aca="false">C104-$N104</f>
        <v>-0.0149103151862464</v>
      </c>
      <c r="Q104" s="16" t="n">
        <f aca="false">D104-$N104</f>
        <v>-0.000124359275805484</v>
      </c>
      <c r="R104" s="16" t="n">
        <f aca="false">E104-$N104</f>
        <v>-0.00272045454545447</v>
      </c>
      <c r="S104" s="17" t="n">
        <f aca="false">[1]StylePortfolios!B88/100-$N104</f>
        <v>-0.0415</v>
      </c>
      <c r="T104" s="17" t="n">
        <f aca="false">[1]StylePortfolios!C88/100-$N104</f>
        <v>-0.022</v>
      </c>
      <c r="U104" s="17" t="n">
        <f aca="false">[1]StylePortfolios!D88/100-$N104</f>
        <v>-0.0227</v>
      </c>
      <c r="V104" s="17" t="n">
        <f aca="false">[1]StylePortfolios!U88/100-$N104</f>
        <v>-0.0536</v>
      </c>
      <c r="W104" s="17" t="n">
        <f aca="false">[1]StylePortfolios!V88/100-$N104</f>
        <v>-0.0292</v>
      </c>
      <c r="X104" s="17" t="n">
        <f aca="false">[1]StylePortfolios!W88/100-$N104</f>
        <v>-0.0022</v>
      </c>
      <c r="Y104" s="18" t="n">
        <f aca="false">O104-(AM$6+AM$7*$S104+AM$8*$T104+AM$9*$U104+$V104*AM$10+$W104*AM$11+$X104*AM$12)</f>
        <v>-0.0431211930120375</v>
      </c>
      <c r="Z104" s="18" t="n">
        <f aca="false">Y104^2</f>
        <v>0.00185943728678139</v>
      </c>
      <c r="AA104" s="19" t="n">
        <f aca="false">(O104-$AM$16)^2</f>
        <v>0.00466886195807781</v>
      </c>
      <c r="AC104" s="12"/>
      <c r="AD104" s="12"/>
      <c r="AE104" s="12"/>
    </row>
    <row r="105" customFormat="false" ht="14" hidden="false" customHeight="false" outlineLevel="0" collapsed="false">
      <c r="A105" s="0" t="n">
        <v>200203</v>
      </c>
      <c r="B105" s="15" t="n">
        <v>0.0682170542635658</v>
      </c>
      <c r="C105" s="15" t="n">
        <v>0.0326400145243284</v>
      </c>
      <c r="D105" s="15" t="n">
        <v>0.0333489901362143</v>
      </c>
      <c r="E105" s="15" t="n">
        <v>0.0504978662873399</v>
      </c>
      <c r="F105" s="0" t="n">
        <v>200203</v>
      </c>
      <c r="G105" s="0" t="n">
        <v>4.24</v>
      </c>
      <c r="H105" s="0" t="n">
        <v>4.3</v>
      </c>
      <c r="I105" s="0" t="n">
        <v>1.17</v>
      </c>
      <c r="J105" s="0" t="n">
        <v>0.13</v>
      </c>
      <c r="K105" s="15" t="n">
        <f aca="false">G105/100</f>
        <v>0.0424</v>
      </c>
      <c r="L105" s="15" t="n">
        <f aca="false">H105/100</f>
        <v>0.043</v>
      </c>
      <c r="M105" s="15" t="n">
        <f aca="false">I105/100</f>
        <v>0.0117</v>
      </c>
      <c r="N105" s="15" t="n">
        <f aca="false">J105/100</f>
        <v>0.0013</v>
      </c>
      <c r="O105" s="16" t="n">
        <f aca="false">B105-$N105</f>
        <v>0.0669170542635658</v>
      </c>
      <c r="P105" s="16" t="n">
        <f aca="false">C105-$N105</f>
        <v>0.0313400145243284</v>
      </c>
      <c r="Q105" s="16" t="n">
        <f aca="false">D105-$N105</f>
        <v>0.0320489901362143</v>
      </c>
      <c r="R105" s="16" t="n">
        <f aca="false">E105-$N105</f>
        <v>0.0491978662873399</v>
      </c>
      <c r="S105" s="17" t="n">
        <f aca="false">[1]StylePortfolios!B89/100-$N105</f>
        <v>0.0851</v>
      </c>
      <c r="T105" s="17" t="n">
        <f aca="false">[1]StylePortfolios!C89/100-$N105</f>
        <v>0.07</v>
      </c>
      <c r="U105" s="17" t="n">
        <f aca="false">[1]StylePortfolios!D89/100-$N105</f>
        <v>0.038</v>
      </c>
      <c r="V105" s="17" t="n">
        <f aca="false">[1]StylePortfolios!U89/100-$N105</f>
        <v>0.0296</v>
      </c>
      <c r="W105" s="17" t="n">
        <f aca="false">[1]StylePortfolios!V89/100-$N105</f>
        <v>0.0366</v>
      </c>
      <c r="X105" s="17" t="n">
        <f aca="false">[1]StylePortfolios!W89/100-$N105</f>
        <v>0.0534</v>
      </c>
      <c r="Y105" s="18" t="n">
        <f aca="false">O105-(AM$6+AM$7*$S105+AM$8*$T105+AM$9*$U105+$V105*AM$10+$W105*AM$11+$X105*AM$12)</f>
        <v>0.0258516835287904</v>
      </c>
      <c r="Z105" s="18" t="n">
        <f aca="false">Y105^2</f>
        <v>0.000668309541272735</v>
      </c>
      <c r="AA105" s="19" t="n">
        <f aca="false">(O105-$AM$16)^2</f>
        <v>0.00391658261981089</v>
      </c>
      <c r="AC105" s="12"/>
      <c r="AD105" s="12"/>
      <c r="AE105" s="12"/>
    </row>
    <row r="106" customFormat="false" ht="14" hidden="false" customHeight="false" outlineLevel="0" collapsed="false">
      <c r="A106" s="0" t="n">
        <v>200204</v>
      </c>
      <c r="B106" s="15" t="n">
        <v>-0.0201119635081899</v>
      </c>
      <c r="C106" s="15" t="n">
        <v>-0.0141342756183747</v>
      </c>
      <c r="D106" s="15" t="n">
        <v>0.00090909090909097</v>
      </c>
      <c r="E106" s="15" t="n">
        <v>-0.026404874746107</v>
      </c>
      <c r="F106" s="0" t="n">
        <v>200204</v>
      </c>
      <c r="G106" s="0" t="n">
        <v>-5.2</v>
      </c>
      <c r="H106" s="0" t="n">
        <v>5.86</v>
      </c>
      <c r="I106" s="0" t="n">
        <v>4.21</v>
      </c>
      <c r="J106" s="0" t="n">
        <v>0.15</v>
      </c>
      <c r="K106" s="15" t="n">
        <f aca="false">G106/100</f>
        <v>-0.052</v>
      </c>
      <c r="L106" s="15" t="n">
        <f aca="false">H106/100</f>
        <v>0.0586</v>
      </c>
      <c r="M106" s="15" t="n">
        <f aca="false">I106/100</f>
        <v>0.0421</v>
      </c>
      <c r="N106" s="15" t="n">
        <f aca="false">J106/100</f>
        <v>0.0015</v>
      </c>
      <c r="O106" s="16" t="n">
        <f aca="false">B106-$N106</f>
        <v>-0.0216119635081899</v>
      </c>
      <c r="P106" s="16" t="n">
        <f aca="false">C106-$N106</f>
        <v>-0.0156342756183747</v>
      </c>
      <c r="Q106" s="16" t="n">
        <f aca="false">D106-$N106</f>
        <v>-0.00059090909090903</v>
      </c>
      <c r="R106" s="16" t="n">
        <f aca="false">E106-$N106</f>
        <v>-0.027904874746107</v>
      </c>
      <c r="S106" s="17" t="n">
        <f aca="false">[1]StylePortfolios!B90/100-$N106</f>
        <v>0.015</v>
      </c>
      <c r="T106" s="17" t="n">
        <f aca="false">[1]StylePortfolios!C90/100-$N106</f>
        <v>-0.0083</v>
      </c>
      <c r="U106" s="17" t="n">
        <f aca="false">[1]StylePortfolios!D90/100-$N106</f>
        <v>-0.063</v>
      </c>
      <c r="V106" s="17" t="n">
        <f aca="false">[1]StylePortfolios!U90/100-$N106</f>
        <v>-0.012</v>
      </c>
      <c r="W106" s="17" t="n">
        <f aca="false">[1]StylePortfolios!V90/100-$N106</f>
        <v>-0.0697</v>
      </c>
      <c r="X106" s="17" t="n">
        <f aca="false">[1]StylePortfolios!W90/100-$N106</f>
        <v>-0.011</v>
      </c>
      <c r="Y106" s="18" t="n">
        <f aca="false">O106-(AM$6+AM$7*$S106+AM$8*$T106+AM$9*$U106+$V106*AM$10+$W106*AM$11+$X106*AM$12)</f>
        <v>0.0262656519638351</v>
      </c>
      <c r="Z106" s="18" t="n">
        <f aca="false">Y106^2</f>
        <v>0.000689884473085314</v>
      </c>
      <c r="AA106" s="19" t="n">
        <f aca="false">(O106-$AM$16)^2</f>
        <v>0.000673216264733419</v>
      </c>
      <c r="AC106" s="12"/>
      <c r="AD106" s="12"/>
      <c r="AE106" s="12"/>
    </row>
    <row r="107" customFormat="false" ht="14" hidden="false" customHeight="false" outlineLevel="0" collapsed="false">
      <c r="A107" s="0" t="n">
        <v>200205</v>
      </c>
      <c r="B107" s="15" t="n">
        <v>0.00317393144308076</v>
      </c>
      <c r="C107" s="15" t="n">
        <v>-0.00998551971326167</v>
      </c>
      <c r="D107" s="15" t="n">
        <v>0.00386012715712991</v>
      </c>
      <c r="E107" s="15" t="n">
        <v>0.00278164116828927</v>
      </c>
      <c r="F107" s="0" t="n">
        <v>200205</v>
      </c>
      <c r="G107" s="0" t="n">
        <v>-1.38</v>
      </c>
      <c r="H107" s="0" t="n">
        <v>-3.72</v>
      </c>
      <c r="I107" s="0" t="n">
        <v>2.54</v>
      </c>
      <c r="J107" s="0" t="n">
        <v>0.14</v>
      </c>
      <c r="K107" s="15" t="n">
        <f aca="false">G107/100</f>
        <v>-0.0138</v>
      </c>
      <c r="L107" s="15" t="n">
        <f aca="false">H107/100</f>
        <v>-0.0372</v>
      </c>
      <c r="M107" s="15" t="n">
        <f aca="false">I107/100</f>
        <v>0.0254</v>
      </c>
      <c r="N107" s="15" t="n">
        <f aca="false">J107/100</f>
        <v>0.0014</v>
      </c>
      <c r="O107" s="16" t="n">
        <f aca="false">B107-$N107</f>
        <v>0.00177393144308076</v>
      </c>
      <c r="P107" s="16" t="n">
        <f aca="false">C107-$N107</f>
        <v>-0.0113855197132617</v>
      </c>
      <c r="Q107" s="16" t="n">
        <f aca="false">D107-$N107</f>
        <v>0.00246012715712991</v>
      </c>
      <c r="R107" s="16" t="n">
        <f aca="false">E107-$N107</f>
        <v>0.00138164116828927</v>
      </c>
      <c r="S107" s="17" t="n">
        <f aca="false">[1]StylePortfolios!B91/100-$N107</f>
        <v>-0.0338</v>
      </c>
      <c r="T107" s="17" t="n">
        <f aca="false">[1]StylePortfolios!C91/100-$N107</f>
        <v>-0.0329</v>
      </c>
      <c r="U107" s="17" t="n">
        <f aca="false">[1]StylePortfolios!D91/100-$N107</f>
        <v>-0.0101</v>
      </c>
      <c r="V107" s="17" t="n">
        <f aca="false">[1]StylePortfolios!U91/100-$N107</f>
        <v>-0.0255</v>
      </c>
      <c r="W107" s="17" t="n">
        <f aca="false">[1]StylePortfolios!V91/100-$N107</f>
        <v>-0.0168</v>
      </c>
      <c r="X107" s="17" t="n">
        <f aca="false">[1]StylePortfolios!W91/100-$N107</f>
        <v>-0.0054</v>
      </c>
      <c r="Y107" s="18" t="n">
        <f aca="false">O107-(AM$6+AM$7*$S107+AM$8*$T107+AM$9*$U107+$V107*AM$10+$W107*AM$11+$X107*AM$12)</f>
        <v>0.012210019047766</v>
      </c>
      <c r="Z107" s="18" t="n">
        <f aca="false">Y107^2</f>
        <v>0.000149084565146808</v>
      </c>
      <c r="AA107" s="19" t="n">
        <f aca="false">(O107-$AM$16)^2</f>
        <v>6.55624450349352E-006</v>
      </c>
      <c r="AC107" s="12"/>
      <c r="AD107" s="12"/>
      <c r="AE107" s="12"/>
    </row>
    <row r="108" customFormat="false" ht="14" hidden="false" customHeight="false" outlineLevel="0" collapsed="false">
      <c r="A108" s="0" t="n">
        <v>200206</v>
      </c>
      <c r="B108" s="15" t="n">
        <v>-0.122337059692048</v>
      </c>
      <c r="C108" s="15" t="n">
        <v>-0.0596761454545456</v>
      </c>
      <c r="D108" s="15" t="n">
        <v>-0.0413933499208323</v>
      </c>
      <c r="E108" s="15" t="n">
        <v>-0.0589459084604714</v>
      </c>
      <c r="F108" s="0" t="n">
        <v>200206</v>
      </c>
      <c r="G108" s="0" t="n">
        <v>-7.21</v>
      </c>
      <c r="H108" s="0" t="n">
        <v>3.49</v>
      </c>
      <c r="I108" s="0" t="n">
        <v>1.56</v>
      </c>
      <c r="J108" s="0" t="n">
        <v>0.13</v>
      </c>
      <c r="K108" s="15" t="n">
        <f aca="false">G108/100</f>
        <v>-0.0721</v>
      </c>
      <c r="L108" s="15" t="n">
        <f aca="false">H108/100</f>
        <v>0.0349</v>
      </c>
      <c r="M108" s="15" t="n">
        <f aca="false">I108/100</f>
        <v>0.0156</v>
      </c>
      <c r="N108" s="15" t="n">
        <f aca="false">J108/100</f>
        <v>0.0013</v>
      </c>
      <c r="O108" s="16" t="n">
        <f aca="false">B108-$N108</f>
        <v>-0.123637059692048</v>
      </c>
      <c r="P108" s="16" t="n">
        <f aca="false">C108-$N108</f>
        <v>-0.0609761454545456</v>
      </c>
      <c r="Q108" s="16" t="n">
        <f aca="false">D108-$N108</f>
        <v>-0.0426933499208323</v>
      </c>
      <c r="R108" s="16" t="n">
        <f aca="false">E108-$N108</f>
        <v>-0.0602459084604714</v>
      </c>
      <c r="S108" s="17" t="n">
        <f aca="false">[1]StylePortfolios!B92/100-$N108</f>
        <v>-0.0272</v>
      </c>
      <c r="T108" s="17" t="n">
        <f aca="false">[1]StylePortfolios!C92/100-$N108</f>
        <v>-0.0679</v>
      </c>
      <c r="U108" s="17" t="n">
        <f aca="false">[1]StylePortfolios!D92/100-$N108</f>
        <v>-0.0761</v>
      </c>
      <c r="V108" s="17" t="n">
        <f aca="false">[1]StylePortfolios!U92/100-$N108</f>
        <v>-0.1277</v>
      </c>
      <c r="W108" s="17" t="n">
        <f aca="false">[1]StylePortfolios!V92/100-$N108</f>
        <v>-0.0747</v>
      </c>
      <c r="X108" s="17" t="n">
        <f aca="false">[1]StylePortfolios!W92/100-$N108</f>
        <v>-0.062</v>
      </c>
      <c r="Y108" s="18" t="n">
        <f aca="false">O108-(AM$6+AM$7*$S108+AM$8*$T108+AM$9*$U108+$V108*AM$10+$W108*AM$11+$X108*AM$12)</f>
        <v>-0.0471488907705933</v>
      </c>
      <c r="Z108" s="18" t="n">
        <f aca="false">Y108^2</f>
        <v>0.00222301790089734</v>
      </c>
      <c r="AA108" s="19" t="n">
        <f aca="false">(O108-$AM$16)^2</f>
        <v>0.016376706754249</v>
      </c>
      <c r="AC108" s="12"/>
      <c r="AD108" s="12"/>
      <c r="AE108" s="12"/>
    </row>
    <row r="109" customFormat="false" ht="14" hidden="false" customHeight="false" outlineLevel="0" collapsed="false">
      <c r="A109" s="0" t="n">
        <v>200207</v>
      </c>
      <c r="B109" s="15" t="n">
        <v>-0.0747416486421533</v>
      </c>
      <c r="C109" s="15" t="n">
        <v>-0.0583203732503887</v>
      </c>
      <c r="D109" s="15" t="n">
        <v>-0.0684285040113263</v>
      </c>
      <c r="E109" s="15" t="n">
        <v>-0.0928518791451732</v>
      </c>
      <c r="F109" s="0" t="n">
        <v>200207</v>
      </c>
      <c r="G109" s="0" t="n">
        <v>-8.18</v>
      </c>
      <c r="H109" s="0" t="n">
        <v>-5.14</v>
      </c>
      <c r="I109" s="0" t="n">
        <v>-3.63</v>
      </c>
      <c r="J109" s="0" t="n">
        <v>0.15</v>
      </c>
      <c r="K109" s="15" t="n">
        <f aca="false">G109/100</f>
        <v>-0.0818</v>
      </c>
      <c r="L109" s="15" t="n">
        <f aca="false">H109/100</f>
        <v>-0.0514</v>
      </c>
      <c r="M109" s="15" t="n">
        <f aca="false">I109/100</f>
        <v>-0.0363</v>
      </c>
      <c r="N109" s="15" t="n">
        <f aca="false">J109/100</f>
        <v>0.0015</v>
      </c>
      <c r="O109" s="16" t="n">
        <f aca="false">B109-$N109</f>
        <v>-0.0762416486421533</v>
      </c>
      <c r="P109" s="16" t="n">
        <f aca="false">C109-$N109</f>
        <v>-0.0598203732503888</v>
      </c>
      <c r="Q109" s="16" t="n">
        <f aca="false">D109-$N109</f>
        <v>-0.0699285040113263</v>
      </c>
      <c r="R109" s="16" t="n">
        <f aca="false">E109-$N109</f>
        <v>-0.0943518791451732</v>
      </c>
      <c r="S109" s="17" t="n">
        <f aca="false">[1]StylePortfolios!B93/100-$N109</f>
        <v>-0.1505</v>
      </c>
      <c r="T109" s="17" t="n">
        <f aca="false">[1]StylePortfolios!C93/100-$N109</f>
        <v>-0.1171</v>
      </c>
      <c r="U109" s="17" t="n">
        <f aca="false">[1]StylePortfolios!D93/100-$N109</f>
        <v>-0.0739</v>
      </c>
      <c r="V109" s="17" t="n">
        <f aca="false">[1]StylePortfolios!U93/100-$N109</f>
        <v>-0.0734</v>
      </c>
      <c r="W109" s="17" t="n">
        <f aca="false">[1]StylePortfolios!V93/100-$N109</f>
        <v>-0.0651</v>
      </c>
      <c r="X109" s="17" t="n">
        <f aca="false">[1]StylePortfolios!W93/100-$N109</f>
        <v>-0.1019</v>
      </c>
      <c r="Y109" s="18" t="n">
        <f aca="false">O109-(AM$6+AM$7*$S109+AM$8*$T109+AM$9*$U109+$V109*AM$10+$W109*AM$11+$X109*AM$12)</f>
        <v>0.00212317459632889</v>
      </c>
      <c r="Z109" s="18" t="n">
        <f aca="false">Y109^2</f>
        <v>4.50787036649636E-006</v>
      </c>
      <c r="AA109" s="19" t="n">
        <f aca="false">(O109-$AM$16)^2</f>
        <v>0.0064925073332573</v>
      </c>
      <c r="AC109" s="12"/>
      <c r="AD109" s="12"/>
      <c r="AE109" s="12"/>
    </row>
    <row r="110" customFormat="false" ht="14" hidden="false" customHeight="false" outlineLevel="0" collapsed="false">
      <c r="A110" s="0" t="n">
        <v>200208</v>
      </c>
      <c r="B110" s="15" t="n">
        <v>0.0548051948051949</v>
      </c>
      <c r="C110" s="15" t="n">
        <v>0</v>
      </c>
      <c r="D110" s="15" t="n">
        <v>0.00886524822695045</v>
      </c>
      <c r="E110" s="15" t="n">
        <v>0.00974817221770907</v>
      </c>
      <c r="F110" s="0" t="n">
        <v>200208</v>
      </c>
      <c r="G110" s="0" t="n">
        <v>0.5</v>
      </c>
      <c r="H110" s="0" t="n">
        <v>-2.26</v>
      </c>
      <c r="I110" s="0" t="n">
        <v>2.24</v>
      </c>
      <c r="J110" s="0" t="n">
        <v>0.14</v>
      </c>
      <c r="K110" s="15" t="n">
        <f aca="false">G110/100</f>
        <v>0.005</v>
      </c>
      <c r="L110" s="15" t="n">
        <f aca="false">H110/100</f>
        <v>-0.0226</v>
      </c>
      <c r="M110" s="15" t="n">
        <f aca="false">I110/100</f>
        <v>0.0224</v>
      </c>
      <c r="N110" s="15" t="n">
        <f aca="false">J110/100</f>
        <v>0.0014</v>
      </c>
      <c r="O110" s="16" t="n">
        <f aca="false">B110-$N110</f>
        <v>0.0534051948051949</v>
      </c>
      <c r="P110" s="16" t="n">
        <f aca="false">C110-$N110</f>
        <v>-0.0014</v>
      </c>
      <c r="Q110" s="16" t="n">
        <f aca="false">D110-$N110</f>
        <v>0.00746524822695045</v>
      </c>
      <c r="R110" s="16" t="n">
        <f aca="false">E110-$N110</f>
        <v>0.00834817221770907</v>
      </c>
      <c r="S110" s="17" t="n">
        <f aca="false">[1]StylePortfolios!B94/100-$N110</f>
        <v>-0.0114</v>
      </c>
      <c r="T110" s="17" t="n">
        <f aca="false">[1]StylePortfolios!C94/100-$N110</f>
        <v>0.0086</v>
      </c>
      <c r="U110" s="17" t="n">
        <f aca="false">[1]StylePortfolios!D94/100-$N110</f>
        <v>0.0062</v>
      </c>
      <c r="V110" s="17" t="n">
        <f aca="false">[1]StylePortfolios!U94/100-$N110</f>
        <v>0.0429</v>
      </c>
      <c r="W110" s="17" t="n">
        <f aca="false">[1]StylePortfolios!V94/100-$N110</f>
        <v>0.0007</v>
      </c>
      <c r="X110" s="17" t="n">
        <f aca="false">[1]StylePortfolios!W94/100-$N110</f>
        <v>0.0064</v>
      </c>
      <c r="Y110" s="18" t="n">
        <f aca="false">O110-(AM$6+AM$7*$S110+AM$8*$T110+AM$9*$U110+$V110*AM$10+$W110*AM$11+$X110*AM$12)</f>
        <v>0.0442032308253783</v>
      </c>
      <c r="Z110" s="18" t="n">
        <f aca="false">Y110^2</f>
        <v>0.00195392561540167</v>
      </c>
      <c r="AA110" s="19" t="n">
        <f aca="false">(O110-$AM$16)^2</f>
        <v>0.00240793820226797</v>
      </c>
      <c r="AC110" s="12"/>
      <c r="AD110" s="12"/>
      <c r="AE110" s="12"/>
    </row>
    <row r="111" customFormat="false" ht="14" hidden="false" customHeight="false" outlineLevel="0" collapsed="false">
      <c r="A111" s="0" t="n">
        <v>200209</v>
      </c>
      <c r="B111" s="15" t="n">
        <v>-0.118443733070672</v>
      </c>
      <c r="C111" s="15" t="n">
        <v>-0.0528940545004128</v>
      </c>
      <c r="D111" s="15" t="n">
        <v>-0.0409239266884257</v>
      </c>
      <c r="E111" s="15" t="n">
        <v>-0.0788415124698311</v>
      </c>
      <c r="F111" s="0" t="n">
        <v>200209</v>
      </c>
      <c r="G111" s="0" t="n">
        <v>-10.35</v>
      </c>
      <c r="H111" s="0" t="n">
        <v>2.7</v>
      </c>
      <c r="I111" s="0" t="n">
        <v>1.23</v>
      </c>
      <c r="J111" s="0" t="n">
        <v>0.14</v>
      </c>
      <c r="K111" s="15" t="n">
        <f aca="false">G111/100</f>
        <v>-0.1035</v>
      </c>
      <c r="L111" s="15" t="n">
        <f aca="false">H111/100</f>
        <v>0.027</v>
      </c>
      <c r="M111" s="15" t="n">
        <f aca="false">I111/100</f>
        <v>0.0123</v>
      </c>
      <c r="N111" s="15" t="n">
        <f aca="false">J111/100</f>
        <v>0.0014</v>
      </c>
      <c r="O111" s="16" t="n">
        <f aca="false">B111-$N111</f>
        <v>-0.119843733070672</v>
      </c>
      <c r="P111" s="16" t="n">
        <f aca="false">C111-$N111</f>
        <v>-0.0542940545004128</v>
      </c>
      <c r="Q111" s="16" t="n">
        <f aca="false">D111-$N111</f>
        <v>-0.0423239266884257</v>
      </c>
      <c r="R111" s="16" t="n">
        <f aca="false">E111-$N111</f>
        <v>-0.0802415124698311</v>
      </c>
      <c r="S111" s="17" t="n">
        <f aca="false">[1]StylePortfolios!B95/100-$N111</f>
        <v>-0.079</v>
      </c>
      <c r="T111" s="17" t="n">
        <f aca="false">[1]StylePortfolios!C95/100-$N111</f>
        <v>-0.0843</v>
      </c>
      <c r="U111" s="17" t="n">
        <f aca="false">[1]StylePortfolios!D95/100-$N111</f>
        <v>-0.1066</v>
      </c>
      <c r="V111" s="17" t="n">
        <f aca="false">[1]StylePortfolios!U95/100-$N111</f>
        <v>-0.0292</v>
      </c>
      <c r="W111" s="17" t="n">
        <f aca="false">[1]StylePortfolios!V95/100-$N111</f>
        <v>-0.1064</v>
      </c>
      <c r="X111" s="17" t="n">
        <f aca="false">[1]StylePortfolios!W95/100-$N111</f>
        <v>-0.1006</v>
      </c>
      <c r="Y111" s="18" t="n">
        <f aca="false">O111-(AM$6+AM$7*$S111+AM$8*$T111+AM$9*$U111+$V111*AM$10+$W111*AM$11+$X111*AM$12)</f>
        <v>-0.0213412610552574</v>
      </c>
      <c r="Z111" s="18" t="n">
        <f aca="false">Y111^2</f>
        <v>0.000455449423428645</v>
      </c>
      <c r="AA111" s="19" t="n">
        <f aca="false">(O111-$AM$16)^2</f>
        <v>0.0154202206280861</v>
      </c>
      <c r="AC111" s="12"/>
      <c r="AD111" s="12"/>
      <c r="AE111" s="12"/>
    </row>
    <row r="112" customFormat="false" ht="14" hidden="false" customHeight="false" outlineLevel="0" collapsed="false">
      <c r="A112" s="0" t="n">
        <v>200210</v>
      </c>
      <c r="B112" s="15" t="n">
        <v>0.115642458100559</v>
      </c>
      <c r="C112" s="15" t="n">
        <v>0.0201754385964912</v>
      </c>
      <c r="D112" s="15" t="n">
        <v>0.0235602094240837</v>
      </c>
      <c r="E112" s="15" t="n">
        <v>0.0567685589519651</v>
      </c>
      <c r="F112" s="0" t="n">
        <v>200210</v>
      </c>
      <c r="G112" s="0" t="n">
        <v>7.83</v>
      </c>
      <c r="H112" s="0" t="n">
        <v>-2.98</v>
      </c>
      <c r="I112" s="0" t="n">
        <v>-6.49</v>
      </c>
      <c r="J112" s="0" t="n">
        <v>0.14</v>
      </c>
      <c r="K112" s="15" t="n">
        <f aca="false">G112/100</f>
        <v>0.0783</v>
      </c>
      <c r="L112" s="15" t="n">
        <f aca="false">H112/100</f>
        <v>-0.0298</v>
      </c>
      <c r="M112" s="15" t="n">
        <f aca="false">I112/100</f>
        <v>-0.0649</v>
      </c>
      <c r="N112" s="15" t="n">
        <f aca="false">J112/100</f>
        <v>0.0014</v>
      </c>
      <c r="O112" s="16" t="n">
        <f aca="false">B112-$N112</f>
        <v>0.114242458100559</v>
      </c>
      <c r="P112" s="16" t="n">
        <f aca="false">C112-$N112</f>
        <v>0.0187754385964912</v>
      </c>
      <c r="Q112" s="16" t="n">
        <f aca="false">D112-$N112</f>
        <v>0.0221602094240837</v>
      </c>
      <c r="R112" s="16" t="n">
        <f aca="false">E112-$N112</f>
        <v>0.0553685589519651</v>
      </c>
      <c r="S112" s="17" t="n">
        <f aca="false">[1]StylePortfolios!B96/100-$N112</f>
        <v>0.0336</v>
      </c>
      <c r="T112" s="17" t="n">
        <f aca="false">[1]StylePortfolios!C96/100-$N112</f>
        <v>0.0437</v>
      </c>
      <c r="U112" s="17" t="n">
        <f aca="false">[1]StylePortfolios!D96/100-$N112</f>
        <v>0.0855</v>
      </c>
      <c r="V112" s="17" t="n">
        <f aca="false">[1]StylePortfolios!U96/100-$N112</f>
        <v>0.0921</v>
      </c>
      <c r="W112" s="17" t="n">
        <f aca="false">[1]StylePortfolios!V96/100-$N112</f>
        <v>0.0945</v>
      </c>
      <c r="X112" s="17" t="n">
        <f aca="false">[1]StylePortfolios!W96/100-$N112</f>
        <v>0.0605</v>
      </c>
      <c r="Y112" s="18" t="n">
        <f aca="false">O112-(AM$6+AM$7*$S112+AM$8*$T112+AM$9*$U112+$V112*AM$10+$W112*AM$11+$X112*AM$12)</f>
        <v>0.0320547061351113</v>
      </c>
      <c r="Z112" s="18" t="n">
        <f aca="false">Y112^2</f>
        <v>0.00102750418540834</v>
      </c>
      <c r="AA112" s="19" t="n">
        <f aca="false">(O112-$AM$16)^2</f>
        <v>0.0120797707072188</v>
      </c>
      <c r="AC112" s="12"/>
      <c r="AD112" s="12"/>
      <c r="AE112" s="12"/>
    </row>
    <row r="113" customFormat="false" ht="14" hidden="false" customHeight="false" outlineLevel="0" collapsed="false">
      <c r="A113" s="0" t="n">
        <v>200211</v>
      </c>
      <c r="B113" s="15" t="n">
        <v>0.0931397095643465</v>
      </c>
      <c r="C113" s="15" t="n">
        <v>0.052450558899398</v>
      </c>
      <c r="D113" s="15" t="n">
        <v>-0.00537084398976984</v>
      </c>
      <c r="E113" s="15" t="n">
        <v>0.0338842975206612</v>
      </c>
      <c r="F113" s="0" t="n">
        <v>200211</v>
      </c>
      <c r="G113" s="0" t="n">
        <v>5.96</v>
      </c>
      <c r="H113" s="0" t="n">
        <v>3.17</v>
      </c>
      <c r="I113" s="0" t="n">
        <v>-1.57</v>
      </c>
      <c r="J113" s="0" t="n">
        <v>0.12</v>
      </c>
      <c r="K113" s="15" t="n">
        <f aca="false">G113/100</f>
        <v>0.0596</v>
      </c>
      <c r="L113" s="15" t="n">
        <f aca="false">H113/100</f>
        <v>0.0317</v>
      </c>
      <c r="M113" s="15" t="n">
        <f aca="false">I113/100</f>
        <v>-0.0157</v>
      </c>
      <c r="N113" s="15" t="n">
        <f aca="false">J113/100</f>
        <v>0.0012</v>
      </c>
      <c r="O113" s="16" t="n">
        <f aca="false">B113-$N113</f>
        <v>0.0919397095643465</v>
      </c>
      <c r="P113" s="16" t="n">
        <f aca="false">C113-$N113</f>
        <v>0.051250558899398</v>
      </c>
      <c r="Q113" s="16" t="n">
        <f aca="false">D113-$N113</f>
        <v>-0.00657084398976984</v>
      </c>
      <c r="R113" s="16" t="n">
        <f aca="false">E113-$N113</f>
        <v>0.0326842975206612</v>
      </c>
      <c r="S113" s="17" t="n">
        <f aca="false">[1]StylePortfolios!B97/100-$N113</f>
        <v>0.1108</v>
      </c>
      <c r="T113" s="17" t="n">
        <f aca="false">[1]StylePortfolios!C97/100-$N113</f>
        <v>0.0839</v>
      </c>
      <c r="U113" s="17" t="n">
        <f aca="false">[1]StylePortfolios!D97/100-$N113</f>
        <v>0.0542</v>
      </c>
      <c r="V113" s="17" t="n">
        <f aca="false">[1]StylePortfolios!U97/100-$N113</f>
        <v>0.1225</v>
      </c>
      <c r="W113" s="17" t="n">
        <f aca="false">[1]StylePortfolios!V97/100-$N113</f>
        <v>0.0526</v>
      </c>
      <c r="X113" s="17" t="n">
        <f aca="false">[1]StylePortfolios!W97/100-$N113</f>
        <v>0.0658</v>
      </c>
      <c r="Y113" s="18" t="n">
        <f aca="false">O113-(AM$6+AM$7*$S113+AM$8*$T113+AM$9*$U113+$V113*AM$10+$W113*AM$11+$X113*AM$12)</f>
        <v>0.0293582226488091</v>
      </c>
      <c r="Z113" s="18" t="n">
        <f aca="false">Y113^2</f>
        <v>0.000861905237097048</v>
      </c>
      <c r="AA113" s="19" t="n">
        <f aca="false">(O113-$AM$16)^2</f>
        <v>0.00767468187205392</v>
      </c>
      <c r="AC113" s="12"/>
      <c r="AD113" s="12"/>
      <c r="AE113" s="12"/>
    </row>
    <row r="114" customFormat="false" ht="14" hidden="false" customHeight="false" outlineLevel="0" collapsed="false">
      <c r="A114" s="0" t="n">
        <v>200212</v>
      </c>
      <c r="B114" s="15" t="n">
        <v>-0.0703160787906549</v>
      </c>
      <c r="C114" s="15" t="n">
        <v>-0.0402586601307189</v>
      </c>
      <c r="D114" s="15" t="n">
        <v>-0.00617125224993576</v>
      </c>
      <c r="E114" s="15" t="n">
        <v>-0.0253557154276574</v>
      </c>
      <c r="F114" s="0" t="n">
        <v>200212</v>
      </c>
      <c r="G114" s="0" t="n">
        <v>-5.76</v>
      </c>
      <c r="H114" s="0" t="n">
        <v>-0.45</v>
      </c>
      <c r="I114" s="0" t="n">
        <v>3.9</v>
      </c>
      <c r="J114" s="0" t="n">
        <v>0.11</v>
      </c>
      <c r="K114" s="15" t="n">
        <f aca="false">G114/100</f>
        <v>-0.0576</v>
      </c>
      <c r="L114" s="15" t="n">
        <f aca="false">H114/100</f>
        <v>-0.0045</v>
      </c>
      <c r="M114" s="15" t="n">
        <f aca="false">I114/100</f>
        <v>0.039</v>
      </c>
      <c r="N114" s="15" t="n">
        <f aca="false">J114/100</f>
        <v>0.0011</v>
      </c>
      <c r="O114" s="16" t="n">
        <f aca="false">B114-$N114</f>
        <v>-0.0714160787906549</v>
      </c>
      <c r="P114" s="16" t="n">
        <f aca="false">C114-$N114</f>
        <v>-0.0413586601307189</v>
      </c>
      <c r="Q114" s="16" t="n">
        <f aca="false">D114-$N114</f>
        <v>-0.00727125224993576</v>
      </c>
      <c r="R114" s="16" t="n">
        <f aca="false">E114-$N114</f>
        <v>-0.0264557154276574</v>
      </c>
      <c r="S114" s="17" t="n">
        <f aca="false">[1]StylePortfolios!B98/100-$N114</f>
        <v>-0.059</v>
      </c>
      <c r="T114" s="17" t="n">
        <f aca="false">[1]StylePortfolios!C98/100-$N114</f>
        <v>-0.0543</v>
      </c>
      <c r="U114" s="17" t="n">
        <f aca="false">[1]StylePortfolios!D98/100-$N114</f>
        <v>-0.0586</v>
      </c>
      <c r="V114" s="17" t="n">
        <f aca="false">[1]StylePortfolios!U98/100-$N114</f>
        <v>-0.0779</v>
      </c>
      <c r="W114" s="17" t="n">
        <f aca="false">[1]StylePortfolios!V98/100-$N114</f>
        <v>-0.0652</v>
      </c>
      <c r="X114" s="17" t="n">
        <f aca="false">[1]StylePortfolios!W98/100-$N114</f>
        <v>-0.0465</v>
      </c>
      <c r="Y114" s="18" t="n">
        <f aca="false">O114-(AM$6+AM$7*$S114+AM$8*$T114+AM$9*$U114+$V114*AM$10+$W114*AM$11+$X114*AM$12)</f>
        <v>-0.0137629475124218</v>
      </c>
      <c r="Z114" s="18" t="n">
        <f aca="false">Y114^2</f>
        <v>0.000189418724229678</v>
      </c>
      <c r="AA114" s="19" t="n">
        <f aca="false">(O114-$AM$16)^2</f>
        <v>0.00573814229324123</v>
      </c>
      <c r="AC114" s="12"/>
      <c r="AD114" s="12"/>
      <c r="AE114" s="12"/>
    </row>
    <row r="115" customFormat="false" ht="14" hidden="false" customHeight="false" outlineLevel="0" collapsed="false">
      <c r="A115" s="0" t="n">
        <v>200301</v>
      </c>
      <c r="B115" s="15" t="n">
        <v>-0.00295639320029573</v>
      </c>
      <c r="C115" s="15" t="n">
        <v>-0.0171673819742492</v>
      </c>
      <c r="D115" s="15" t="n">
        <v>-0.0305699481865285</v>
      </c>
      <c r="E115" s="15" t="n">
        <v>-0.0387149917627677</v>
      </c>
      <c r="F115" s="0" t="n">
        <v>200301</v>
      </c>
      <c r="G115" s="0" t="n">
        <v>-2.57</v>
      </c>
      <c r="H115" s="0" t="n">
        <v>1.4</v>
      </c>
      <c r="I115" s="0" t="n">
        <v>-0.88</v>
      </c>
      <c r="J115" s="0" t="n">
        <v>0.1</v>
      </c>
      <c r="K115" s="15" t="n">
        <f aca="false">G115/100</f>
        <v>-0.0257</v>
      </c>
      <c r="L115" s="15" t="n">
        <f aca="false">H115/100</f>
        <v>0.014</v>
      </c>
      <c r="M115" s="15" t="n">
        <f aca="false">I115/100</f>
        <v>-0.0088</v>
      </c>
      <c r="N115" s="15" t="n">
        <f aca="false">J115/100</f>
        <v>0.001</v>
      </c>
      <c r="O115" s="16" t="n">
        <f aca="false">B115-$N115</f>
        <v>-0.00395639320029573</v>
      </c>
      <c r="P115" s="16" t="n">
        <f aca="false">C115-$N115</f>
        <v>-0.0181673819742492</v>
      </c>
      <c r="Q115" s="16" t="n">
        <f aca="false">D115-$N115</f>
        <v>-0.0315699481865285</v>
      </c>
      <c r="R115" s="16" t="n">
        <f aca="false">E115-$N115</f>
        <v>-0.0397149917627677</v>
      </c>
      <c r="S115" s="17" t="n">
        <f aca="false">[1]StylePortfolios!B99/100-$N115</f>
        <v>-0.0149</v>
      </c>
      <c r="T115" s="17" t="n">
        <f aca="false">[1]StylePortfolios!C99/100-$N115</f>
        <v>-0.0247</v>
      </c>
      <c r="U115" s="17" t="n">
        <f aca="false">[1]StylePortfolios!D99/100-$N115</f>
        <v>-0.0285</v>
      </c>
      <c r="V115" s="17" t="n">
        <f aca="false">[1]StylePortfolios!U99/100-$N115</f>
        <v>0.0448</v>
      </c>
      <c r="W115" s="17" t="n">
        <f aca="false">[1]StylePortfolios!V99/100-$N115</f>
        <v>-0.0276</v>
      </c>
      <c r="X115" s="17" t="n">
        <f aca="false">[1]StylePortfolios!W99/100-$N115</f>
        <v>-0.0238</v>
      </c>
      <c r="Y115" s="18" t="n">
        <f aca="false">O115-(AM$6+AM$7*$S115+AM$8*$T115+AM$9*$U115+$V115*AM$10+$W115*AM$11+$X115*AM$12)</f>
        <v>0.0169810467201559</v>
      </c>
      <c r="Z115" s="18" t="n">
        <f aca="false">Y115^2</f>
        <v>0.000288355947712117</v>
      </c>
      <c r="AA115" s="19" t="n">
        <f aca="false">(O115-$AM$16)^2</f>
        <v>6.87380460769783E-005</v>
      </c>
      <c r="AC115" s="12"/>
      <c r="AD115" s="12"/>
      <c r="AE115" s="12"/>
    </row>
    <row r="116" customFormat="false" ht="14" hidden="false" customHeight="false" outlineLevel="0" collapsed="false">
      <c r="A116" s="0" t="n">
        <v>200302</v>
      </c>
      <c r="B116" s="15" t="n">
        <v>-0.0301457870027181</v>
      </c>
      <c r="C116" s="15" t="n">
        <v>-0.00873362445414838</v>
      </c>
      <c r="D116" s="15" t="n">
        <v>-0.0125601282736504</v>
      </c>
      <c r="E116" s="15" t="n">
        <v>-0.0291345329905741</v>
      </c>
      <c r="F116" s="0" t="n">
        <v>200302</v>
      </c>
      <c r="G116" s="0" t="n">
        <v>-1.89</v>
      </c>
      <c r="H116" s="0" t="n">
        <v>-0.26</v>
      </c>
      <c r="I116" s="0" t="n">
        <v>-1.46</v>
      </c>
      <c r="J116" s="0" t="n">
        <v>0.09</v>
      </c>
      <c r="K116" s="15" t="n">
        <f aca="false">G116/100</f>
        <v>-0.0189</v>
      </c>
      <c r="L116" s="15" t="n">
        <f aca="false">H116/100</f>
        <v>-0.0026</v>
      </c>
      <c r="M116" s="15" t="n">
        <f aca="false">I116/100</f>
        <v>-0.0146</v>
      </c>
      <c r="N116" s="15" t="n">
        <f aca="false">J116/100</f>
        <v>0.0009</v>
      </c>
      <c r="O116" s="16" t="n">
        <f aca="false">B116-$N116</f>
        <v>-0.0310457870027181</v>
      </c>
      <c r="P116" s="16" t="n">
        <f aca="false">C116-$N116</f>
        <v>-0.00963362445414838</v>
      </c>
      <c r="Q116" s="16" t="n">
        <f aca="false">D116-$N116</f>
        <v>-0.0134601282736504</v>
      </c>
      <c r="R116" s="16" t="n">
        <f aca="false">E116-$N116</f>
        <v>-0.0300345329905741</v>
      </c>
      <c r="S116" s="17" t="n">
        <f aca="false">[1]StylePortfolios!B100/100-$N116</f>
        <v>-0.0294</v>
      </c>
      <c r="T116" s="17" t="n">
        <f aca="false">[1]StylePortfolios!C100/100-$N116</f>
        <v>-0.026</v>
      </c>
      <c r="U116" s="17" t="n">
        <f aca="false">[1]StylePortfolios!D100/100-$N116</f>
        <v>-0.0185</v>
      </c>
      <c r="V116" s="17" t="n">
        <f aca="false">[1]StylePortfolios!U100/100-$N116</f>
        <v>0.0067</v>
      </c>
      <c r="W116" s="17" t="n">
        <f aca="false">[1]StylePortfolios!V100/100-$N116</f>
        <v>-0.0122</v>
      </c>
      <c r="X116" s="17" t="n">
        <f aca="false">[1]StylePortfolios!W100/100-$N116</f>
        <v>-0.0324</v>
      </c>
      <c r="Y116" s="18" t="n">
        <f aca="false">O116-(AM$6+AM$7*$S116+AM$8*$T116+AM$9*$U116+$V116*AM$10+$W116*AM$11+$X116*AM$12)</f>
        <v>-0.0128241911301108</v>
      </c>
      <c r="Z116" s="18" t="n">
        <f aca="false">Y116^2</f>
        <v>0.000164459878141611</v>
      </c>
      <c r="AA116" s="19" t="n">
        <f aca="false">(O116-$AM$16)^2</f>
        <v>0.00125176102145839</v>
      </c>
      <c r="AC116" s="12"/>
      <c r="AD116" s="12"/>
      <c r="AE116" s="12"/>
    </row>
    <row r="117" customFormat="false" ht="14" hidden="false" customHeight="false" outlineLevel="0" collapsed="false">
      <c r="A117" s="0" t="n">
        <v>200303</v>
      </c>
      <c r="B117" s="15" t="n">
        <v>0.00407643312101902</v>
      </c>
      <c r="C117" s="15" t="n">
        <v>0.00577638766519839</v>
      </c>
      <c r="D117" s="15" t="n">
        <v>0.0221921515561569</v>
      </c>
      <c r="E117" s="15" t="n">
        <v>0.00353045013239184</v>
      </c>
      <c r="F117" s="0" t="n">
        <v>200303</v>
      </c>
      <c r="G117" s="0" t="n">
        <v>1.09</v>
      </c>
      <c r="H117" s="0" t="n">
        <v>0.77</v>
      </c>
      <c r="I117" s="0" t="n">
        <v>-1.67</v>
      </c>
      <c r="J117" s="0" t="n">
        <v>0.1</v>
      </c>
      <c r="K117" s="15" t="n">
        <f aca="false">G117/100</f>
        <v>0.0109</v>
      </c>
      <c r="L117" s="15" t="n">
        <f aca="false">H117/100</f>
        <v>0.0077</v>
      </c>
      <c r="M117" s="15" t="n">
        <f aca="false">I117/100</f>
        <v>-0.0167</v>
      </c>
      <c r="N117" s="15" t="n">
        <f aca="false">J117/100</f>
        <v>0.001</v>
      </c>
      <c r="O117" s="16" t="n">
        <f aca="false">B117-$N117</f>
        <v>0.00307643312101902</v>
      </c>
      <c r="P117" s="16" t="n">
        <f aca="false">C117-$N117</f>
        <v>0.00477638766519839</v>
      </c>
      <c r="Q117" s="16" t="n">
        <f aca="false">D117-$N117</f>
        <v>0.0211921515561569</v>
      </c>
      <c r="R117" s="16" t="n">
        <f aca="false">E117-$N117</f>
        <v>0.00253045013239184</v>
      </c>
      <c r="S117" s="17" t="n">
        <f aca="false">[1]StylePortfolios!B101/100-$N117</f>
        <v>0.0102</v>
      </c>
      <c r="T117" s="17" t="n">
        <f aca="false">[1]StylePortfolios!C101/100-$N117</f>
        <v>0.0097</v>
      </c>
      <c r="U117" s="17" t="n">
        <f aca="false">[1]StylePortfolios!D101/100-$N117</f>
        <v>0.01</v>
      </c>
      <c r="V117" s="17" t="n">
        <f aca="false">[1]StylePortfolios!U101/100-$N117</f>
        <v>0.0527</v>
      </c>
      <c r="W117" s="17" t="n">
        <f aca="false">[1]StylePortfolios!V101/100-$N117</f>
        <v>0.0161</v>
      </c>
      <c r="X117" s="17" t="n">
        <f aca="false">[1]StylePortfolios!W101/100-$N117</f>
        <v>0.0006</v>
      </c>
      <c r="Y117" s="18" t="n">
        <f aca="false">O117-(AM$6+AM$7*$S117+AM$8*$T117+AM$9*$U117+$V117*AM$10+$W117*AM$11+$X117*AM$12)</f>
        <v>-0.0095487835576548</v>
      </c>
      <c r="Z117" s="18" t="n">
        <f aca="false">Y117^2</f>
        <v>9.11792674309386E-005</v>
      </c>
      <c r="AA117" s="19" t="n">
        <f aca="false">(O117-$AM$16)^2</f>
        <v>1.58260117300105E-006</v>
      </c>
      <c r="AC117" s="12"/>
      <c r="AD117" s="12"/>
      <c r="AE117" s="12"/>
    </row>
    <row r="118" customFormat="false" ht="14" hidden="false" customHeight="false" outlineLevel="0" collapsed="false">
      <c r="A118" s="0" t="n">
        <v>200304</v>
      </c>
      <c r="B118" s="15" t="n">
        <v>0.120781527531084</v>
      </c>
      <c r="C118" s="15" t="n">
        <v>0.0598591549295775</v>
      </c>
      <c r="D118" s="15" t="n">
        <v>0.0471273497484774</v>
      </c>
      <c r="E118" s="15" t="n">
        <v>0.0870712401055409</v>
      </c>
      <c r="F118" s="0" t="n">
        <v>200304</v>
      </c>
      <c r="G118" s="0" t="n">
        <v>8.22</v>
      </c>
      <c r="H118" s="0" t="n">
        <v>1.15</v>
      </c>
      <c r="I118" s="0" t="n">
        <v>-0.06</v>
      </c>
      <c r="J118" s="0" t="n">
        <v>0.1</v>
      </c>
      <c r="K118" s="15" t="n">
        <f aca="false">G118/100</f>
        <v>0.0822</v>
      </c>
      <c r="L118" s="15" t="n">
        <f aca="false">H118/100</f>
        <v>0.0115</v>
      </c>
      <c r="M118" s="15" t="n">
        <f aca="false">I118/100</f>
        <v>-0.0006</v>
      </c>
      <c r="N118" s="15" t="n">
        <f aca="false">J118/100</f>
        <v>0.001</v>
      </c>
      <c r="O118" s="16" t="n">
        <f aca="false">B118-$N118</f>
        <v>0.119781527531084</v>
      </c>
      <c r="P118" s="16" t="n">
        <f aca="false">C118-$N118</f>
        <v>0.0588591549295775</v>
      </c>
      <c r="Q118" s="16" t="n">
        <f aca="false">D118-$N118</f>
        <v>0.0461273497484774</v>
      </c>
      <c r="R118" s="16" t="n">
        <f aca="false">E118-$N118</f>
        <v>0.0860712401055409</v>
      </c>
      <c r="S118" s="17" t="n">
        <f aca="false">[1]StylePortfolios!B102/100-$N118</f>
        <v>0.0991</v>
      </c>
      <c r="T118" s="17" t="n">
        <f aca="false">[1]StylePortfolios!C102/100-$N118</f>
        <v>0.0928</v>
      </c>
      <c r="U118" s="17" t="n">
        <f aca="false">[1]StylePortfolios!D102/100-$N118</f>
        <v>0.0802</v>
      </c>
      <c r="V118" s="17" t="n">
        <f aca="false">[1]StylePortfolios!U102/100-$N118</f>
        <v>0.1061</v>
      </c>
      <c r="W118" s="17" t="n">
        <f aca="false">[1]StylePortfolios!V102/100-$N118</f>
        <v>0.0769</v>
      </c>
      <c r="X118" s="17" t="n">
        <f aca="false">[1]StylePortfolios!W102/100-$N118</f>
        <v>0.0903</v>
      </c>
      <c r="Y118" s="18" t="n">
        <f aca="false">O118-(AM$6+AM$7*$S118+AM$8*$T118+AM$9*$U118+$V118*AM$10+$W118*AM$11+$X118*AM$12)</f>
        <v>0.0350973230161269</v>
      </c>
      <c r="Z118" s="18" t="n">
        <f aca="false">Y118^2</f>
        <v>0.00123182208289835</v>
      </c>
      <c r="AA118" s="19" t="n">
        <f aca="false">(O118-$AM$16)^2</f>
        <v>0.0133280281963675</v>
      </c>
      <c r="AC118" s="12"/>
      <c r="AD118" s="12"/>
      <c r="AE118" s="12"/>
    </row>
    <row r="119" customFormat="false" ht="14" hidden="false" customHeight="false" outlineLevel="0" collapsed="false">
      <c r="A119" s="0" t="n">
        <v>200305</v>
      </c>
      <c r="B119" s="15" t="n">
        <v>0.113425401856464</v>
      </c>
      <c r="C119" s="15" t="n">
        <v>0.0498338870431896</v>
      </c>
      <c r="D119" s="15" t="n">
        <v>0.0487989886219975</v>
      </c>
      <c r="E119" s="15" t="n">
        <v>0.0533980582524272</v>
      </c>
      <c r="F119" s="0" t="n">
        <v>200305</v>
      </c>
      <c r="G119" s="0" t="n">
        <v>6.05</v>
      </c>
      <c r="H119" s="0" t="n">
        <v>4.78</v>
      </c>
      <c r="I119" s="0" t="n">
        <v>0.15</v>
      </c>
      <c r="J119" s="0" t="n">
        <v>0.09</v>
      </c>
      <c r="K119" s="15" t="n">
        <f aca="false">G119/100</f>
        <v>0.0605</v>
      </c>
      <c r="L119" s="15" t="n">
        <f aca="false">H119/100</f>
        <v>0.0478</v>
      </c>
      <c r="M119" s="15" t="n">
        <f aca="false">I119/100</f>
        <v>0.0015</v>
      </c>
      <c r="N119" s="15" t="n">
        <f aca="false">J119/100</f>
        <v>0.0009</v>
      </c>
      <c r="O119" s="16" t="n">
        <f aca="false">B119-$N119</f>
        <v>0.112525401856464</v>
      </c>
      <c r="P119" s="16" t="n">
        <f aca="false">C119-$N119</f>
        <v>0.0489338870431896</v>
      </c>
      <c r="Q119" s="16" t="n">
        <f aca="false">D119-$N119</f>
        <v>0.0478989886219975</v>
      </c>
      <c r="R119" s="16" t="n">
        <f aca="false">E119-$N119</f>
        <v>0.0524980582524272</v>
      </c>
      <c r="S119" s="17" t="n">
        <f aca="false">[1]StylePortfolios!B103/100-$N119</f>
        <v>0.1273</v>
      </c>
      <c r="T119" s="17" t="n">
        <f aca="false">[1]StylePortfolios!C103/100-$N119</f>
        <v>0.0954</v>
      </c>
      <c r="U119" s="17" t="n">
        <f aca="false">[1]StylePortfolios!D103/100-$N119</f>
        <v>0.0543</v>
      </c>
      <c r="V119" s="17" t="n">
        <f aca="false">[1]StylePortfolios!U103/100-$N119</f>
        <v>0.1107</v>
      </c>
      <c r="W119" s="17" t="n">
        <f aca="false">[1]StylePortfolios!V103/100-$N119</f>
        <v>0.0526</v>
      </c>
      <c r="X119" s="17" t="n">
        <f aca="false">[1]StylePortfolios!W103/100-$N119</f>
        <v>0.0729</v>
      </c>
      <c r="Y119" s="18" t="n">
        <f aca="false">O119-(AM$6+AM$7*$S119+AM$8*$T119+AM$9*$U119+$V119*AM$10+$W119*AM$11+$X119*AM$12)</f>
        <v>0.0493088776782564</v>
      </c>
      <c r="Z119" s="18" t="n">
        <f aca="false">Y119^2</f>
        <v>0.00243136541788925</v>
      </c>
      <c r="AA119" s="19" t="n">
        <f aca="false">(O119-$AM$16)^2</f>
        <v>0.0117052825189671</v>
      </c>
      <c r="AC119" s="12"/>
      <c r="AD119" s="12"/>
      <c r="AE119" s="12"/>
    </row>
    <row r="120" customFormat="false" ht="14" hidden="false" customHeight="false" outlineLevel="0" collapsed="false">
      <c r="A120" s="0" t="n">
        <v>200306</v>
      </c>
      <c r="B120" s="15" t="n">
        <v>0.00549003660024416</v>
      </c>
      <c r="C120" s="15" t="n">
        <v>0.0107248417721517</v>
      </c>
      <c r="D120" s="15" t="n">
        <v>0.0180810028929606</v>
      </c>
      <c r="E120" s="15" t="n">
        <v>0.0115207373271891</v>
      </c>
      <c r="F120" s="0" t="n">
        <v>200306</v>
      </c>
      <c r="G120" s="0" t="n">
        <v>1.42</v>
      </c>
      <c r="H120" s="0" t="n">
        <v>1.51</v>
      </c>
      <c r="I120" s="0" t="n">
        <v>0.68</v>
      </c>
      <c r="J120" s="0" t="n">
        <v>0.1</v>
      </c>
      <c r="K120" s="15" t="n">
        <f aca="false">G120/100</f>
        <v>0.0142</v>
      </c>
      <c r="L120" s="15" t="n">
        <f aca="false">H120/100</f>
        <v>0.0151</v>
      </c>
      <c r="M120" s="15" t="n">
        <f aca="false">I120/100</f>
        <v>0.0068</v>
      </c>
      <c r="N120" s="15" t="n">
        <f aca="false">J120/100</f>
        <v>0.001</v>
      </c>
      <c r="O120" s="16" t="n">
        <f aca="false">B120-$N120</f>
        <v>0.00449003660024416</v>
      </c>
      <c r="P120" s="16" t="n">
        <f aca="false">C120-$N120</f>
        <v>0.00972484177215171</v>
      </c>
      <c r="Q120" s="16" t="n">
        <f aca="false">D120-$N120</f>
        <v>0.0170810028929606</v>
      </c>
      <c r="R120" s="16" t="n">
        <f aca="false">E120-$N120</f>
        <v>0.0105207373271891</v>
      </c>
      <c r="S120" s="17" t="n">
        <f aca="false">[1]StylePortfolios!B104/100-$N120</f>
        <v>0.0399</v>
      </c>
      <c r="T120" s="17" t="n">
        <f aca="false">[1]StylePortfolios!C104/100-$N120</f>
        <v>0.0186</v>
      </c>
      <c r="U120" s="17" t="n">
        <f aca="false">[1]StylePortfolios!D104/100-$N120</f>
        <v>0.0114</v>
      </c>
      <c r="V120" s="17" t="n">
        <f aca="false">[1]StylePortfolios!U104/100-$N120</f>
        <v>0.0684</v>
      </c>
      <c r="W120" s="17" t="n">
        <f aca="false">[1]StylePortfolios!V104/100-$N120</f>
        <v>0.0117</v>
      </c>
      <c r="X120" s="17" t="n">
        <f aca="false">[1]StylePortfolios!W104/100-$N120</f>
        <v>0.0139</v>
      </c>
      <c r="Y120" s="18" t="n">
        <f aca="false">O120-(AM$6+AM$7*$S120+AM$8*$T120+AM$9*$U120+$V120*AM$10+$W120*AM$11+$X120*AM$12)</f>
        <v>-0.0126320215336052</v>
      </c>
      <c r="Z120" s="18" t="n">
        <f aca="false">Y120^2</f>
        <v>0.000159567968025465</v>
      </c>
      <c r="AA120" s="19" t="n">
        <f aca="false">(O120-$AM$16)^2</f>
        <v>2.42078450206392E-008</v>
      </c>
      <c r="AC120" s="12"/>
      <c r="AD120" s="12"/>
      <c r="AE120" s="12"/>
    </row>
    <row r="121" customFormat="false" ht="14" hidden="false" customHeight="false" outlineLevel="0" collapsed="false">
      <c r="A121" s="0" t="n">
        <v>200307</v>
      </c>
      <c r="B121" s="15" t="n">
        <v>0.0198179979777553</v>
      </c>
      <c r="C121" s="15" t="n">
        <v>0.00864779874213828</v>
      </c>
      <c r="D121" s="15" t="n">
        <v>0.0265214302628465</v>
      </c>
      <c r="E121" s="15" t="n">
        <v>0.0106302201974184</v>
      </c>
      <c r="F121" s="0" t="n">
        <v>200307</v>
      </c>
      <c r="G121" s="0" t="n">
        <v>2.34</v>
      </c>
      <c r="H121" s="0" t="n">
        <v>5.57</v>
      </c>
      <c r="I121" s="0" t="n">
        <v>-2.11</v>
      </c>
      <c r="J121" s="0" t="n">
        <v>0.07</v>
      </c>
      <c r="K121" s="15" t="n">
        <f aca="false">G121/100</f>
        <v>0.0234</v>
      </c>
      <c r="L121" s="15" t="n">
        <f aca="false">H121/100</f>
        <v>0.0557</v>
      </c>
      <c r="M121" s="15" t="n">
        <f aca="false">I121/100</f>
        <v>-0.0211</v>
      </c>
      <c r="N121" s="15" t="n">
        <f aca="false">J121/100</f>
        <v>0.0007</v>
      </c>
      <c r="O121" s="16" t="n">
        <f aca="false">B121-$N121</f>
        <v>0.0191179979777553</v>
      </c>
      <c r="P121" s="16" t="n">
        <f aca="false">C121-$N121</f>
        <v>0.00794779874213828</v>
      </c>
      <c r="Q121" s="16" t="n">
        <f aca="false">D121-$N121</f>
        <v>0.0258214302628465</v>
      </c>
      <c r="R121" s="16" t="n">
        <f aca="false">E121-$N121</f>
        <v>0.00993022019741844</v>
      </c>
      <c r="S121" s="17" t="n">
        <f aca="false">[1]StylePortfolios!B105/100-$N121</f>
        <v>0.0815</v>
      </c>
      <c r="T121" s="17" t="n">
        <f aca="false">[1]StylePortfolios!C105/100-$N121</f>
        <v>0.0463</v>
      </c>
      <c r="U121" s="17" t="n">
        <f aca="false">[1]StylePortfolios!D105/100-$N121</f>
        <v>0.0169</v>
      </c>
      <c r="V121" s="17" t="n">
        <f aca="false">[1]StylePortfolios!U105/100-$N121</f>
        <v>0.0499</v>
      </c>
      <c r="W121" s="17" t="n">
        <f aca="false">[1]StylePortfolios!V105/100-$N121</f>
        <v>0.0251</v>
      </c>
      <c r="X121" s="17" t="n">
        <f aca="false">[1]StylePortfolios!W105/100-$N121</f>
        <v>0.0225</v>
      </c>
      <c r="Y121" s="18" t="n">
        <f aca="false">O121-(AM$6+AM$7*$S121+AM$8*$T121+AM$9*$U121+$V121*AM$10+$W121*AM$11+$X121*AM$12)</f>
        <v>-0.00305996484076369</v>
      </c>
      <c r="Z121" s="18" t="n">
        <f aca="false">Y121^2</f>
        <v>9.36338482670998E-006</v>
      </c>
      <c r="AA121" s="19" t="n">
        <f aca="false">(O121-$AM$16)^2</f>
        <v>0.000218553353032334</v>
      </c>
      <c r="AC121" s="12"/>
      <c r="AD121" s="12"/>
      <c r="AE121" s="12"/>
    </row>
    <row r="122" customFormat="false" ht="14" hidden="false" customHeight="false" outlineLevel="0" collapsed="false">
      <c r="A122" s="0" t="n">
        <v>200308</v>
      </c>
      <c r="B122" s="15" t="n">
        <v>0.0301407892127703</v>
      </c>
      <c r="C122" s="15" t="n">
        <v>0.024162120031177</v>
      </c>
      <c r="D122" s="15" t="n">
        <v>0.0316032295271049</v>
      </c>
      <c r="E122" s="15" t="n">
        <v>0.0105184072126221</v>
      </c>
      <c r="F122" s="0" t="n">
        <v>200308</v>
      </c>
      <c r="G122" s="0" t="n">
        <v>2.34</v>
      </c>
      <c r="H122" s="0" t="n">
        <v>2.67</v>
      </c>
      <c r="I122" s="0" t="n">
        <v>1.71</v>
      </c>
      <c r="J122" s="0" t="n">
        <v>0.07</v>
      </c>
      <c r="K122" s="15" t="n">
        <f aca="false">G122/100</f>
        <v>0.0234</v>
      </c>
      <c r="L122" s="15" t="n">
        <f aca="false">H122/100</f>
        <v>0.0267</v>
      </c>
      <c r="M122" s="15" t="n">
        <f aca="false">I122/100</f>
        <v>0.0171</v>
      </c>
      <c r="N122" s="15" t="n">
        <f aca="false">J122/100</f>
        <v>0.0007</v>
      </c>
      <c r="O122" s="16" t="n">
        <f aca="false">B122-$N122</f>
        <v>0.0294407892127703</v>
      </c>
      <c r="P122" s="16" t="n">
        <f aca="false">C122-$N122</f>
        <v>0.023462120031177</v>
      </c>
      <c r="Q122" s="16" t="n">
        <f aca="false">D122-$N122</f>
        <v>0.0309032295271049</v>
      </c>
      <c r="R122" s="16" t="n">
        <f aca="false">E122-$N122</f>
        <v>0.0098184072126221</v>
      </c>
      <c r="S122" s="17" t="n">
        <f aca="false">[1]StylePortfolios!B106/100-$N122</f>
        <v>0.049</v>
      </c>
      <c r="T122" s="17" t="n">
        <f aca="false">[1]StylePortfolios!C106/100-$N122</f>
        <v>0.0513</v>
      </c>
      <c r="U122" s="17" t="n">
        <f aca="false">[1]StylePortfolios!D106/100-$N122</f>
        <v>0.0187</v>
      </c>
      <c r="V122" s="17" t="n">
        <f aca="false">[1]StylePortfolios!U106/100-$N122</f>
        <v>0.0604</v>
      </c>
      <c r="W122" s="17" t="n">
        <f aca="false">[1]StylePortfolios!V106/100-$N122</f>
        <v>0.0185</v>
      </c>
      <c r="X122" s="17" t="n">
        <f aca="false">[1]StylePortfolios!W106/100-$N122</f>
        <v>0.0254</v>
      </c>
      <c r="Y122" s="18" t="n">
        <f aca="false">O122-(AM$6+AM$7*$S122+AM$8*$T122+AM$9*$U122+$V122*AM$10+$W122*AM$11+$X122*AM$12)</f>
        <v>0.00539756534770348</v>
      </c>
      <c r="Z122" s="18" t="n">
        <f aca="false">Y122^2</f>
        <v>2.91337116827294E-005</v>
      </c>
      <c r="AA122" s="19" t="n">
        <f aca="false">(O122-$AM$16)^2</f>
        <v>0.00063032837433551</v>
      </c>
      <c r="AC122" s="12"/>
      <c r="AD122" s="12"/>
      <c r="AE122" s="12"/>
    </row>
    <row r="123" customFormat="false" ht="14" hidden="false" customHeight="false" outlineLevel="0" collapsed="false">
      <c r="A123" s="0" t="n">
        <v>200309</v>
      </c>
      <c r="B123" s="15" t="n">
        <v>-0.014436958614052</v>
      </c>
      <c r="C123" s="15" t="n">
        <v>-0.000337747336377592</v>
      </c>
      <c r="D123" s="15" t="n">
        <v>-0.00805008944543828</v>
      </c>
      <c r="E123" s="15" t="n">
        <v>0.0111524163568772</v>
      </c>
      <c r="F123" s="0" t="n">
        <v>200309</v>
      </c>
      <c r="G123" s="0" t="n">
        <v>-1.23</v>
      </c>
      <c r="H123" s="0" t="n">
        <v>0.55</v>
      </c>
      <c r="I123" s="0" t="n">
        <v>1</v>
      </c>
      <c r="J123" s="0" t="n">
        <v>0.08</v>
      </c>
      <c r="K123" s="15" t="n">
        <f aca="false">G123/100</f>
        <v>-0.0123</v>
      </c>
      <c r="L123" s="15" t="n">
        <f aca="false">H123/100</f>
        <v>0.0055</v>
      </c>
      <c r="M123" s="15" t="n">
        <f aca="false">I123/100</f>
        <v>0.01</v>
      </c>
      <c r="N123" s="15" t="n">
        <f aca="false">J123/100</f>
        <v>0.0008</v>
      </c>
      <c r="O123" s="16" t="n">
        <f aca="false">B123-$N123</f>
        <v>-0.015236958614052</v>
      </c>
      <c r="P123" s="16" t="n">
        <f aca="false">C123-$N123</f>
        <v>-0.00113774733637759</v>
      </c>
      <c r="Q123" s="16" t="n">
        <f aca="false">D123-$N123</f>
        <v>-0.00885008944543828</v>
      </c>
      <c r="R123" s="16" t="n">
        <f aca="false">E123-$N123</f>
        <v>0.0103524163568772</v>
      </c>
      <c r="S123" s="17" t="n">
        <f aca="false">[1]StylePortfolios!B107/100-$N123</f>
        <v>0.0045</v>
      </c>
      <c r="T123" s="17" t="n">
        <f aca="false">[1]StylePortfolios!C107/100-$N123</f>
        <v>-0.0197</v>
      </c>
      <c r="U123" s="17" t="n">
        <f aca="false">[1]StylePortfolios!D107/100-$N123</f>
        <v>-0.0124</v>
      </c>
      <c r="V123" s="17" t="n">
        <f aca="false">[1]StylePortfolios!U107/100-$N123</f>
        <v>0.0081</v>
      </c>
      <c r="W123" s="17" t="n">
        <f aca="false">[1]StylePortfolios!V107/100-$N123</f>
        <v>-0.0093</v>
      </c>
      <c r="X123" s="17" t="n">
        <f aca="false">[1]StylePortfolios!W107/100-$N123</f>
        <v>-0.0198</v>
      </c>
      <c r="Y123" s="18" t="n">
        <f aca="false">O123-(AM$6+AM$7*$S123+AM$8*$T123+AM$9*$U123+$V123*AM$10+$W123*AM$11+$X123*AM$12)</f>
        <v>-0.00380031054662426</v>
      </c>
      <c r="Z123" s="18" t="n">
        <f aca="false">Y123^2</f>
        <v>1.44423602507835E-005</v>
      </c>
      <c r="AA123" s="19" t="n">
        <f aca="false">(O123-$AM$16)^2</f>
        <v>0.00038303995276507</v>
      </c>
      <c r="AC123" s="12"/>
      <c r="AD123" s="12"/>
      <c r="AE123" s="12"/>
    </row>
    <row r="124" customFormat="false" ht="14" hidden="false" customHeight="false" outlineLevel="0" collapsed="false">
      <c r="A124" s="0" t="n">
        <v>200310</v>
      </c>
      <c r="B124" s="15" t="n">
        <v>0.0660156249999999</v>
      </c>
      <c r="C124" s="15" t="n">
        <v>0.0458715596330275</v>
      </c>
      <c r="D124" s="15" t="n">
        <v>0.0649233543733094</v>
      </c>
      <c r="E124" s="15" t="n">
        <v>0.05</v>
      </c>
      <c r="F124" s="0" t="n">
        <v>200310</v>
      </c>
      <c r="G124" s="0" t="n">
        <v>6.08</v>
      </c>
      <c r="H124" s="0" t="n">
        <v>2.89</v>
      </c>
      <c r="I124" s="0" t="n">
        <v>1.8</v>
      </c>
      <c r="J124" s="0" t="n">
        <v>0.07</v>
      </c>
      <c r="K124" s="15" t="n">
        <f aca="false">G124/100</f>
        <v>0.0608</v>
      </c>
      <c r="L124" s="15" t="n">
        <f aca="false">H124/100</f>
        <v>0.0289</v>
      </c>
      <c r="M124" s="15" t="n">
        <f aca="false">I124/100</f>
        <v>0.018</v>
      </c>
      <c r="N124" s="15" t="n">
        <f aca="false">J124/100</f>
        <v>0.0007</v>
      </c>
      <c r="O124" s="16" t="n">
        <f aca="false">B124-$N124</f>
        <v>0.0653156249999999</v>
      </c>
      <c r="P124" s="16" t="n">
        <f aca="false">C124-$N124</f>
        <v>0.0451715596330275</v>
      </c>
      <c r="Q124" s="16" t="n">
        <f aca="false">D124-$N124</f>
        <v>0.0642233543733094</v>
      </c>
      <c r="R124" s="16" t="n">
        <f aca="false">E124-$N124</f>
        <v>0.0493</v>
      </c>
      <c r="S124" s="17" t="n">
        <f aca="false">[1]StylePortfolios!B108/100-$N124</f>
        <v>0.0901</v>
      </c>
      <c r="T124" s="17" t="n">
        <f aca="false">[1]StylePortfolios!C108/100-$N124</f>
        <v>0.0819</v>
      </c>
      <c r="U124" s="17" t="n">
        <f aca="false">[1]StylePortfolios!D108/100-$N124</f>
        <v>0.0556</v>
      </c>
      <c r="V124" s="17" t="n">
        <f aca="false">[1]StylePortfolios!U108/100-$N124</f>
        <v>0.1096</v>
      </c>
      <c r="W124" s="17" t="n">
        <f aca="false">[1]StylePortfolios!V108/100-$N124</f>
        <v>0.0518</v>
      </c>
      <c r="X124" s="17" t="n">
        <f aca="false">[1]StylePortfolios!W108/100-$N124</f>
        <v>0.0748</v>
      </c>
      <c r="Y124" s="18" t="n">
        <f aca="false">O124-(AM$6+AM$7*$S124+AM$8*$T124+AM$9*$U124+$V124*AM$10+$W124*AM$11+$X124*AM$12)</f>
        <v>0.00108004609455158</v>
      </c>
      <c r="Z124" s="18" t="n">
        <f aca="false">Y124^2</f>
        <v>1.16649956635611E-006</v>
      </c>
      <c r="AA124" s="19" t="n">
        <f aca="false">(O124-$AM$16)^2</f>
        <v>0.00371870396104124</v>
      </c>
      <c r="AC124" s="12"/>
      <c r="AD124" s="12"/>
      <c r="AE124" s="12"/>
    </row>
    <row r="125" customFormat="false" ht="14" hidden="false" customHeight="false" outlineLevel="0" collapsed="false">
      <c r="A125" s="0" t="n">
        <v>200311</v>
      </c>
      <c r="B125" s="15" t="n">
        <v>0.0179552949798463</v>
      </c>
      <c r="C125" s="15" t="n">
        <v>0.0175438596491229</v>
      </c>
      <c r="D125" s="15" t="n">
        <v>0.0184165961049958</v>
      </c>
      <c r="E125" s="15" t="n">
        <v>0.0245098039215688</v>
      </c>
      <c r="F125" s="0" t="n">
        <v>200311</v>
      </c>
      <c r="G125" s="0" t="n">
        <v>1.35</v>
      </c>
      <c r="H125" s="0" t="n">
        <v>2.21</v>
      </c>
      <c r="I125" s="0" t="n">
        <v>1.46</v>
      </c>
      <c r="J125" s="0" t="n">
        <v>0.07</v>
      </c>
      <c r="K125" s="15" t="n">
        <f aca="false">G125/100</f>
        <v>0.0135</v>
      </c>
      <c r="L125" s="15" t="n">
        <f aca="false">H125/100</f>
        <v>0.0221</v>
      </c>
      <c r="M125" s="15" t="n">
        <f aca="false">I125/100</f>
        <v>0.0146</v>
      </c>
      <c r="N125" s="15" t="n">
        <f aca="false">J125/100</f>
        <v>0.0007</v>
      </c>
      <c r="O125" s="16" t="n">
        <f aca="false">B125-$N125</f>
        <v>0.0172552949798463</v>
      </c>
      <c r="P125" s="16" t="n">
        <f aca="false">C125-$N125</f>
        <v>0.0168438596491229</v>
      </c>
      <c r="Q125" s="16" t="n">
        <f aca="false">D125-$N125</f>
        <v>0.0177165961049958</v>
      </c>
      <c r="R125" s="16" t="n">
        <f aca="false">E125-$N125</f>
        <v>0.0238098039215688</v>
      </c>
      <c r="S125" s="17" t="n">
        <f aca="false">[1]StylePortfolios!B109/100-$N125</f>
        <v>0.0404</v>
      </c>
      <c r="T125" s="17" t="n">
        <f aca="false">[1]StylePortfolios!C109/100-$N125</f>
        <v>0.0333</v>
      </c>
      <c r="U125" s="17" t="n">
        <f aca="false">[1]StylePortfolios!D109/100-$N125</f>
        <v>0.0096</v>
      </c>
      <c r="V125" s="17" t="n">
        <f aca="false">[1]StylePortfolios!U109/100-$N125</f>
        <v>0.0128</v>
      </c>
      <c r="W125" s="17" t="n">
        <f aca="false">[1]StylePortfolios!V109/100-$N125</f>
        <v>0.0087</v>
      </c>
      <c r="X125" s="17" t="n">
        <f aca="false">[1]StylePortfolios!W109/100-$N125</f>
        <v>0.0195</v>
      </c>
      <c r="Y125" s="18" t="n">
        <f aca="false">O125-(AM$6+AM$7*$S125+AM$8*$T125+AM$9*$U125+$V125*AM$10+$W125*AM$11+$X125*AM$12)</f>
        <v>0.00478632130086348</v>
      </c>
      <c r="Z125" s="18" t="n">
        <f aca="false">Y125^2</f>
        <v>2.29088715950995E-005</v>
      </c>
      <c r="AA125" s="19" t="n">
        <f aca="false">(O125-$AM$16)^2</f>
        <v>0.000166948289375122</v>
      </c>
      <c r="AC125" s="12"/>
      <c r="AD125" s="12"/>
      <c r="AE125" s="12"/>
    </row>
    <row r="126" customFormat="false" ht="14" hidden="false" customHeight="false" outlineLevel="0" collapsed="false">
      <c r="A126" s="0" t="n">
        <v>200312</v>
      </c>
      <c r="B126" s="15" t="n">
        <v>0.048596112311015</v>
      </c>
      <c r="C126" s="15" t="n">
        <v>0.036039655172414</v>
      </c>
      <c r="D126" s="15" t="n">
        <v>0.026605695281646</v>
      </c>
      <c r="E126" s="15" t="n">
        <v>0.059911141490089</v>
      </c>
      <c r="F126" s="0" t="n">
        <v>200312</v>
      </c>
      <c r="G126" s="0" t="n">
        <v>4.3</v>
      </c>
      <c r="H126" s="0" t="n">
        <v>-2.78</v>
      </c>
      <c r="I126" s="0" t="n">
        <v>2.68</v>
      </c>
      <c r="J126" s="0" t="n">
        <v>0.08</v>
      </c>
      <c r="K126" s="15" t="n">
        <f aca="false">G126/100</f>
        <v>0.043</v>
      </c>
      <c r="L126" s="15" t="n">
        <f aca="false">H126/100</f>
        <v>-0.0278</v>
      </c>
      <c r="M126" s="15" t="n">
        <f aca="false">I126/100</f>
        <v>0.0268</v>
      </c>
      <c r="N126" s="15" t="n">
        <f aca="false">J126/100</f>
        <v>0.0008</v>
      </c>
      <c r="O126" s="16" t="n">
        <f aca="false">B126-$N126</f>
        <v>0.047796112311015</v>
      </c>
      <c r="P126" s="16" t="n">
        <f aca="false">C126-$N126</f>
        <v>0.035239655172414</v>
      </c>
      <c r="Q126" s="16" t="n">
        <f aca="false">D126-$N126</f>
        <v>0.025805695281646</v>
      </c>
      <c r="R126" s="16" t="n">
        <f aca="false">E126-$N126</f>
        <v>0.059111141490089</v>
      </c>
      <c r="S126" s="17" t="n">
        <f aca="false">[1]StylePortfolios!B110/100-$N126</f>
        <v>0.0236</v>
      </c>
      <c r="T126" s="17" t="n">
        <f aca="false">[1]StylePortfolios!C110/100-$N126</f>
        <v>0.0211</v>
      </c>
      <c r="U126" s="17" t="n">
        <f aca="false">[1]StylePortfolios!D110/100-$N126</f>
        <v>0.0479</v>
      </c>
      <c r="V126" s="17" t="n">
        <f aca="false">[1]StylePortfolios!U110/100-$N126</f>
        <v>-0.0116</v>
      </c>
      <c r="W126" s="17" t="n">
        <f aca="false">[1]StylePortfolios!V110/100-$N126</f>
        <v>0.0404</v>
      </c>
      <c r="X126" s="17" t="n">
        <f aca="false">[1]StylePortfolios!W110/100-$N126</f>
        <v>0.0446</v>
      </c>
      <c r="Y126" s="18" t="n">
        <f aca="false">O126-(AM$6+AM$7*$S126+AM$8*$T126+AM$9*$U126+$V126*AM$10+$W126*AM$11+$X126*AM$12)</f>
        <v>0.00556536555810326</v>
      </c>
      <c r="Z126" s="18" t="n">
        <f aca="false">Y126^2</f>
        <v>3.0973293795322E-005</v>
      </c>
      <c r="AA126" s="19" t="n">
        <f aca="false">(O126-$AM$16)^2</f>
        <v>0.00188891627376033</v>
      </c>
      <c r="AC126" s="12"/>
      <c r="AD126" s="12"/>
      <c r="AE126" s="12"/>
    </row>
    <row r="127" customFormat="false" ht="14" hidden="false" customHeight="false" outlineLevel="0" collapsed="false">
      <c r="A127" s="0" t="n">
        <v>200401</v>
      </c>
      <c r="B127" s="15" t="n">
        <v>0.0109852385856506</v>
      </c>
      <c r="C127" s="15" t="n">
        <v>0.0146036161335188</v>
      </c>
      <c r="D127" s="15" t="n">
        <v>-0.000405268490374922</v>
      </c>
      <c r="E127" s="15" t="n">
        <v>0.0180995475113122</v>
      </c>
      <c r="F127" s="0" t="n">
        <v>200401</v>
      </c>
      <c r="G127" s="0" t="n">
        <v>2.15</v>
      </c>
      <c r="H127" s="0" t="n">
        <v>2.63</v>
      </c>
      <c r="I127" s="0" t="n">
        <v>1.64</v>
      </c>
      <c r="J127" s="0" t="n">
        <v>0.07</v>
      </c>
      <c r="K127" s="15" t="n">
        <f aca="false">G127/100</f>
        <v>0.0215</v>
      </c>
      <c r="L127" s="15" t="n">
        <f aca="false">H127/100</f>
        <v>0.0263</v>
      </c>
      <c r="M127" s="15" t="n">
        <f aca="false">I127/100</f>
        <v>0.0164</v>
      </c>
      <c r="N127" s="15" t="n">
        <f aca="false">J127/100</f>
        <v>0.0007</v>
      </c>
      <c r="O127" s="16" t="n">
        <f aca="false">B127-$N127</f>
        <v>0.0102852385856506</v>
      </c>
      <c r="P127" s="16" t="n">
        <f aca="false">C127-$N127</f>
        <v>0.0139036161335188</v>
      </c>
      <c r="Q127" s="16" t="n">
        <f aca="false">D127-$N127</f>
        <v>-0.00110526849037492</v>
      </c>
      <c r="R127" s="16" t="n">
        <f aca="false">E127-$N127</f>
        <v>0.0173995475113122</v>
      </c>
      <c r="S127" s="17" t="n">
        <f aca="false">[1]StylePortfolios!B111/100-$N127</f>
        <v>0.0621</v>
      </c>
      <c r="T127" s="17" t="n">
        <f aca="false">[1]StylePortfolios!C111/100-$N127</f>
        <v>0.0326</v>
      </c>
      <c r="U127" s="17" t="n">
        <f aca="false">[1]StylePortfolios!D111/100-$N127</f>
        <v>0.0172</v>
      </c>
      <c r="V127" s="17" t="n">
        <f aca="false">[1]StylePortfolios!U111/100-$N127</f>
        <v>0.113</v>
      </c>
      <c r="W127" s="17" t="n">
        <f aca="false">[1]StylePortfolios!V111/100-$N127</f>
        <v>0.0163</v>
      </c>
      <c r="X127" s="17" t="n">
        <f aca="false">[1]StylePortfolios!W111/100-$N127</f>
        <v>0.0235</v>
      </c>
      <c r="Y127" s="18" t="n">
        <f aca="false">O127-(AM$6+AM$7*$S127+AM$8*$T127+AM$9*$U127+$V127*AM$10+$W127*AM$11+$X127*AM$12)</f>
        <v>-0.0164384568060664</v>
      </c>
      <c r="Z127" s="18" t="n">
        <f aca="false">Y127^2</f>
        <v>0.000270222862164911</v>
      </c>
      <c r="AA127" s="19" t="n">
        <f aca="false">(O127-$AM$16)^2</f>
        <v>3.54119098370908E-005</v>
      </c>
      <c r="AC127" s="12"/>
      <c r="AD127" s="12"/>
      <c r="AE127" s="12"/>
    </row>
    <row r="128" customFormat="false" ht="14" hidden="false" customHeight="false" outlineLevel="0" collapsed="false">
      <c r="A128" s="0" t="n">
        <v>200402</v>
      </c>
      <c r="B128" s="15" t="n">
        <v>-0.00713073005093379</v>
      </c>
      <c r="C128" s="15" t="n">
        <v>0.015764222069911</v>
      </c>
      <c r="D128" s="15" t="n">
        <v>0.0320291911615651</v>
      </c>
      <c r="E128" s="15" t="n">
        <v>0.024126984126984</v>
      </c>
      <c r="F128" s="0" t="n">
        <v>200402</v>
      </c>
      <c r="G128" s="0" t="n">
        <v>1.4</v>
      </c>
      <c r="H128" s="0" t="n">
        <v>-1.15</v>
      </c>
      <c r="I128" s="0" t="n">
        <v>0.42</v>
      </c>
      <c r="J128" s="0" t="n">
        <v>0.06</v>
      </c>
      <c r="K128" s="15" t="n">
        <f aca="false">G128/100</f>
        <v>0.014</v>
      </c>
      <c r="L128" s="15" t="n">
        <f aca="false">H128/100</f>
        <v>-0.0115</v>
      </c>
      <c r="M128" s="15" t="n">
        <f aca="false">I128/100</f>
        <v>0.0042</v>
      </c>
      <c r="N128" s="15" t="n">
        <f aca="false">J128/100</f>
        <v>0.0006</v>
      </c>
      <c r="O128" s="16" t="n">
        <f aca="false">B128-$N128</f>
        <v>-0.00773073005093379</v>
      </c>
      <c r="P128" s="16" t="n">
        <f aca="false">C128-$N128</f>
        <v>0.015164222069911</v>
      </c>
      <c r="Q128" s="16" t="n">
        <f aca="false">D128-$N128</f>
        <v>0.0314291911615651</v>
      </c>
      <c r="R128" s="16" t="n">
        <f aca="false">E128-$N128</f>
        <v>0.023526984126984</v>
      </c>
      <c r="S128" s="17" t="n">
        <f aca="false">[1]StylePortfolios!B112/100-$N128</f>
        <v>0.0007</v>
      </c>
      <c r="T128" s="17" t="n">
        <f aca="false">[1]StylePortfolios!C112/100-$N128</f>
        <v>0.0191</v>
      </c>
      <c r="U128" s="17" t="n">
        <f aca="false">[1]StylePortfolios!D112/100-$N128</f>
        <v>0.0142</v>
      </c>
      <c r="V128" s="17" t="n">
        <f aca="false">[1]StylePortfolios!U112/100-$N128</f>
        <v>-0.0449</v>
      </c>
      <c r="W128" s="17" t="n">
        <f aca="false">[1]StylePortfolios!V112/100-$N128</f>
        <v>0.011</v>
      </c>
      <c r="X128" s="17" t="n">
        <f aca="false">[1]StylePortfolios!W112/100-$N128</f>
        <v>0.0212</v>
      </c>
      <c r="Y128" s="18" t="n">
        <f aca="false">O128-(AM$6+AM$7*$S128+AM$8*$T128+AM$9*$U128+$V128*AM$10+$W128*AM$11+$X128*AM$12)</f>
        <v>-0.0189446124627151</v>
      </c>
      <c r="Z128" s="18" t="n">
        <f aca="false">Y128^2</f>
        <v>0.000358898341362462</v>
      </c>
      <c r="AA128" s="19" t="n">
        <f aca="false">(O128-$AM$16)^2</f>
        <v>0.000145568518880921</v>
      </c>
      <c r="AC128" s="12"/>
      <c r="AD128" s="12"/>
      <c r="AE128" s="12"/>
    </row>
    <row r="129" customFormat="false" ht="14" hidden="false" customHeight="false" outlineLevel="0" collapsed="false">
      <c r="A129" s="0" t="n">
        <v>200403</v>
      </c>
      <c r="B129" s="15" t="n">
        <v>-0.0159028727770177</v>
      </c>
      <c r="C129" s="15" t="n">
        <v>0.00779770580296879</v>
      </c>
      <c r="D129" s="15" t="n">
        <v>0.005697445972495</v>
      </c>
      <c r="E129" s="15" t="n">
        <v>-0.00371977681339108</v>
      </c>
      <c r="F129" s="0" t="n">
        <v>200403</v>
      </c>
      <c r="G129" s="0" t="n">
        <v>-1.33</v>
      </c>
      <c r="H129" s="0" t="n">
        <v>1.85</v>
      </c>
      <c r="I129" s="0" t="n">
        <v>0.04</v>
      </c>
      <c r="J129" s="0" t="n">
        <v>0.09</v>
      </c>
      <c r="K129" s="15" t="n">
        <f aca="false">G129/100</f>
        <v>-0.0133</v>
      </c>
      <c r="L129" s="15" t="n">
        <f aca="false">H129/100</f>
        <v>0.0185</v>
      </c>
      <c r="M129" s="15" t="n">
        <f aca="false">I129/100</f>
        <v>0.0004</v>
      </c>
      <c r="N129" s="15" t="n">
        <f aca="false">J129/100</f>
        <v>0.0009</v>
      </c>
      <c r="O129" s="16" t="n">
        <f aca="false">B129-$N129</f>
        <v>-0.0168028727770177</v>
      </c>
      <c r="P129" s="16" t="n">
        <f aca="false">C129-$N129</f>
        <v>0.00689770580296879</v>
      </c>
      <c r="Q129" s="16" t="n">
        <f aca="false">D129-$N129</f>
        <v>0.004797445972495</v>
      </c>
      <c r="R129" s="16" t="n">
        <f aca="false">E129-$N129</f>
        <v>-0.00461977681339108</v>
      </c>
      <c r="S129" s="17" t="n">
        <f aca="false">[1]StylePortfolios!B113/100-$N129</f>
        <v>-0.0028</v>
      </c>
      <c r="T129" s="17" t="n">
        <f aca="false">[1]StylePortfolios!C113/100-$N129</f>
        <v>0.0056</v>
      </c>
      <c r="U129" s="17" t="n">
        <f aca="false">[1]StylePortfolios!D113/100-$N129</f>
        <v>-0.0163</v>
      </c>
      <c r="V129" s="17" t="n">
        <f aca="false">[1]StylePortfolios!U113/100-$N129</f>
        <v>-0.0118</v>
      </c>
      <c r="W129" s="17" t="n">
        <f aca="false">[1]StylePortfolios!V113/100-$N129</f>
        <v>-0.0178</v>
      </c>
      <c r="X129" s="17" t="n">
        <f aca="false">[1]StylePortfolios!W113/100-$N129</f>
        <v>-0.0049</v>
      </c>
      <c r="Y129" s="18" t="n">
        <f aca="false">O129-(AM$6+AM$7*$S129+AM$8*$T129+AM$9*$U129+$V129*AM$10+$W129*AM$11+$X129*AM$12)</f>
        <v>-0.00373545300462492</v>
      </c>
      <c r="Z129" s="18" t="n">
        <f aca="false">Y129^2</f>
        <v>1.39536091497614E-005</v>
      </c>
      <c r="AA129" s="19" t="n">
        <f aca="false">(O129-$AM$16)^2</f>
        <v>0.000446786325216015</v>
      </c>
      <c r="AC129" s="12"/>
      <c r="AD129" s="12"/>
      <c r="AE129" s="12"/>
    </row>
    <row r="130" customFormat="false" ht="14" hidden="false" customHeight="false" outlineLevel="0" collapsed="false">
      <c r="A130" s="0" t="n">
        <v>200404</v>
      </c>
      <c r="B130" s="15" t="n">
        <v>-0.0149435273675065</v>
      </c>
      <c r="C130" s="15" t="n">
        <v>-0.0255376344086022</v>
      </c>
      <c r="D130" s="15" t="n">
        <v>-0.0144559484274271</v>
      </c>
      <c r="E130" s="15" t="n">
        <v>-0.0068450528935905</v>
      </c>
      <c r="F130" s="0" t="n">
        <v>200404</v>
      </c>
      <c r="G130" s="0" t="n">
        <v>-1.83</v>
      </c>
      <c r="H130" s="0" t="n">
        <v>-2.54</v>
      </c>
      <c r="I130" s="0" t="n">
        <v>-1.69</v>
      </c>
      <c r="J130" s="0" t="n">
        <v>0.08</v>
      </c>
      <c r="K130" s="15" t="n">
        <f aca="false">G130/100</f>
        <v>-0.0183</v>
      </c>
      <c r="L130" s="15" t="n">
        <f aca="false">H130/100</f>
        <v>-0.0254</v>
      </c>
      <c r="M130" s="15" t="n">
        <f aca="false">I130/100</f>
        <v>-0.0169</v>
      </c>
      <c r="N130" s="15" t="n">
        <f aca="false">J130/100</f>
        <v>0.0008</v>
      </c>
      <c r="O130" s="16" t="n">
        <f aca="false">B130-$N130</f>
        <v>-0.0157435273675065</v>
      </c>
      <c r="P130" s="16" t="n">
        <f aca="false">C130-$N130</f>
        <v>-0.0263376344086022</v>
      </c>
      <c r="Q130" s="16" t="n">
        <f aca="false">D130-$N130</f>
        <v>-0.0152559484274271</v>
      </c>
      <c r="R130" s="16" t="n">
        <f aca="false">E130-$N130</f>
        <v>-0.0076450528935905</v>
      </c>
      <c r="S130" s="17" t="n">
        <f aca="false">[1]StylePortfolios!B114/100-$N130</f>
        <v>-0.0488</v>
      </c>
      <c r="T130" s="17" t="n">
        <f aca="false">[1]StylePortfolios!C114/100-$N130</f>
        <v>-0.0359</v>
      </c>
      <c r="U130" s="17" t="n">
        <f aca="false">[1]StylePortfolios!D114/100-$N130</f>
        <v>-0.0138</v>
      </c>
      <c r="V130" s="17" t="n">
        <f aca="false">[1]StylePortfolios!U114/100-$N130</f>
        <v>-0.0555</v>
      </c>
      <c r="W130" s="17" t="n">
        <f aca="false">[1]StylePortfolios!V114/100-$N130</f>
        <v>-0.009</v>
      </c>
      <c r="X130" s="17" t="n">
        <f aca="false">[1]StylePortfolios!W114/100-$N130</f>
        <v>-0.033</v>
      </c>
      <c r="Y130" s="18" t="n">
        <f aca="false">O130-(AM$6+AM$7*$S130+AM$8*$T130+AM$9*$U130+$V130*AM$10+$W130*AM$11+$X130*AM$12)</f>
        <v>0.00443355486864683</v>
      </c>
      <c r="Z130" s="18" t="n">
        <f aca="false">Y130^2</f>
        <v>1.9656408773302E-005</v>
      </c>
      <c r="AA130" s="19" t="n">
        <f aca="false">(O130-$AM$16)^2</f>
        <v>0.00040312509066491</v>
      </c>
      <c r="AC130" s="12"/>
      <c r="AD130" s="12"/>
      <c r="AE130" s="12"/>
    </row>
    <row r="131" customFormat="false" ht="14" hidden="false" customHeight="false" outlineLevel="0" collapsed="false">
      <c r="A131" s="0" t="n">
        <v>200405</v>
      </c>
      <c r="B131" s="15" t="n">
        <v>0.0218733462691834</v>
      </c>
      <c r="C131" s="15" t="n">
        <v>0.00552813793103457</v>
      </c>
      <c r="D131" s="15" t="n">
        <v>0.0162537165510406</v>
      </c>
      <c r="E131" s="15" t="n">
        <v>0.00814536340852134</v>
      </c>
      <c r="F131" s="0" t="n">
        <v>200405</v>
      </c>
      <c r="G131" s="0" t="n">
        <v>1.18</v>
      </c>
      <c r="H131" s="0" t="n">
        <v>-0.16</v>
      </c>
      <c r="I131" s="0" t="n">
        <v>-0.29</v>
      </c>
      <c r="J131" s="0" t="n">
        <v>0.06</v>
      </c>
      <c r="K131" s="15" t="n">
        <f aca="false">G131/100</f>
        <v>0.0118</v>
      </c>
      <c r="L131" s="15" t="n">
        <f aca="false">H131/100</f>
        <v>-0.0016</v>
      </c>
      <c r="M131" s="15" t="n">
        <f aca="false">I131/100</f>
        <v>-0.0029</v>
      </c>
      <c r="N131" s="15" t="n">
        <f aca="false">J131/100</f>
        <v>0.0006</v>
      </c>
      <c r="O131" s="16" t="n">
        <f aca="false">B131-$N131</f>
        <v>0.0212733462691834</v>
      </c>
      <c r="P131" s="16" t="n">
        <f aca="false">C131-$N131</f>
        <v>0.00492813793103457</v>
      </c>
      <c r="Q131" s="16" t="n">
        <f aca="false">D131-$N131</f>
        <v>0.0156537165510406</v>
      </c>
      <c r="R131" s="16" t="n">
        <f aca="false">E131-$N131</f>
        <v>0.00754536340852135</v>
      </c>
      <c r="S131" s="17" t="n">
        <f aca="false">[1]StylePortfolios!B115/100-$N131</f>
        <v>0.0027</v>
      </c>
      <c r="T131" s="17" t="n">
        <f aca="false">[1]StylePortfolios!C115/100-$N131</f>
        <v>0.0194</v>
      </c>
      <c r="U131" s="17" t="n">
        <f aca="false">[1]StylePortfolios!D115/100-$N131</f>
        <v>0.0114</v>
      </c>
      <c r="V131" s="17" t="n">
        <f aca="false">[1]StylePortfolios!U115/100-$N131</f>
        <v>0.0385</v>
      </c>
      <c r="W131" s="17" t="n">
        <f aca="false">[1]StylePortfolios!V115/100-$N131</f>
        <v>0.0131</v>
      </c>
      <c r="X131" s="17" t="n">
        <f aca="false">[1]StylePortfolios!W115/100-$N131</f>
        <v>0.0077</v>
      </c>
      <c r="Y131" s="18" t="n">
        <f aca="false">O131-(AM$6+AM$7*$S131+AM$8*$T131+AM$9*$U131+$V131*AM$10+$W131*AM$11+$X131*AM$12)</f>
        <v>0.00773270481106769</v>
      </c>
      <c r="Z131" s="18" t="n">
        <f aca="false">Y131^2</f>
        <v>5.97947236951093E-005</v>
      </c>
      <c r="AA131" s="19" t="n">
        <f aca="false">(O131-$AM$16)^2</f>
        <v>0.000286926278111433</v>
      </c>
      <c r="AC131" s="12"/>
      <c r="AD131" s="12"/>
      <c r="AE131" s="12"/>
    </row>
    <row r="132" customFormat="false" ht="14" hidden="false" customHeight="false" outlineLevel="0" collapsed="false">
      <c r="A132" s="0" t="n">
        <v>200406</v>
      </c>
      <c r="B132" s="15" t="n">
        <v>0.0390126014155014</v>
      </c>
      <c r="C132" s="15" t="n">
        <v>0.0198031900138695</v>
      </c>
      <c r="D132" s="15" t="n">
        <v>0.0220401794421687</v>
      </c>
      <c r="E132" s="15" t="n">
        <v>0.0211311373523928</v>
      </c>
      <c r="F132" s="0" t="n">
        <v>200406</v>
      </c>
      <c r="G132" s="0" t="n">
        <v>1.86</v>
      </c>
      <c r="H132" s="0" t="n">
        <v>2.32</v>
      </c>
      <c r="I132" s="0" t="n">
        <v>1.66</v>
      </c>
      <c r="J132" s="0" t="n">
        <v>0.08</v>
      </c>
      <c r="K132" s="15" t="n">
        <f aca="false">G132/100</f>
        <v>0.0186</v>
      </c>
      <c r="L132" s="15" t="n">
        <f aca="false">H132/100</f>
        <v>0.0232</v>
      </c>
      <c r="M132" s="15" t="n">
        <f aca="false">I132/100</f>
        <v>0.0166</v>
      </c>
      <c r="N132" s="15" t="n">
        <f aca="false">J132/100</f>
        <v>0.0008</v>
      </c>
      <c r="O132" s="16" t="n">
        <f aca="false">B132-$N132</f>
        <v>0.0382126014155014</v>
      </c>
      <c r="P132" s="16" t="n">
        <f aca="false">C132-$N132</f>
        <v>0.0190031900138695</v>
      </c>
      <c r="Q132" s="16" t="n">
        <f aca="false">D132-$N132</f>
        <v>0.0212401794421687</v>
      </c>
      <c r="R132" s="16" t="n">
        <f aca="false">E132-$N132</f>
        <v>0.0203311373523928</v>
      </c>
      <c r="S132" s="17" t="n">
        <f aca="false">[1]StylePortfolios!B116/100-$N132</f>
        <v>0.0406</v>
      </c>
      <c r="T132" s="17" t="n">
        <f aca="false">[1]StylePortfolios!C116/100-$N132</f>
        <v>0.0332</v>
      </c>
      <c r="U132" s="17" t="n">
        <f aca="false">[1]StylePortfolios!D116/100-$N132</f>
        <v>0.0153</v>
      </c>
      <c r="V132" s="17" t="n">
        <f aca="false">[1]StylePortfolios!U116/100-$N132</f>
        <v>0.0449</v>
      </c>
      <c r="W132" s="17" t="n">
        <f aca="false">[1]StylePortfolios!V116/100-$N132</f>
        <v>0.0124</v>
      </c>
      <c r="X132" s="17" t="n">
        <f aca="false">[1]StylePortfolios!W116/100-$N132</f>
        <v>0.024</v>
      </c>
      <c r="Y132" s="18" t="n">
        <f aca="false">O132-(AM$6+AM$7*$S132+AM$8*$T132+AM$9*$U132+$V132*AM$10+$W132*AM$11+$X132*AM$12)</f>
        <v>0.0183902770522588</v>
      </c>
      <c r="Z132" s="18" t="n">
        <f aca="false">Y132^2</f>
        <v>0.000338202290058838</v>
      </c>
      <c r="AA132" s="19" t="n">
        <f aca="false">(O132-$AM$16)^2</f>
        <v>0.00114772928591971</v>
      </c>
      <c r="AC132" s="12"/>
      <c r="AD132" s="12"/>
      <c r="AE132" s="12"/>
    </row>
    <row r="133" customFormat="false" ht="14" hidden="false" customHeight="false" outlineLevel="0" collapsed="false">
      <c r="A133" s="0" t="n">
        <v>200407</v>
      </c>
      <c r="B133" s="15" t="n">
        <v>-0.0782522013623526</v>
      </c>
      <c r="C133" s="15" t="n">
        <v>-0.0279863481228669</v>
      </c>
      <c r="D133" s="15" t="n">
        <v>-0.044847328244275</v>
      </c>
      <c r="E133" s="15" t="n">
        <v>-0.0316494217894097</v>
      </c>
      <c r="F133" s="0" t="n">
        <v>200407</v>
      </c>
      <c r="G133" s="0" t="n">
        <v>-4.07</v>
      </c>
      <c r="H133" s="0" t="n">
        <v>-3.82</v>
      </c>
      <c r="I133" s="0" t="n">
        <v>4.48</v>
      </c>
      <c r="J133" s="0" t="n">
        <v>0.1</v>
      </c>
      <c r="K133" s="15" t="n">
        <f aca="false">G133/100</f>
        <v>-0.0407</v>
      </c>
      <c r="L133" s="15" t="n">
        <f aca="false">H133/100</f>
        <v>-0.0382</v>
      </c>
      <c r="M133" s="15" t="n">
        <f aca="false">I133/100</f>
        <v>0.0448</v>
      </c>
      <c r="N133" s="15" t="n">
        <f aca="false">J133/100</f>
        <v>0.001</v>
      </c>
      <c r="O133" s="16" t="n">
        <f aca="false">B133-$N133</f>
        <v>-0.0792522013623526</v>
      </c>
      <c r="P133" s="16" t="n">
        <f aca="false">C133-$N133</f>
        <v>-0.0289863481228669</v>
      </c>
      <c r="Q133" s="16" t="n">
        <f aca="false">D133-$N133</f>
        <v>-0.045847328244275</v>
      </c>
      <c r="R133" s="16" t="n">
        <f aca="false">E133-$N133</f>
        <v>-0.0326494217894097</v>
      </c>
      <c r="S133" s="17" t="n">
        <f aca="false">[1]StylePortfolios!B117/100-$N133</f>
        <v>-0.0798</v>
      </c>
      <c r="T133" s="17" t="n">
        <f aca="false">[1]StylePortfolios!C117/100-$N133</f>
        <v>-0.0575</v>
      </c>
      <c r="U133" s="17" t="n">
        <f aca="false">[1]StylePortfolios!D117/100-$N133</f>
        <v>-0.0359</v>
      </c>
      <c r="V133" s="17" t="n">
        <f aca="false">[1]StylePortfolios!U117/100-$N133</f>
        <v>-0.1601</v>
      </c>
      <c r="W133" s="17" t="n">
        <f aca="false">[1]StylePortfolios!V117/100-$N133</f>
        <v>-0.0532</v>
      </c>
      <c r="X133" s="17" t="n">
        <f aca="false">[1]StylePortfolios!W117/100-$N133</f>
        <v>-0.0224</v>
      </c>
      <c r="Y133" s="18" t="n">
        <f aca="false">O133-(AM$6+AM$7*$S133+AM$8*$T133+AM$9*$U133+$V133*AM$10+$W133*AM$11+$X133*AM$12)</f>
        <v>-0.0350808444182493</v>
      </c>
      <c r="Z133" s="18" t="n">
        <f aca="false">Y133^2</f>
        <v>0.00123066564509742</v>
      </c>
      <c r="AA133" s="19" t="n">
        <f aca="false">(O133-$AM$16)^2</f>
        <v>0.0069867279341678</v>
      </c>
      <c r="AC133" s="12"/>
      <c r="AD133" s="12"/>
      <c r="AE133" s="12"/>
    </row>
    <row r="134" customFormat="false" ht="14" hidden="false" customHeight="false" outlineLevel="0" collapsed="false">
      <c r="A134" s="0" t="n">
        <v>200408</v>
      </c>
      <c r="B134" s="15" t="n">
        <v>0.00432588320115368</v>
      </c>
      <c r="C134" s="15" t="n">
        <v>-0.0021067415730337</v>
      </c>
      <c r="D134" s="15" t="n">
        <v>-0.00179820179820167</v>
      </c>
      <c r="E134" s="15" t="n">
        <v>-0.001257071024513</v>
      </c>
      <c r="F134" s="0" t="n">
        <v>200408</v>
      </c>
      <c r="G134" s="0" t="n">
        <v>0.08</v>
      </c>
      <c r="H134" s="0" t="n">
        <v>-1.59</v>
      </c>
      <c r="I134" s="0" t="n">
        <v>1.13</v>
      </c>
      <c r="J134" s="0" t="n">
        <v>0.11</v>
      </c>
      <c r="K134" s="15" t="n">
        <f aca="false">G134/100</f>
        <v>0.0008</v>
      </c>
      <c r="L134" s="15" t="n">
        <f aca="false">H134/100</f>
        <v>-0.0159</v>
      </c>
      <c r="M134" s="15" t="n">
        <f aca="false">I134/100</f>
        <v>0.0113</v>
      </c>
      <c r="N134" s="15" t="n">
        <f aca="false">J134/100</f>
        <v>0.0011</v>
      </c>
      <c r="O134" s="16" t="n">
        <f aca="false">B134-$N134</f>
        <v>0.00322588320115368</v>
      </c>
      <c r="P134" s="16" t="n">
        <f aca="false">C134-$N134</f>
        <v>-0.0032067415730337</v>
      </c>
      <c r="Q134" s="16" t="n">
        <f aca="false">D134-$N134</f>
        <v>-0.00289820179820167</v>
      </c>
      <c r="R134" s="16" t="n">
        <f aca="false">E134-$N134</f>
        <v>-0.002357071024513</v>
      </c>
      <c r="S134" s="17" t="n">
        <f aca="false">[1]StylePortfolios!B118/100-$N134</f>
        <v>-0.0117</v>
      </c>
      <c r="T134" s="17" t="n">
        <f aca="false">[1]StylePortfolios!C118/100-$N134</f>
        <v>-0.0108</v>
      </c>
      <c r="U134" s="17" t="n">
        <f aca="false">[1]StylePortfolios!D118/100-$N134</f>
        <v>0.0026</v>
      </c>
      <c r="V134" s="17" t="n">
        <f aca="false">[1]StylePortfolios!U118/100-$N134</f>
        <v>-0.0096</v>
      </c>
      <c r="W134" s="17" t="n">
        <f aca="false">[1]StylePortfolios!V118/100-$N134</f>
        <v>-0.0041</v>
      </c>
      <c r="X134" s="17" t="n">
        <f aca="false">[1]StylePortfolios!W118/100-$N134</f>
        <v>0.0069</v>
      </c>
      <c r="Y134" s="18" t="n">
        <f aca="false">O134-(AM$6+AM$7*$S134+AM$8*$T134+AM$9*$U134+$V134*AM$10+$W134*AM$11+$X134*AM$12)</f>
        <v>0.000791045397786084</v>
      </c>
      <c r="Z134" s="18" t="n">
        <f aca="false">Y134^2</f>
        <v>6.25752821358544E-007</v>
      </c>
      <c r="AA134" s="19" t="n">
        <f aca="false">(O134-$AM$16)^2</f>
        <v>1.22891568171736E-006</v>
      </c>
      <c r="AC134" s="12"/>
      <c r="AD134" s="12"/>
      <c r="AE134" s="12"/>
    </row>
    <row r="135" customFormat="false" ht="14" hidden="false" customHeight="false" outlineLevel="0" collapsed="false">
      <c r="A135" s="0" t="n">
        <v>200409</v>
      </c>
      <c r="B135" s="15" t="n">
        <v>0.0175879396984926</v>
      </c>
      <c r="C135" s="15" t="n">
        <v>0.0215033075299087</v>
      </c>
      <c r="D135" s="15" t="n">
        <v>0.0422337870296237</v>
      </c>
      <c r="E135" s="15" t="n">
        <v>0.0226557583385776</v>
      </c>
      <c r="F135" s="0" t="n">
        <v>200409</v>
      </c>
      <c r="G135" s="0" t="n">
        <v>1.61</v>
      </c>
      <c r="H135" s="0" t="n">
        <v>2.89</v>
      </c>
      <c r="I135" s="0" t="n">
        <v>0.36</v>
      </c>
      <c r="J135" s="0" t="n">
        <v>0.11</v>
      </c>
      <c r="K135" s="15" t="n">
        <f aca="false">G135/100</f>
        <v>0.0161</v>
      </c>
      <c r="L135" s="15" t="n">
        <f aca="false">H135/100</f>
        <v>0.0289</v>
      </c>
      <c r="M135" s="15" t="n">
        <f aca="false">I135/100</f>
        <v>0.0036</v>
      </c>
      <c r="N135" s="15" t="n">
        <f aca="false">J135/100</f>
        <v>0.0011</v>
      </c>
      <c r="O135" s="16" t="n">
        <f aca="false">B135-$N135</f>
        <v>0.0164879396984926</v>
      </c>
      <c r="P135" s="16" t="n">
        <f aca="false">C135-$N135</f>
        <v>0.0204033075299087</v>
      </c>
      <c r="Q135" s="16" t="n">
        <f aca="false">D135-$N135</f>
        <v>0.0411337870296237</v>
      </c>
      <c r="R135" s="16" t="n">
        <f aca="false">E135-$N135</f>
        <v>0.0215557583385776</v>
      </c>
      <c r="S135" s="17" t="n">
        <f aca="false">[1]StylePortfolios!B119/100-$N135</f>
        <v>0.0486</v>
      </c>
      <c r="T135" s="17" t="n">
        <f aca="false">[1]StylePortfolios!C119/100-$N135</f>
        <v>0.0403</v>
      </c>
      <c r="U135" s="17" t="n">
        <f aca="false">[1]StylePortfolios!D119/100-$N135</f>
        <v>0.0107</v>
      </c>
      <c r="V135" s="17" t="n">
        <f aca="false">[1]StylePortfolios!U119/100-$N135</f>
        <v>0.0282</v>
      </c>
      <c r="W135" s="17" t="n">
        <f aca="false">[1]StylePortfolios!V119/100-$N135</f>
        <v>0.0073</v>
      </c>
      <c r="X135" s="17" t="n">
        <f aca="false">[1]StylePortfolios!W119/100-$N135</f>
        <v>0.0245</v>
      </c>
      <c r="Y135" s="18" t="n">
        <f aca="false">O135-(AM$6+AM$7*$S135+AM$8*$T135+AM$9*$U135+$V135*AM$10+$W135*AM$11+$X135*AM$12)</f>
        <v>0.00119501159004026</v>
      </c>
      <c r="Z135" s="18" t="n">
        <f aca="false">Y135^2</f>
        <v>1.42805270033055E-006</v>
      </c>
      <c r="AA135" s="19" t="n">
        <f aca="false">(O135-$AM$16)^2</f>
        <v>0.000147707363003586</v>
      </c>
      <c r="AC135" s="12"/>
      <c r="AD135" s="12"/>
      <c r="AE135" s="12"/>
    </row>
    <row r="136" customFormat="false" ht="14" hidden="false" customHeight="false" outlineLevel="0" collapsed="false">
      <c r="A136" s="0" t="n">
        <v>200410</v>
      </c>
      <c r="B136" s="15" t="n">
        <v>0.00758377425044099</v>
      </c>
      <c r="C136" s="15" t="n">
        <v>0.0145228215767634</v>
      </c>
      <c r="D136" s="15" t="n">
        <v>0.00864221240637608</v>
      </c>
      <c r="E136" s="15" t="n">
        <v>0.0270769230769232</v>
      </c>
      <c r="F136" s="0" t="n">
        <v>200410</v>
      </c>
      <c r="G136" s="0" t="n">
        <v>1.43</v>
      </c>
      <c r="H136" s="0" t="n">
        <v>0.43</v>
      </c>
      <c r="I136" s="0" t="n">
        <v>-0.84</v>
      </c>
      <c r="J136" s="0" t="n">
        <v>0.11</v>
      </c>
      <c r="K136" s="15" t="n">
        <f aca="false">G136/100</f>
        <v>0.0143</v>
      </c>
      <c r="L136" s="15" t="n">
        <f aca="false">H136/100</f>
        <v>0.0043</v>
      </c>
      <c r="M136" s="15" t="n">
        <f aca="false">I136/100</f>
        <v>-0.0084</v>
      </c>
      <c r="N136" s="15" t="n">
        <f aca="false">J136/100</f>
        <v>0.0011</v>
      </c>
      <c r="O136" s="16" t="n">
        <f aca="false">B136-$N136</f>
        <v>0.00648377425044099</v>
      </c>
      <c r="P136" s="16" t="n">
        <f aca="false">C136-$N136</f>
        <v>0.0134228215767634</v>
      </c>
      <c r="Q136" s="16" t="n">
        <f aca="false">D136-$N136</f>
        <v>0.00754221240637608</v>
      </c>
      <c r="R136" s="16" t="n">
        <f aca="false">E136-$N136</f>
        <v>0.0259769230769232</v>
      </c>
      <c r="S136" s="17" t="n">
        <f aca="false">[1]StylePortfolios!B120/100-$N136</f>
        <v>0.0189</v>
      </c>
      <c r="T136" s="17" t="n">
        <f aca="false">[1]StylePortfolios!C120/100-$N136</f>
        <v>0.0207</v>
      </c>
      <c r="U136" s="17" t="n">
        <f aca="false">[1]StylePortfolios!D120/100-$N136</f>
        <v>0.0128</v>
      </c>
      <c r="V136" s="17" t="n">
        <f aca="false">[1]StylePortfolios!U120/100-$N136</f>
        <v>-0.0457</v>
      </c>
      <c r="W136" s="17" t="n">
        <f aca="false">[1]StylePortfolios!V120/100-$N136</f>
        <v>0.0174</v>
      </c>
      <c r="X136" s="17" t="n">
        <f aca="false">[1]StylePortfolios!W120/100-$N136</f>
        <v>0.0088</v>
      </c>
      <c r="Y136" s="18" t="n">
        <f aca="false">O136-(AM$6+AM$7*$S136+AM$8*$T136+AM$9*$U136+$V136*AM$10+$W136*AM$11+$X136*AM$12)</f>
        <v>-0.00182766633603343</v>
      </c>
      <c r="Z136" s="18" t="n">
        <f aca="false">Y136^2</f>
        <v>3.34036423586987E-006</v>
      </c>
      <c r="AA136" s="19" t="n">
        <f aca="false">(O136-$AM$16)^2</f>
        <v>4.61960377972167E-006</v>
      </c>
      <c r="AC136" s="12"/>
      <c r="AD136" s="12"/>
      <c r="AE136" s="12"/>
    </row>
    <row r="137" customFormat="false" ht="14" hidden="false" customHeight="false" outlineLevel="0" collapsed="false">
      <c r="A137" s="0" t="n">
        <v>200411</v>
      </c>
      <c r="B137" s="15" t="n">
        <v>0.0763171713635569</v>
      </c>
      <c r="C137" s="15" t="n">
        <v>0.0388548057259714</v>
      </c>
      <c r="D137" s="15" t="n">
        <v>0.0531226199543031</v>
      </c>
      <c r="E137" s="15" t="n">
        <v>0.0521270221689634</v>
      </c>
      <c r="F137" s="0" t="n">
        <v>200411</v>
      </c>
      <c r="G137" s="0" t="n">
        <v>4.54</v>
      </c>
      <c r="H137" s="0" t="n">
        <v>4.17</v>
      </c>
      <c r="I137" s="0" t="n">
        <v>1.93</v>
      </c>
      <c r="J137" s="0" t="n">
        <v>0.15</v>
      </c>
      <c r="K137" s="15" t="n">
        <f aca="false">G137/100</f>
        <v>0.0454</v>
      </c>
      <c r="L137" s="15" t="n">
        <f aca="false">H137/100</f>
        <v>0.0417</v>
      </c>
      <c r="M137" s="15" t="n">
        <f aca="false">I137/100</f>
        <v>0.0193</v>
      </c>
      <c r="N137" s="15" t="n">
        <f aca="false">J137/100</f>
        <v>0.0015</v>
      </c>
      <c r="O137" s="16" t="n">
        <f aca="false">B137-$N137</f>
        <v>0.0748171713635569</v>
      </c>
      <c r="P137" s="16" t="n">
        <f aca="false">C137-$N137</f>
        <v>0.0373548057259714</v>
      </c>
      <c r="Q137" s="16" t="n">
        <f aca="false">D137-$N137</f>
        <v>0.0516226199543031</v>
      </c>
      <c r="R137" s="16" t="n">
        <f aca="false">E137-$N137</f>
        <v>0.0506270221689634</v>
      </c>
      <c r="S137" s="17" t="n">
        <f aca="false">[1]StylePortfolios!B121/100-$N137</f>
        <v>0.0903</v>
      </c>
      <c r="T137" s="17" t="n">
        <f aca="false">[1]StylePortfolios!C121/100-$N137</f>
        <v>0.0691</v>
      </c>
      <c r="U137" s="17" t="n">
        <f aca="false">[1]StylePortfolios!D121/100-$N137</f>
        <v>0.0395</v>
      </c>
      <c r="V137" s="17" t="n">
        <f aca="false">[1]StylePortfolios!U121/100-$N137</f>
        <v>0.0509</v>
      </c>
      <c r="W137" s="17" t="n">
        <f aca="false">[1]StylePortfolios!V121/100-$N137</f>
        <v>0.0359</v>
      </c>
      <c r="X137" s="17" t="n">
        <f aca="false">[1]StylePortfolios!W121/100-$N137</f>
        <v>0.0552</v>
      </c>
      <c r="Y137" s="18" t="n">
        <f aca="false">O137-(AM$6+AM$7*$S137+AM$8*$T137+AM$9*$U137+$V137*AM$10+$W137*AM$11+$X137*AM$12)</f>
        <v>0.0308270401751083</v>
      </c>
      <c r="Z137" s="18" t="n">
        <f aca="false">Y137^2</f>
        <v>0.000950306405957744</v>
      </c>
      <c r="AA137" s="19" t="n">
        <f aca="false">(O137-$AM$16)^2</f>
        <v>0.00496781430746401</v>
      </c>
      <c r="AC137" s="12"/>
      <c r="AD137" s="12"/>
      <c r="AE137" s="12"/>
    </row>
    <row r="138" customFormat="false" ht="14" hidden="false" customHeight="false" outlineLevel="0" collapsed="false">
      <c r="A138" s="0" t="n">
        <v>200412</v>
      </c>
      <c r="B138" s="15" t="n">
        <v>0.0608228980322003</v>
      </c>
      <c r="C138" s="15" t="n">
        <v>0.0243450131233593</v>
      </c>
      <c r="D138" s="15" t="n">
        <v>0.0264870728620501</v>
      </c>
      <c r="E138" s="15" t="n">
        <v>0.0420558086560363</v>
      </c>
      <c r="F138" s="0" t="n">
        <v>200412</v>
      </c>
      <c r="G138" s="0" t="n">
        <v>3.43</v>
      </c>
      <c r="H138" s="0" t="n">
        <v>0.19</v>
      </c>
      <c r="I138" s="0" t="n">
        <v>-0.35</v>
      </c>
      <c r="J138" s="0" t="n">
        <v>0.16</v>
      </c>
      <c r="K138" s="15" t="n">
        <f aca="false">G138/100</f>
        <v>0.0343</v>
      </c>
      <c r="L138" s="15" t="n">
        <f aca="false">H138/100</f>
        <v>0.0019</v>
      </c>
      <c r="M138" s="15" t="n">
        <f aca="false">I138/100</f>
        <v>-0.0035</v>
      </c>
      <c r="N138" s="15" t="n">
        <f aca="false">J138/100</f>
        <v>0.0016</v>
      </c>
      <c r="O138" s="16" t="n">
        <f aca="false">B138-$N138</f>
        <v>0.0592228980322003</v>
      </c>
      <c r="P138" s="16" t="n">
        <f aca="false">C138-$N138</f>
        <v>0.0227450131233593</v>
      </c>
      <c r="Q138" s="16" t="n">
        <f aca="false">D138-$N138</f>
        <v>0.0248870728620501</v>
      </c>
      <c r="R138" s="16" t="n">
        <f aca="false">E138-$N138</f>
        <v>0.0404558086560363</v>
      </c>
      <c r="S138" s="17" t="n">
        <f aca="false">[1]StylePortfolios!B122/100-$N138</f>
        <v>0.0431</v>
      </c>
      <c r="T138" s="17" t="n">
        <f aca="false">[1]StylePortfolios!C122/100-$N138</f>
        <v>0.0389</v>
      </c>
      <c r="U138" s="17" t="n">
        <f aca="false">[1]StylePortfolios!D122/100-$N138</f>
        <v>0.0332</v>
      </c>
      <c r="V138" s="17" t="n">
        <f aca="false">[1]StylePortfolios!U122/100-$N138</f>
        <v>0.1047</v>
      </c>
      <c r="W138" s="17" t="n">
        <f aca="false">[1]StylePortfolios!V122/100-$N138</f>
        <v>0.0388</v>
      </c>
      <c r="X138" s="17" t="n">
        <f aca="false">[1]StylePortfolios!W122/100-$N138</f>
        <v>0.024</v>
      </c>
      <c r="Y138" s="18" t="n">
        <f aca="false">O138-(AM$6+AM$7*$S138+AM$8*$T138+AM$9*$U138+$V138*AM$10+$W138*AM$11+$X138*AM$12)</f>
        <v>0.0210969111375937</v>
      </c>
      <c r="Z138" s="18" t="n">
        <f aca="false">Y138^2</f>
        <v>0.000445079659547526</v>
      </c>
      <c r="AA138" s="19" t="n">
        <f aca="false">(O138-$AM$16)^2</f>
        <v>0.00301274195840081</v>
      </c>
      <c r="AC138" s="12"/>
      <c r="AD138" s="12"/>
      <c r="AE138" s="12"/>
    </row>
    <row r="139" customFormat="false" ht="14" hidden="false" customHeight="false" outlineLevel="0" collapsed="false">
      <c r="A139" s="0" t="n">
        <v>200501</v>
      </c>
      <c r="B139" s="15" t="n">
        <v>-0.0358730645408555</v>
      </c>
      <c r="C139" s="15" t="n">
        <v>0.00636910039113414</v>
      </c>
      <c r="D139" s="15" t="n">
        <v>-0.0133944307366937</v>
      </c>
      <c r="E139" s="15" t="n">
        <v>-0.0150837988826815</v>
      </c>
      <c r="F139" s="0" t="n">
        <v>200501</v>
      </c>
      <c r="G139" s="0" t="n">
        <v>-2.75</v>
      </c>
      <c r="H139" s="0" t="n">
        <v>-1.65</v>
      </c>
      <c r="I139" s="0" t="n">
        <v>2.66</v>
      </c>
      <c r="J139" s="0" t="n">
        <v>0.16</v>
      </c>
      <c r="K139" s="15" t="n">
        <f aca="false">G139/100</f>
        <v>-0.0275</v>
      </c>
      <c r="L139" s="15" t="n">
        <f aca="false">H139/100</f>
        <v>-0.0165</v>
      </c>
      <c r="M139" s="15" t="n">
        <f aca="false">I139/100</f>
        <v>0.0266</v>
      </c>
      <c r="N139" s="15" t="n">
        <f aca="false">J139/100</f>
        <v>0.0016</v>
      </c>
      <c r="O139" s="16" t="n">
        <f aca="false">B139-$N139</f>
        <v>-0.0374730645408555</v>
      </c>
      <c r="P139" s="16" t="n">
        <f aca="false">C139-$N139</f>
        <v>0.00476910039113414</v>
      </c>
      <c r="Q139" s="16" t="n">
        <f aca="false">D139-$N139</f>
        <v>-0.0149944307366937</v>
      </c>
      <c r="R139" s="16" t="n">
        <f aca="false">E139-$N139</f>
        <v>-0.0166837988826815</v>
      </c>
      <c r="S139" s="17" t="n">
        <f aca="false">[1]StylePortfolios!B123/100-$N139</f>
        <v>-0.0426</v>
      </c>
      <c r="T139" s="17" t="n">
        <f aca="false">[1]StylePortfolios!C123/100-$N139</f>
        <v>-0.0274</v>
      </c>
      <c r="U139" s="17" t="n">
        <f aca="false">[1]StylePortfolios!D123/100-$N139</f>
        <v>-0.0259</v>
      </c>
      <c r="V139" s="17" t="n">
        <f aca="false">[1]StylePortfolios!U123/100-$N139</f>
        <v>-0.016</v>
      </c>
      <c r="W139" s="17" t="n">
        <f aca="false">[1]StylePortfolios!V123/100-$N139</f>
        <v>-0.0329</v>
      </c>
      <c r="X139" s="17" t="n">
        <f aca="false">[1]StylePortfolios!W123/100-$N139</f>
        <v>-0.0212</v>
      </c>
      <c r="Y139" s="18" t="n">
        <f aca="false">O139-(AM$6+AM$7*$S139+AM$8*$T139+AM$9*$U139+$V139*AM$10+$W139*AM$11+$X139*AM$12)</f>
        <v>-0.013234888081002</v>
      </c>
      <c r="Z139" s="18" t="n">
        <f aca="false">Y139^2</f>
        <v>0.000175162262516648</v>
      </c>
      <c r="AA139" s="19" t="n">
        <f aca="false">(O139-$AM$16)^2</f>
        <v>0.00174786809612229</v>
      </c>
      <c r="AC139" s="12"/>
      <c r="AD139" s="12"/>
      <c r="AE139" s="12"/>
    </row>
    <row r="140" customFormat="false" ht="14" hidden="false" customHeight="false" outlineLevel="0" collapsed="false">
      <c r="A140" s="0" t="n">
        <v>200502</v>
      </c>
      <c r="B140" s="15" t="n">
        <v>-0.00238511687072662</v>
      </c>
      <c r="C140" s="15" t="n">
        <v>0.0218579234972678</v>
      </c>
      <c r="D140" s="15" t="n">
        <v>0.0301893533404789</v>
      </c>
      <c r="E140" s="15" t="n">
        <v>0.0249574588769144</v>
      </c>
      <c r="F140" s="0" t="n">
        <v>200502</v>
      </c>
      <c r="G140" s="0" t="n">
        <v>1.89</v>
      </c>
      <c r="H140" s="0" t="n">
        <v>-0.72</v>
      </c>
      <c r="I140" s="0" t="n">
        <v>2.83</v>
      </c>
      <c r="J140" s="0" t="n">
        <v>0.16</v>
      </c>
      <c r="K140" s="15" t="n">
        <f aca="false">G140/100</f>
        <v>0.0189</v>
      </c>
      <c r="L140" s="15" t="n">
        <f aca="false">H140/100</f>
        <v>-0.0072</v>
      </c>
      <c r="M140" s="15" t="n">
        <f aca="false">I140/100</f>
        <v>0.0283</v>
      </c>
      <c r="N140" s="15" t="n">
        <f aca="false">J140/100</f>
        <v>0.0016</v>
      </c>
      <c r="O140" s="16" t="n">
        <f aca="false">B140-$N140</f>
        <v>-0.00398511687072662</v>
      </c>
      <c r="P140" s="16" t="n">
        <f aca="false">C140-$N140</f>
        <v>0.0202579234972678</v>
      </c>
      <c r="Q140" s="16" t="n">
        <f aca="false">D140-$N140</f>
        <v>0.0285893533404789</v>
      </c>
      <c r="R140" s="16" t="n">
        <f aca="false">E140-$N140</f>
        <v>0.0233574588769144</v>
      </c>
      <c r="S140" s="17" t="n">
        <f aca="false">[1]StylePortfolios!B124/100-$N140</f>
        <v>0.0093</v>
      </c>
      <c r="T140" s="17" t="n">
        <f aca="false">[1]StylePortfolios!C124/100-$N140</f>
        <v>0.0267</v>
      </c>
      <c r="U140" s="17" t="n">
        <f aca="false">[1]StylePortfolios!D124/100-$N140</f>
        <v>0.019</v>
      </c>
      <c r="V140" s="17" t="n">
        <f aca="false">[1]StylePortfolios!U124/100-$N140</f>
        <v>-0.0102</v>
      </c>
      <c r="W140" s="17" t="n">
        <f aca="false">[1]StylePortfolios!V124/100-$N140</f>
        <v>0.0063</v>
      </c>
      <c r="X140" s="17" t="n">
        <f aca="false">[1]StylePortfolios!W124/100-$N140</f>
        <v>0.0389</v>
      </c>
      <c r="Y140" s="18" t="n">
        <f aca="false">O140-(AM$6+AM$7*$S140+AM$8*$T140+AM$9*$U140+$V140*AM$10+$W140*AM$11+$X140*AM$12)</f>
        <v>-0.0241787369916051</v>
      </c>
      <c r="Z140" s="18" t="n">
        <f aca="false">Y140^2</f>
        <v>0.000584611322509213</v>
      </c>
      <c r="AA140" s="19" t="n">
        <f aca="false">(O140-$AM$16)^2</f>
        <v>6.92151579006868E-005</v>
      </c>
      <c r="AC140" s="12"/>
      <c r="AD140" s="12"/>
      <c r="AE140" s="12"/>
    </row>
    <row r="141" customFormat="false" ht="14" hidden="false" customHeight="false" outlineLevel="0" collapsed="false">
      <c r="A141" s="0" t="n">
        <v>200503</v>
      </c>
      <c r="B141" s="15" t="n">
        <v>-0.0221549250876634</v>
      </c>
      <c r="C141" s="15" t="n">
        <v>-0.0143181818181817</v>
      </c>
      <c r="D141" s="15" t="n">
        <v>-0.0128338536246964</v>
      </c>
      <c r="E141" s="15" t="n">
        <v>-0.0188157166574433</v>
      </c>
      <c r="F141" s="0" t="n">
        <v>200503</v>
      </c>
      <c r="G141" s="0" t="n">
        <v>-1.96</v>
      </c>
      <c r="H141" s="0" t="n">
        <v>-1.38</v>
      </c>
      <c r="I141" s="0" t="n">
        <v>1.75</v>
      </c>
      <c r="J141" s="0" t="n">
        <v>0.21</v>
      </c>
      <c r="K141" s="15" t="n">
        <f aca="false">G141/100</f>
        <v>-0.0196</v>
      </c>
      <c r="L141" s="15" t="n">
        <f aca="false">H141/100</f>
        <v>-0.0138</v>
      </c>
      <c r="M141" s="15" t="n">
        <f aca="false">I141/100</f>
        <v>0.0175</v>
      </c>
      <c r="N141" s="15" t="n">
        <f aca="false">J141/100</f>
        <v>0.0021</v>
      </c>
      <c r="O141" s="16" t="n">
        <f aca="false">B141-$N141</f>
        <v>-0.0242549250876634</v>
      </c>
      <c r="P141" s="16" t="n">
        <f aca="false">C141-$N141</f>
        <v>-0.0164181818181817</v>
      </c>
      <c r="Q141" s="16" t="n">
        <f aca="false">D141-$N141</f>
        <v>-0.0149338536246964</v>
      </c>
      <c r="R141" s="16" t="n">
        <f aca="false">E141-$N141</f>
        <v>-0.0209157166574433</v>
      </c>
      <c r="S141" s="17" t="n">
        <f aca="false">[1]StylePortfolios!B125/100-$N141</f>
        <v>-0.0363</v>
      </c>
      <c r="T141" s="17" t="n">
        <f aca="false">[1]StylePortfolios!C125/100-$N141</f>
        <v>-0.0186</v>
      </c>
      <c r="U141" s="17" t="n">
        <f aca="false">[1]StylePortfolios!D125/100-$N141</f>
        <v>-0.018</v>
      </c>
      <c r="V141" s="17" t="n">
        <f aca="false">[1]StylePortfolios!U125/100-$N141</f>
        <v>-0.0493</v>
      </c>
      <c r="W141" s="17" t="n">
        <f aca="false">[1]StylePortfolios!V125/100-$N141</f>
        <v>-0.0162</v>
      </c>
      <c r="X141" s="17" t="n">
        <f aca="false">[1]StylePortfolios!W125/100-$N141</f>
        <v>-0.0296</v>
      </c>
      <c r="Y141" s="18" t="n">
        <f aca="false">O141-(AM$6+AM$7*$S141+AM$8*$T141+AM$9*$U141+$V141*AM$10+$W141*AM$11+$X141*AM$12)</f>
        <v>-0.00203005720953449</v>
      </c>
      <c r="Z141" s="18" t="n">
        <f aca="false">Y141^2</f>
        <v>4.12113227398296E-006</v>
      </c>
      <c r="AA141" s="19" t="n">
        <f aca="false">(O141-$AM$16)^2</f>
        <v>0.000817352247574718</v>
      </c>
      <c r="AC141" s="12"/>
      <c r="AD141" s="12"/>
      <c r="AE141" s="12"/>
    </row>
    <row r="142" customFormat="false" ht="14" hidden="false" customHeight="false" outlineLevel="0" collapsed="false">
      <c r="A142" s="0" t="n">
        <v>200504</v>
      </c>
      <c r="B142" s="15" t="n">
        <v>-0.0288508557457213</v>
      </c>
      <c r="C142" s="15" t="n">
        <v>-0.0176750509857241</v>
      </c>
      <c r="D142" s="15" t="n">
        <v>-0.0323260716795503</v>
      </c>
      <c r="E142" s="15" t="n">
        <v>-0.0225606316976876</v>
      </c>
      <c r="F142" s="0" t="n">
        <v>200504</v>
      </c>
      <c r="G142" s="0" t="n">
        <v>-2.61</v>
      </c>
      <c r="H142" s="0" t="n">
        <v>-4</v>
      </c>
      <c r="I142" s="0" t="n">
        <v>-0.46</v>
      </c>
      <c r="J142" s="0" t="n">
        <v>0.21</v>
      </c>
      <c r="K142" s="15" t="n">
        <f aca="false">G142/100</f>
        <v>-0.0261</v>
      </c>
      <c r="L142" s="15" t="n">
        <f aca="false">H142/100</f>
        <v>-0.04</v>
      </c>
      <c r="M142" s="15" t="n">
        <f aca="false">I142/100</f>
        <v>-0.0046</v>
      </c>
      <c r="N142" s="15" t="n">
        <f aca="false">J142/100</f>
        <v>0.0021</v>
      </c>
      <c r="O142" s="16" t="n">
        <f aca="false">B142-$N142</f>
        <v>-0.0309508557457213</v>
      </c>
      <c r="P142" s="16" t="n">
        <f aca="false">C142-$N142</f>
        <v>-0.0197750509857241</v>
      </c>
      <c r="Q142" s="16" t="n">
        <f aca="false">D142-$N142</f>
        <v>-0.0344260716795503</v>
      </c>
      <c r="R142" s="16" t="n">
        <f aca="false">E142-$N142</f>
        <v>-0.0246606316976876</v>
      </c>
      <c r="S142" s="17" t="n">
        <f aca="false">[1]StylePortfolios!B126/100-$N142</f>
        <v>-0.0657</v>
      </c>
      <c r="T142" s="17" t="n">
        <f aca="false">[1]StylePortfolios!C126/100-$N142</f>
        <v>-0.0489</v>
      </c>
      <c r="U142" s="17" t="n">
        <f aca="false">[1]StylePortfolios!D126/100-$N142</f>
        <v>-0.0205</v>
      </c>
      <c r="V142" s="17" t="n">
        <f aca="false">[1]StylePortfolios!U126/100-$N142</f>
        <v>-0.06</v>
      </c>
      <c r="W142" s="17" t="n">
        <f aca="false">[1]StylePortfolios!V126/100-$N142</f>
        <v>-0.0186</v>
      </c>
      <c r="X142" s="17" t="n">
        <f aca="false">[1]StylePortfolios!W126/100-$N142</f>
        <v>-0.0348</v>
      </c>
      <c r="Y142" s="18" t="n">
        <f aca="false">O142-(AM$6+AM$7*$S142+AM$8*$T142+AM$9*$U142+$V142*AM$10+$W142*AM$11+$X142*AM$12)</f>
        <v>-0.00500028021875756</v>
      </c>
      <c r="Z142" s="18" t="n">
        <f aca="false">Y142^2</f>
        <v>2.50028022660981E-005</v>
      </c>
      <c r="AA142" s="19" t="n">
        <f aca="false">(O142-$AM$16)^2</f>
        <v>0.00124505265305848</v>
      </c>
      <c r="AC142" s="12"/>
      <c r="AD142" s="12"/>
      <c r="AE142" s="12"/>
    </row>
    <row r="143" customFormat="false" ht="14" hidden="false" customHeight="false" outlineLevel="0" collapsed="false">
      <c r="A143" s="0" t="n">
        <v>200505</v>
      </c>
      <c r="B143" s="15" t="n">
        <v>0.0503524672708964</v>
      </c>
      <c r="C143" s="15" t="n">
        <v>0.0235294117647058</v>
      </c>
      <c r="D143" s="15" t="n">
        <v>0.0459331880900509</v>
      </c>
      <c r="E143" s="15" t="n">
        <v>0.0126947489901905</v>
      </c>
      <c r="F143" s="0" t="n">
        <v>200505</v>
      </c>
      <c r="G143" s="0" t="n">
        <v>3.65</v>
      </c>
      <c r="H143" s="0" t="n">
        <v>2.99</v>
      </c>
      <c r="I143" s="0" t="n">
        <v>-1.23</v>
      </c>
      <c r="J143" s="0" t="n">
        <v>0.24</v>
      </c>
      <c r="K143" s="15" t="n">
        <f aca="false">G143/100</f>
        <v>0.0365</v>
      </c>
      <c r="L143" s="15" t="n">
        <f aca="false">H143/100</f>
        <v>0.0299</v>
      </c>
      <c r="M143" s="15" t="n">
        <f aca="false">I143/100</f>
        <v>-0.0123</v>
      </c>
      <c r="N143" s="15" t="n">
        <f aca="false">J143/100</f>
        <v>0.0024</v>
      </c>
      <c r="O143" s="16" t="n">
        <f aca="false">B143-$N143</f>
        <v>0.0479524672708964</v>
      </c>
      <c r="P143" s="16" t="n">
        <f aca="false">C143-$N143</f>
        <v>0.0211294117647058</v>
      </c>
      <c r="Q143" s="16" t="n">
        <f aca="false">D143-$N143</f>
        <v>0.0435331880900509</v>
      </c>
      <c r="R143" s="16" t="n">
        <f aca="false">E143-$N143</f>
        <v>0.0102947489901905</v>
      </c>
      <c r="S143" s="17" t="n">
        <f aca="false">[1]StylePortfolios!B127/100-$N143</f>
        <v>0.0583</v>
      </c>
      <c r="T143" s="17" t="n">
        <f aca="false">[1]StylePortfolios!C127/100-$N143</f>
        <v>0.0602</v>
      </c>
      <c r="U143" s="17" t="n">
        <f aca="false">[1]StylePortfolios!D127/100-$N143</f>
        <v>0.0306</v>
      </c>
      <c r="V143" s="17" t="n">
        <f aca="false">[1]StylePortfolios!U127/100-$N143</f>
        <v>0.0378</v>
      </c>
      <c r="W143" s="17" t="n">
        <f aca="false">[1]StylePortfolios!V127/100-$N143</f>
        <v>0.0389</v>
      </c>
      <c r="X143" s="17" t="n">
        <f aca="false">[1]StylePortfolios!W127/100-$N143</f>
        <v>0.0309</v>
      </c>
      <c r="Y143" s="18" t="n">
        <f aca="false">O143-(AM$6+AM$7*$S143+AM$8*$T143+AM$9*$U143+$V143*AM$10+$W143*AM$11+$X143*AM$12)</f>
        <v>0.0152686560828177</v>
      </c>
      <c r="Z143" s="18" t="n">
        <f aca="false">Y143^2</f>
        <v>0.000233131858575366</v>
      </c>
      <c r="AA143" s="19" t="n">
        <f aca="false">(O143-$AM$16)^2</f>
        <v>0.00190253161422591</v>
      </c>
      <c r="AC143" s="12"/>
      <c r="AD143" s="12"/>
      <c r="AE143" s="12"/>
    </row>
    <row r="144" customFormat="false" ht="14" hidden="false" customHeight="false" outlineLevel="0" collapsed="false">
      <c r="A144" s="0" t="n">
        <v>200506</v>
      </c>
      <c r="B144" s="15" t="n">
        <v>0.0148609779482263</v>
      </c>
      <c r="C144" s="15" t="n">
        <v>0.0119607843137253</v>
      </c>
      <c r="D144" s="15" t="n">
        <v>0.0171845165769833</v>
      </c>
      <c r="E144" s="15" t="n">
        <v>-0.00512820512820511</v>
      </c>
      <c r="F144" s="0" t="n">
        <v>200506</v>
      </c>
      <c r="G144" s="0" t="n">
        <v>0.56</v>
      </c>
      <c r="H144" s="0" t="n">
        <v>2.56</v>
      </c>
      <c r="I144" s="0" t="n">
        <v>2.78</v>
      </c>
      <c r="J144" s="0" t="n">
        <v>0.23</v>
      </c>
      <c r="K144" s="15" t="n">
        <f aca="false">G144/100</f>
        <v>0.0056</v>
      </c>
      <c r="L144" s="15" t="n">
        <f aca="false">H144/100</f>
        <v>0.0256</v>
      </c>
      <c r="M144" s="15" t="n">
        <f aca="false">I144/100</f>
        <v>0.0278</v>
      </c>
      <c r="N144" s="15" t="n">
        <f aca="false">J144/100</f>
        <v>0.0023</v>
      </c>
      <c r="O144" s="16" t="n">
        <f aca="false">B144-$N144</f>
        <v>0.0125609779482263</v>
      </c>
      <c r="P144" s="16" t="n">
        <f aca="false">C144-$N144</f>
        <v>0.00966078431372527</v>
      </c>
      <c r="Q144" s="16" t="n">
        <f aca="false">D144-$N144</f>
        <v>0.0148845165769833</v>
      </c>
      <c r="R144" s="16" t="n">
        <f aca="false">E144-$N144</f>
        <v>-0.00742820512820511</v>
      </c>
      <c r="S144" s="17" t="n">
        <f aca="false">[1]StylePortfolios!B128/100-$N144</f>
        <v>0.0415</v>
      </c>
      <c r="T144" s="17" t="n">
        <f aca="false">[1]StylePortfolios!C128/100-$N144</f>
        <v>0.0284</v>
      </c>
      <c r="U144" s="17" t="n">
        <f aca="false">[1]StylePortfolios!D128/100-$N144</f>
        <v>-0.0009</v>
      </c>
      <c r="V144" s="17" t="n">
        <f aca="false">[1]StylePortfolios!U128/100-$N144</f>
        <v>0.022</v>
      </c>
      <c r="W144" s="17" t="n">
        <f aca="false">[1]StylePortfolios!V128/100-$N144</f>
        <v>-0.0099</v>
      </c>
      <c r="X144" s="17" t="n">
        <f aca="false">[1]StylePortfolios!W128/100-$N144</f>
        <v>0.0201</v>
      </c>
      <c r="Y144" s="18" t="n">
        <f aca="false">O144-(AM$6+AM$7*$S144+AM$8*$T144+AM$9*$U144+$V144*AM$10+$W144*AM$11+$X144*AM$12)</f>
        <v>0.00747119849389369</v>
      </c>
      <c r="Z144" s="18" t="n">
        <f aca="false">Y144^2</f>
        <v>5.58188069351594E-005</v>
      </c>
      <c r="AA144" s="19" t="n">
        <f aca="false">(O144-$AM$16)^2</f>
        <v>6.76757967071751E-005</v>
      </c>
      <c r="AC144" s="12"/>
      <c r="AD144" s="12"/>
      <c r="AE144" s="12"/>
    </row>
    <row r="145" customFormat="false" ht="14" hidden="false" customHeight="false" outlineLevel="0" collapsed="false">
      <c r="A145" s="0" t="n">
        <v>200507</v>
      </c>
      <c r="B145" s="15" t="n">
        <v>0.0442450007872774</v>
      </c>
      <c r="C145" s="15" t="n">
        <v>0.0268096514745308</v>
      </c>
      <c r="D145" s="15" t="n">
        <v>0.0443686006825939</v>
      </c>
      <c r="E145" s="15" t="n">
        <v>0.0412371134020617</v>
      </c>
      <c r="F145" s="0" t="n">
        <v>200507</v>
      </c>
      <c r="G145" s="0" t="n">
        <v>3.92</v>
      </c>
      <c r="H145" s="0" t="n">
        <v>2.77</v>
      </c>
      <c r="I145" s="0" t="n">
        <v>-0.45</v>
      </c>
      <c r="J145" s="0" t="n">
        <v>0.24</v>
      </c>
      <c r="K145" s="15" t="n">
        <f aca="false">G145/100</f>
        <v>0.0392</v>
      </c>
      <c r="L145" s="15" t="n">
        <f aca="false">H145/100</f>
        <v>0.0277</v>
      </c>
      <c r="M145" s="15" t="n">
        <f aca="false">I145/100</f>
        <v>-0.0045</v>
      </c>
      <c r="N145" s="15" t="n">
        <f aca="false">J145/100</f>
        <v>0.0024</v>
      </c>
      <c r="O145" s="16" t="n">
        <f aca="false">B145-$N145</f>
        <v>0.0418450007872774</v>
      </c>
      <c r="P145" s="16" t="n">
        <f aca="false">C145-$N145</f>
        <v>0.0244096514745309</v>
      </c>
      <c r="Q145" s="16" t="n">
        <f aca="false">D145-$N145</f>
        <v>0.0419686006825939</v>
      </c>
      <c r="R145" s="16" t="n">
        <f aca="false">E145-$N145</f>
        <v>0.0388371134020617</v>
      </c>
      <c r="S145" s="17" t="n">
        <f aca="false">[1]StylePortfolios!B129/100-$N145</f>
        <v>0.0703</v>
      </c>
      <c r="T145" s="17" t="n">
        <f aca="false">[1]StylePortfolios!C129/100-$N145</f>
        <v>0.0543</v>
      </c>
      <c r="U145" s="17" t="n">
        <f aca="false">[1]StylePortfolios!D129/100-$N145</f>
        <v>0.035</v>
      </c>
      <c r="V145" s="17" t="n">
        <f aca="false">[1]StylePortfolios!U129/100-$N145</f>
        <v>0.08</v>
      </c>
      <c r="W145" s="17" t="n">
        <f aca="false">[1]StylePortfolios!V129/100-$N145</f>
        <v>0.0455</v>
      </c>
      <c r="X145" s="17" t="n">
        <f aca="false">[1]StylePortfolios!W129/100-$N145</f>
        <v>0.0278</v>
      </c>
      <c r="Y145" s="18" t="n">
        <f aca="false">O145-(AM$6+AM$7*$S145+AM$8*$T145+AM$9*$U145+$V145*AM$10+$W145*AM$11+$X145*AM$12)</f>
        <v>0.00310929270792096</v>
      </c>
      <c r="Z145" s="18" t="n">
        <f aca="false">Y145^2</f>
        <v>9.66770114353044E-006</v>
      </c>
      <c r="AA145" s="19" t="n">
        <f aca="false">(O145-$AM$16)^2</f>
        <v>0.00140704157824121</v>
      </c>
      <c r="AC145" s="12"/>
      <c r="AD145" s="12"/>
      <c r="AE145" s="12"/>
    </row>
    <row r="146" customFormat="false" ht="14" hidden="false" customHeight="false" outlineLevel="0" collapsed="false">
      <c r="A146" s="0" t="n">
        <v>200508</v>
      </c>
      <c r="B146" s="15" t="n">
        <v>-0.032418576598311</v>
      </c>
      <c r="C146" s="15" t="n">
        <v>0.00261096605744116</v>
      </c>
      <c r="D146" s="15" t="n">
        <v>0.00849673202614376</v>
      </c>
      <c r="E146" s="15" t="n">
        <v>0.0121012101210121</v>
      </c>
      <c r="F146" s="0" t="n">
        <v>200508</v>
      </c>
      <c r="G146" s="0" t="n">
        <v>-1.22</v>
      </c>
      <c r="H146" s="0" t="n">
        <v>-0.88</v>
      </c>
      <c r="I146" s="0" t="n">
        <v>1.41</v>
      </c>
      <c r="J146" s="0" t="n">
        <v>0.3</v>
      </c>
      <c r="K146" s="15" t="n">
        <f aca="false">G146/100</f>
        <v>-0.0122</v>
      </c>
      <c r="L146" s="15" t="n">
        <f aca="false">H146/100</f>
        <v>-0.0088</v>
      </c>
      <c r="M146" s="15" t="n">
        <f aca="false">I146/100</f>
        <v>0.0141</v>
      </c>
      <c r="N146" s="15" t="n">
        <f aca="false">J146/100</f>
        <v>0.003</v>
      </c>
      <c r="O146" s="16" t="n">
        <f aca="false">B146-$N146</f>
        <v>-0.035418576598311</v>
      </c>
      <c r="P146" s="16" t="n">
        <f aca="false">C146-$N146</f>
        <v>-0.000389033942558845</v>
      </c>
      <c r="Q146" s="16" t="n">
        <f aca="false">D146-$N146</f>
        <v>0.00549673202614376</v>
      </c>
      <c r="R146" s="16" t="n">
        <f aca="false">E146-$N146</f>
        <v>0.00910121012101206</v>
      </c>
      <c r="S146" s="17" t="n">
        <f aca="false">[1]StylePortfolios!B130/100-$N146</f>
        <v>-0.0173</v>
      </c>
      <c r="T146" s="17" t="n">
        <f aca="false">[1]StylePortfolios!C130/100-$N146</f>
        <v>-0.0135</v>
      </c>
      <c r="U146" s="17" t="n">
        <f aca="false">[1]StylePortfolios!D130/100-$N146</f>
        <v>-0.0116</v>
      </c>
      <c r="V146" s="17" t="n">
        <f aca="false">[1]StylePortfolios!U130/100-$N146</f>
        <v>-0.0189</v>
      </c>
      <c r="W146" s="17" t="n">
        <f aca="false">[1]StylePortfolios!V130/100-$N146</f>
        <v>-0.0197</v>
      </c>
      <c r="X146" s="17" t="n">
        <f aca="false">[1]StylePortfolios!W130/100-$N146</f>
        <v>-0.0051</v>
      </c>
      <c r="Y146" s="18" t="n">
        <f aca="false">O146-(AM$6+AM$7*$S146+AM$8*$T146+AM$9*$U146+$V146*AM$10+$W146*AM$11+$X146*AM$12)</f>
        <v>-0.0243730130059853</v>
      </c>
      <c r="Z146" s="18" t="n">
        <f aca="false">Y146^2</f>
        <v>0.000594043762989929</v>
      </c>
      <c r="AA146" s="19" t="n">
        <f aca="false">(O146-$AM$16)^2</f>
        <v>0.0015803029564115</v>
      </c>
      <c r="AC146" s="12"/>
      <c r="AD146" s="12"/>
      <c r="AE146" s="12"/>
    </row>
    <row r="147" customFormat="false" ht="14" hidden="false" customHeight="false" outlineLevel="0" collapsed="false">
      <c r="A147" s="0" t="n">
        <v>200509</v>
      </c>
      <c r="B147" s="15" t="n">
        <v>0.00950599968832777</v>
      </c>
      <c r="C147" s="15" t="n">
        <v>0.0108333333333335</v>
      </c>
      <c r="D147" s="15" t="n">
        <v>0.0293259883344135</v>
      </c>
      <c r="E147" s="15" t="n">
        <v>0.0163043478260869</v>
      </c>
      <c r="F147" s="0" t="n">
        <v>200509</v>
      </c>
      <c r="G147" s="0" t="n">
        <v>0.48</v>
      </c>
      <c r="H147" s="0" t="n">
        <v>-0.68</v>
      </c>
      <c r="I147" s="0" t="n">
        <v>1.16</v>
      </c>
      <c r="J147" s="0" t="n">
        <v>0.29</v>
      </c>
      <c r="K147" s="15" t="n">
        <f aca="false">G147/100</f>
        <v>0.0048</v>
      </c>
      <c r="L147" s="15" t="n">
        <f aca="false">H147/100</f>
        <v>-0.0068</v>
      </c>
      <c r="M147" s="15" t="n">
        <f aca="false">I147/100</f>
        <v>0.0116</v>
      </c>
      <c r="N147" s="15" t="n">
        <f aca="false">J147/100</f>
        <v>0.0029</v>
      </c>
      <c r="O147" s="16" t="n">
        <f aca="false">B147-$N147</f>
        <v>0.00660599968832777</v>
      </c>
      <c r="P147" s="16" t="n">
        <f aca="false">C147-$N147</f>
        <v>0.00793333333333347</v>
      </c>
      <c r="Q147" s="16" t="n">
        <f aca="false">D147-$N147</f>
        <v>0.0264259883344135</v>
      </c>
      <c r="R147" s="16" t="n">
        <f aca="false">E147-$N147</f>
        <v>0.0134043478260869</v>
      </c>
      <c r="S147" s="17" t="n">
        <f aca="false">[1]StylePortfolios!B131/100-$N147</f>
        <v>0.0017</v>
      </c>
      <c r="T147" s="17" t="n">
        <f aca="false">[1]StylePortfolios!C131/100-$N147</f>
        <v>0.0061</v>
      </c>
      <c r="U147" s="17" t="n">
        <f aca="false">[1]StylePortfolios!D131/100-$N147</f>
        <v>0.0049</v>
      </c>
      <c r="V147" s="17" t="n">
        <f aca="false">[1]StylePortfolios!U131/100-$N147</f>
        <v>0.038</v>
      </c>
      <c r="W147" s="17" t="n">
        <f aca="false">[1]StylePortfolios!V131/100-$N147</f>
        <v>-0.0047</v>
      </c>
      <c r="X147" s="17" t="n">
        <f aca="false">[1]StylePortfolios!W131/100-$N147</f>
        <v>0.0131</v>
      </c>
      <c r="Y147" s="18" t="n">
        <f aca="false">O147-(AM$6+AM$7*$S147+AM$8*$T147+AM$9*$U147+$V147*AM$10+$W147*AM$11+$X147*AM$12)</f>
        <v>-0.00229747645898656</v>
      </c>
      <c r="Z147" s="18" t="n">
        <f aca="false">Y147^2</f>
        <v>5.27839807959741E-006</v>
      </c>
      <c r="AA147" s="19" t="n">
        <f aca="false">(O147-$AM$16)^2</f>
        <v>5.15994754715849E-006</v>
      </c>
      <c r="AC147" s="12"/>
      <c r="AD147" s="12"/>
      <c r="AE147" s="12"/>
    </row>
    <row r="148" customFormat="false" ht="14" hidden="false" customHeight="false" outlineLevel="0" collapsed="false">
      <c r="A148" s="0" t="n">
        <v>200510</v>
      </c>
      <c r="B148" s="15" t="n">
        <v>-0.0114232787897497</v>
      </c>
      <c r="C148" s="15" t="n">
        <v>-0.020671834625323</v>
      </c>
      <c r="D148" s="15" t="n">
        <v>-0.0160554068943807</v>
      </c>
      <c r="E148" s="15" t="n">
        <v>-0.0165775401069518</v>
      </c>
      <c r="F148" s="0" t="n">
        <v>200510</v>
      </c>
      <c r="G148" s="0" t="n">
        <v>-2</v>
      </c>
      <c r="H148" s="0" t="n">
        <v>-1.03</v>
      </c>
      <c r="I148" s="0" t="n">
        <v>-0.7</v>
      </c>
      <c r="J148" s="0" t="n">
        <v>0.27</v>
      </c>
      <c r="K148" s="15" t="n">
        <f aca="false">G148/100</f>
        <v>-0.02</v>
      </c>
      <c r="L148" s="15" t="n">
        <f aca="false">H148/100</f>
        <v>-0.0103</v>
      </c>
      <c r="M148" s="15" t="n">
        <f aca="false">I148/100</f>
        <v>-0.007</v>
      </c>
      <c r="N148" s="15" t="n">
        <f aca="false">J148/100</f>
        <v>0.0027</v>
      </c>
      <c r="O148" s="16" t="n">
        <f aca="false">B148-$N148</f>
        <v>-0.0141232787897497</v>
      </c>
      <c r="P148" s="16" t="n">
        <f aca="false">C148-$N148</f>
        <v>-0.023371834625323</v>
      </c>
      <c r="Q148" s="16" t="n">
        <f aca="false">D148-$N148</f>
        <v>-0.0187554068943807</v>
      </c>
      <c r="R148" s="16" t="n">
        <f aca="false">E148-$N148</f>
        <v>-0.0192775401069518</v>
      </c>
      <c r="S148" s="17" t="n">
        <f aca="false">[1]StylePortfolios!B132/100-$N148</f>
        <v>-0.0325</v>
      </c>
      <c r="T148" s="17" t="n">
        <f aca="false">[1]StylePortfolios!C132/100-$N148</f>
        <v>-0.0338</v>
      </c>
      <c r="U148" s="17" t="n">
        <f aca="false">[1]StylePortfolios!D132/100-$N148</f>
        <v>-0.0171</v>
      </c>
      <c r="V148" s="17" t="n">
        <f aca="false">[1]StylePortfolios!U132/100-$N148</f>
        <v>-0.088</v>
      </c>
      <c r="W148" s="17" t="n">
        <f aca="false">[1]StylePortfolios!V132/100-$N148</f>
        <v>-0.0081</v>
      </c>
      <c r="X148" s="17" t="n">
        <f aca="false">[1]StylePortfolios!W132/100-$N148</f>
        <v>-0.0297</v>
      </c>
      <c r="Y148" s="18" t="n">
        <f aca="false">O148-(AM$6+AM$7*$S148+AM$8*$T148+AM$9*$U148+$V148*AM$10+$W148*AM$11+$X148*AM$12)</f>
        <v>0.00984744170676653</v>
      </c>
      <c r="Z148" s="18" t="n">
        <f aca="false">Y148^2</f>
        <v>9.69721081681648E-005</v>
      </c>
      <c r="AA148" s="19" t="n">
        <f aca="false">(O148-$AM$16)^2</f>
        <v>0.000340687674390146</v>
      </c>
      <c r="AC148" s="12"/>
      <c r="AD148" s="12"/>
      <c r="AE148" s="12"/>
    </row>
    <row r="149" customFormat="false" ht="14" hidden="false" customHeight="false" outlineLevel="0" collapsed="false">
      <c r="A149" s="0" t="n">
        <v>200511</v>
      </c>
      <c r="B149" s="15" t="n">
        <v>0.0740162398500936</v>
      </c>
      <c r="C149" s="15" t="n">
        <v>0.0244063324538257</v>
      </c>
      <c r="D149" s="15" t="n">
        <v>0.0407934730443129</v>
      </c>
      <c r="E149" s="15" t="n">
        <v>0.020663404023926</v>
      </c>
      <c r="F149" s="0" t="n">
        <v>200511</v>
      </c>
      <c r="G149" s="0" t="n">
        <v>3.62</v>
      </c>
      <c r="H149" s="0" t="n">
        <v>1</v>
      </c>
      <c r="I149" s="0" t="n">
        <v>-1.85</v>
      </c>
      <c r="J149" s="0" t="n">
        <v>0.31</v>
      </c>
      <c r="K149" s="15" t="n">
        <f aca="false">G149/100</f>
        <v>0.0362</v>
      </c>
      <c r="L149" s="15" t="n">
        <f aca="false">H149/100</f>
        <v>0.01</v>
      </c>
      <c r="M149" s="15" t="n">
        <f aca="false">I149/100</f>
        <v>-0.0185</v>
      </c>
      <c r="N149" s="15" t="n">
        <f aca="false">J149/100</f>
        <v>0.0031</v>
      </c>
      <c r="O149" s="16" t="n">
        <f aca="false">B149-$N149</f>
        <v>0.0709162398500936</v>
      </c>
      <c r="P149" s="16" t="n">
        <f aca="false">C149-$N149</f>
        <v>0.0213063324538257</v>
      </c>
      <c r="Q149" s="16" t="n">
        <f aca="false">D149-$N149</f>
        <v>0.0376934730443129</v>
      </c>
      <c r="R149" s="16" t="n">
        <f aca="false">E149-$N149</f>
        <v>0.017563404023926</v>
      </c>
      <c r="S149" s="17" t="n">
        <f aca="false">[1]StylePortfolios!B133/100-$N149</f>
        <v>0.0437</v>
      </c>
      <c r="T149" s="17" t="n">
        <f aca="false">[1]StylePortfolios!C133/100-$N149</f>
        <v>0.0451</v>
      </c>
      <c r="U149" s="17" t="n">
        <f aca="false">[1]StylePortfolios!D133/100-$N149</f>
        <v>0.0347</v>
      </c>
      <c r="V149" s="17" t="n">
        <f aca="false">[1]StylePortfolios!U133/100-$N149</f>
        <v>0.0783</v>
      </c>
      <c r="W149" s="17" t="n">
        <f aca="false">[1]StylePortfolios!V133/100-$N149</f>
        <v>0.0403</v>
      </c>
      <c r="X149" s="17" t="n">
        <f aca="false">[1]StylePortfolios!W133/100-$N149</f>
        <v>0.0362</v>
      </c>
      <c r="Y149" s="18" t="n">
        <f aca="false">O149-(AM$6+AM$7*$S149+AM$8*$T149+AM$9*$U149+$V149*AM$10+$W149*AM$11+$X149*AM$12)</f>
        <v>0.031235299495149</v>
      </c>
      <c r="Z149" s="18" t="n">
        <f aca="false">Y149^2</f>
        <v>0.000975643934551655</v>
      </c>
      <c r="AA149" s="19" t="n">
        <f aca="false">(O149-$AM$16)^2</f>
        <v>0.00443313501987481</v>
      </c>
      <c r="AC149" s="12"/>
      <c r="AD149" s="12"/>
      <c r="AE149" s="12"/>
    </row>
    <row r="150" customFormat="false" ht="14" hidden="false" customHeight="false" outlineLevel="0" collapsed="false">
      <c r="A150" s="0" t="n">
        <v>200512</v>
      </c>
      <c r="B150" s="15" t="n">
        <v>-0.00116312881651626</v>
      </c>
      <c r="C150" s="15" t="n">
        <v>0.00804893754024461</v>
      </c>
      <c r="D150" s="15" t="n">
        <v>0.0136796802951127</v>
      </c>
      <c r="E150" s="15" t="n">
        <v>0.0274800213106017</v>
      </c>
      <c r="F150" s="0" t="n">
        <v>200512</v>
      </c>
      <c r="G150" s="0" t="n">
        <v>-0.25</v>
      </c>
      <c r="H150" s="0" t="n">
        <v>-0.51</v>
      </c>
      <c r="I150" s="0" t="n">
        <v>0.48</v>
      </c>
      <c r="J150" s="0" t="n">
        <v>0.32</v>
      </c>
      <c r="K150" s="15" t="n">
        <f aca="false">G150/100</f>
        <v>-0.0025</v>
      </c>
      <c r="L150" s="15" t="n">
        <f aca="false">H150/100</f>
        <v>-0.0051</v>
      </c>
      <c r="M150" s="15" t="n">
        <f aca="false">I150/100</f>
        <v>0.0048</v>
      </c>
      <c r="N150" s="15" t="n">
        <f aca="false">J150/100</f>
        <v>0.0032</v>
      </c>
      <c r="O150" s="16" t="n">
        <f aca="false">B150-$N150</f>
        <v>-0.00436312881651626</v>
      </c>
      <c r="P150" s="16" t="n">
        <f aca="false">C150-$N150</f>
        <v>0.00484893754024461</v>
      </c>
      <c r="Q150" s="16" t="n">
        <f aca="false">D150-$N150</f>
        <v>0.0104796802951127</v>
      </c>
      <c r="R150" s="16" t="n">
        <f aca="false">E150-$N150</f>
        <v>0.0242800213106017</v>
      </c>
      <c r="S150" s="17" t="n">
        <f aca="false">[1]StylePortfolios!B134/100-$N150</f>
        <v>0.0005</v>
      </c>
      <c r="T150" s="17" t="n">
        <f aca="false">[1]StylePortfolios!C134/100-$N150</f>
        <v>0.0019</v>
      </c>
      <c r="U150" s="17" t="n">
        <f aca="false">[1]StylePortfolios!D134/100-$N150</f>
        <v>-0.0032</v>
      </c>
      <c r="V150" s="17" t="n">
        <f aca="false">[1]StylePortfolios!U134/100-$N150</f>
        <v>-0.0032</v>
      </c>
      <c r="W150" s="17" t="n">
        <f aca="false">[1]StylePortfolios!V134/100-$N150</f>
        <v>-0.0095</v>
      </c>
      <c r="X150" s="17" t="n">
        <f aca="false">[1]StylePortfolios!W134/100-$N150</f>
        <v>0.0059</v>
      </c>
      <c r="Y150" s="18" t="n">
        <f aca="false">O150-(AM$6+AM$7*$S150+AM$8*$T150+AM$9*$U150+$V150*AM$10+$W150*AM$11+$X150*AM$12)</f>
        <v>-0.00304602846841399</v>
      </c>
      <c r="Z150" s="18" t="n">
        <f aca="false">Y150^2</f>
        <v>9.27828943038847E-006</v>
      </c>
      <c r="AA150" s="19" t="n">
        <f aca="false">(O150-$AM$16)^2</f>
        <v>7.56478406627115E-005</v>
      </c>
      <c r="AC150" s="12"/>
      <c r="AD150" s="12"/>
      <c r="AE150" s="12"/>
    </row>
    <row r="151" customFormat="false" ht="14" hidden="false" customHeight="false" outlineLevel="0" collapsed="false">
      <c r="A151" s="0" t="n">
        <v>200601</v>
      </c>
      <c r="B151" s="15" t="n">
        <v>0.00407569141193598</v>
      </c>
      <c r="C151" s="15" t="n">
        <v>0.0333333333333334</v>
      </c>
      <c r="D151" s="15" t="n">
        <v>0.0558987029030265</v>
      </c>
      <c r="E151" s="15" t="n">
        <v>0.0454290521592822</v>
      </c>
      <c r="F151" s="0" t="n">
        <v>200601</v>
      </c>
      <c r="G151" s="0" t="n">
        <v>3.04</v>
      </c>
      <c r="H151" s="0" t="n">
        <v>5.33</v>
      </c>
      <c r="I151" s="0" t="n">
        <v>1.17</v>
      </c>
      <c r="J151" s="0" t="n">
        <v>0.35</v>
      </c>
      <c r="K151" s="15" t="n">
        <f aca="false">G151/100</f>
        <v>0.0304</v>
      </c>
      <c r="L151" s="15" t="n">
        <f aca="false">H151/100</f>
        <v>0.0533</v>
      </c>
      <c r="M151" s="15" t="n">
        <f aca="false">I151/100</f>
        <v>0.0117</v>
      </c>
      <c r="N151" s="15" t="n">
        <f aca="false">J151/100</f>
        <v>0.0035</v>
      </c>
      <c r="O151" s="16" t="n">
        <f aca="false">B151-$N151</f>
        <v>0.000575691411935977</v>
      </c>
      <c r="P151" s="16" t="n">
        <f aca="false">C151-$N151</f>
        <v>0.0298333333333334</v>
      </c>
      <c r="Q151" s="16" t="n">
        <f aca="false">D151-$N151</f>
        <v>0.0523987029030265</v>
      </c>
      <c r="R151" s="16" t="n">
        <f aca="false">E151-$N151</f>
        <v>0.0419290521592822</v>
      </c>
      <c r="S151" s="17" t="n">
        <f aca="false">[1]StylePortfolios!B135/100-$N151</f>
        <v>0.09</v>
      </c>
      <c r="T151" s="17" t="n">
        <f aca="false">[1]StylePortfolios!C135/100-$N151</f>
        <v>0.0624</v>
      </c>
      <c r="U151" s="17" t="n">
        <f aca="false">[1]StylePortfolios!D135/100-$N151</f>
        <v>0.0207</v>
      </c>
      <c r="V151" s="17" t="n">
        <f aca="false">[1]StylePortfolios!U135/100-$N151</f>
        <v>0.0556</v>
      </c>
      <c r="W151" s="17" t="n">
        <f aca="false">[1]StylePortfolios!V135/100-$N151</f>
        <v>0.0149</v>
      </c>
      <c r="X151" s="17" t="n">
        <f aca="false">[1]StylePortfolios!W135/100-$N151</f>
        <v>0.0429</v>
      </c>
      <c r="Y151" s="18" t="n">
        <f aca="false">O151-(AM$6+AM$7*$S151+AM$8*$T151+AM$9*$U151+$V151*AM$10+$W151*AM$11+$X151*AM$12)</f>
        <v>-0.0276642098386864</v>
      </c>
      <c r="Z151" s="18" t="n">
        <f aca="false">Y151^2</f>
        <v>0.000765308505998874</v>
      </c>
      <c r="AA151" s="19" t="n">
        <f aca="false">(O151-$AM$16)^2</f>
        <v>1.41282503032981E-005</v>
      </c>
      <c r="AC151" s="12"/>
      <c r="AD151" s="12"/>
      <c r="AE151" s="12"/>
    </row>
    <row r="152" customFormat="false" ht="14" hidden="false" customHeight="false" outlineLevel="0" collapsed="false">
      <c r="A152" s="0" t="n">
        <v>200602</v>
      </c>
      <c r="B152" s="15" t="n">
        <v>-0.0137721078573499</v>
      </c>
      <c r="C152" s="15" t="n">
        <v>-0.00645161290322571</v>
      </c>
      <c r="D152" s="15" t="n">
        <v>-0.0277859023106172</v>
      </c>
      <c r="E152" s="15" t="n">
        <v>0.00268240343347648</v>
      </c>
      <c r="F152" s="0" t="n">
        <v>200602</v>
      </c>
      <c r="G152" s="0" t="n">
        <v>-0.3</v>
      </c>
      <c r="H152" s="0" t="n">
        <v>-0.31</v>
      </c>
      <c r="I152" s="0" t="n">
        <v>-0.85</v>
      </c>
      <c r="J152" s="0" t="n">
        <v>0.34</v>
      </c>
      <c r="K152" s="15" t="n">
        <f aca="false">G152/100</f>
        <v>-0.003</v>
      </c>
      <c r="L152" s="15" t="n">
        <f aca="false">H152/100</f>
        <v>-0.0031</v>
      </c>
      <c r="M152" s="15" t="n">
        <f aca="false">I152/100</f>
        <v>-0.0085</v>
      </c>
      <c r="N152" s="15" t="n">
        <f aca="false">J152/100</f>
        <v>0.0034</v>
      </c>
      <c r="O152" s="16" t="n">
        <f aca="false">B152-$N152</f>
        <v>-0.0171721078573499</v>
      </c>
      <c r="P152" s="16" t="n">
        <f aca="false">C152-$N152</f>
        <v>-0.00985161290322571</v>
      </c>
      <c r="Q152" s="16" t="n">
        <f aca="false">D152-$N152</f>
        <v>-0.0311859023106172</v>
      </c>
      <c r="R152" s="16" t="n">
        <f aca="false">E152-$N152</f>
        <v>-0.000717596566523523</v>
      </c>
      <c r="S152" s="17" t="n">
        <f aca="false">[1]StylePortfolios!B136/100-$N152</f>
        <v>-0.0026</v>
      </c>
      <c r="T152" s="17" t="n">
        <f aca="false">[1]StylePortfolios!C136/100-$N152</f>
        <v>-0.0084</v>
      </c>
      <c r="U152" s="17" t="n">
        <f aca="false">[1]StylePortfolios!D136/100-$N152</f>
        <v>-0.0023</v>
      </c>
      <c r="V152" s="17" t="n">
        <f aca="false">[1]StylePortfolios!U136/100-$N152</f>
        <v>-0.0365</v>
      </c>
      <c r="W152" s="17" t="n">
        <f aca="false">[1]StylePortfolios!V136/100-$N152</f>
        <v>-0.0007</v>
      </c>
      <c r="X152" s="17" t="n">
        <f aca="false">[1]StylePortfolios!W136/100-$N152</f>
        <v>-0.0007</v>
      </c>
      <c r="Y152" s="18" t="n">
        <f aca="false">O152-(AM$6+AM$7*$S152+AM$8*$T152+AM$9*$U152+$V152*AM$10+$W152*AM$11+$X152*AM$12)</f>
        <v>-0.0132219819207251</v>
      </c>
      <c r="Z152" s="18" t="n">
        <f aca="false">Y152^2</f>
        <v>0.000174820805911982</v>
      </c>
      <c r="AA152" s="19" t="n">
        <f aca="false">(O152-$AM$16)^2</f>
        <v>0.000462531940353668</v>
      </c>
      <c r="AC152" s="12"/>
      <c r="AD152" s="12"/>
      <c r="AE152" s="12"/>
    </row>
    <row r="153" customFormat="false" ht="14" hidden="false" customHeight="false" outlineLevel="0" collapsed="false">
      <c r="A153" s="0" t="n">
        <v>200603</v>
      </c>
      <c r="B153" s="15" t="n">
        <v>0.0163163310304277</v>
      </c>
      <c r="C153" s="15" t="n">
        <v>0.0157532467532469</v>
      </c>
      <c r="D153" s="15" t="n">
        <v>0.0205521472392638</v>
      </c>
      <c r="E153" s="15" t="n">
        <v>0.0219368646334939</v>
      </c>
      <c r="F153" s="0" t="n">
        <v>200603</v>
      </c>
      <c r="G153" s="0" t="n">
        <v>1.46</v>
      </c>
      <c r="H153" s="0" t="n">
        <v>3.56</v>
      </c>
      <c r="I153" s="0" t="n">
        <v>-0.11</v>
      </c>
      <c r="J153" s="0" t="n">
        <v>0.37</v>
      </c>
      <c r="K153" s="15" t="n">
        <f aca="false">G153/100</f>
        <v>0.0146</v>
      </c>
      <c r="L153" s="15" t="n">
        <f aca="false">H153/100</f>
        <v>0.0356</v>
      </c>
      <c r="M153" s="15" t="n">
        <f aca="false">I153/100</f>
        <v>-0.0011</v>
      </c>
      <c r="N153" s="15" t="n">
        <f aca="false">J153/100</f>
        <v>0.0037</v>
      </c>
      <c r="O153" s="16" t="n">
        <f aca="false">B153-$N153</f>
        <v>0.0126163310304277</v>
      </c>
      <c r="P153" s="16" t="n">
        <f aca="false">C153-$N153</f>
        <v>0.0120532467532469</v>
      </c>
      <c r="Q153" s="16" t="n">
        <f aca="false">D153-$N153</f>
        <v>0.0168521472392638</v>
      </c>
      <c r="R153" s="16" t="n">
        <f aca="false">E153-$N153</f>
        <v>0.0182368646334939</v>
      </c>
      <c r="S153" s="17" t="n">
        <f aca="false">[1]StylePortfolios!B137/100-$N153</f>
        <v>0.046</v>
      </c>
      <c r="T153" s="17" t="n">
        <f aca="false">[1]StylePortfolios!C137/100-$N153</f>
        <v>0.0318</v>
      </c>
      <c r="U153" s="17" t="n">
        <f aca="false">[1]StylePortfolios!D137/100-$N153</f>
        <v>0.0099</v>
      </c>
      <c r="V153" s="17" t="n">
        <f aca="false">[1]StylePortfolios!U137/100-$N153</f>
        <v>0.0335</v>
      </c>
      <c r="W153" s="17" t="n">
        <f aca="false">[1]StylePortfolios!V137/100-$N153</f>
        <v>0.0144</v>
      </c>
      <c r="X153" s="17" t="n">
        <f aca="false">[1]StylePortfolios!W137/100-$N153</f>
        <v>0.0162</v>
      </c>
      <c r="Y153" s="18" t="n">
        <f aca="false">O153-(AM$6+AM$7*$S153+AM$8*$T153+AM$9*$U153+$V153*AM$10+$W153*AM$11+$X153*AM$12)</f>
        <v>-0.00157539969518272</v>
      </c>
      <c r="Z153" s="18" t="n">
        <f aca="false">Y153^2</f>
        <v>2.4818841995818E-006</v>
      </c>
      <c r="AA153" s="19" t="n">
        <f aca="false">(O153-$AM$16)^2</f>
        <v>6.85895882593587E-005</v>
      </c>
      <c r="AC153" s="12"/>
      <c r="AD153" s="12"/>
      <c r="AE153" s="12"/>
    </row>
    <row r="154" customFormat="false" ht="14" hidden="false" customHeight="false" outlineLevel="0" collapsed="false">
      <c r="A154" s="0" t="n">
        <v>200604</v>
      </c>
      <c r="B154" s="15" t="n">
        <v>-0.0190916980040499</v>
      </c>
      <c r="C154" s="15" t="n">
        <v>0.0166773572803078</v>
      </c>
      <c r="D154" s="15" t="n">
        <v>0.0246468289750525</v>
      </c>
      <c r="E154" s="15" t="n">
        <v>0.0319371727748692</v>
      </c>
      <c r="F154" s="0" t="n">
        <v>200604</v>
      </c>
      <c r="G154" s="0" t="n">
        <v>0.72</v>
      </c>
      <c r="H154" s="0" t="n">
        <v>-1.24</v>
      </c>
      <c r="I154" s="0" t="n">
        <v>3.08</v>
      </c>
      <c r="J154" s="0" t="n">
        <v>0.36</v>
      </c>
      <c r="K154" s="15" t="n">
        <f aca="false">G154/100</f>
        <v>0.0072</v>
      </c>
      <c r="L154" s="15" t="n">
        <f aca="false">H154/100</f>
        <v>-0.0124</v>
      </c>
      <c r="M154" s="15" t="n">
        <f aca="false">I154/100</f>
        <v>0.0308</v>
      </c>
      <c r="N154" s="15" t="n">
        <f aca="false">J154/100</f>
        <v>0.0036</v>
      </c>
      <c r="O154" s="16" t="n">
        <f aca="false">B154-$N154</f>
        <v>-0.0226916980040499</v>
      </c>
      <c r="P154" s="16" t="n">
        <f aca="false">C154-$N154</f>
        <v>0.0130773572803078</v>
      </c>
      <c r="Q154" s="16" t="n">
        <f aca="false">D154-$N154</f>
        <v>0.0210468289750525</v>
      </c>
      <c r="R154" s="16" t="n">
        <f aca="false">E154-$N154</f>
        <v>0.0283371727748692</v>
      </c>
      <c r="S154" s="17" t="n">
        <f aca="false">[1]StylePortfolios!B138/100-$N154</f>
        <v>0.002</v>
      </c>
      <c r="T154" s="17" t="n">
        <f aca="false">[1]StylePortfolios!C138/100-$N154</f>
        <v>0.0054</v>
      </c>
      <c r="U154" s="17" t="n">
        <f aca="false">[1]StylePortfolios!D138/100-$N154</f>
        <v>0.0081</v>
      </c>
      <c r="V154" s="17" t="n">
        <f aca="false">[1]StylePortfolios!U138/100-$N154</f>
        <v>-0.0026</v>
      </c>
      <c r="W154" s="17" t="n">
        <f aca="false">[1]StylePortfolios!V138/100-$N154</f>
        <v>-0.007</v>
      </c>
      <c r="X154" s="17" t="n">
        <f aca="false">[1]StylePortfolios!W138/100-$N154</f>
        <v>0.0178</v>
      </c>
      <c r="Y154" s="18" t="n">
        <f aca="false">O154-(AM$6+AM$7*$S154+AM$8*$T154+AM$9*$U154+$V154*AM$10+$W154*AM$11+$X154*AM$12)</f>
        <v>-0.0310356322706111</v>
      </c>
      <c r="Z154" s="18" t="n">
        <f aca="false">Y154^2</f>
        <v>0.000963210470436599</v>
      </c>
      <c r="AA154" s="19" t="n">
        <f aca="false">(O154-$AM$16)^2</f>
        <v>0.000730412562187808</v>
      </c>
      <c r="AC154" s="12"/>
      <c r="AD154" s="12"/>
      <c r="AE154" s="12"/>
    </row>
    <row r="155" customFormat="false" ht="14" hidden="false" customHeight="false" outlineLevel="0" collapsed="false">
      <c r="A155" s="0" t="n">
        <v>200605</v>
      </c>
      <c r="B155" s="15" t="n">
        <v>-0.0440872898849896</v>
      </c>
      <c r="C155" s="15" t="n">
        <v>-0.032807570977918</v>
      </c>
      <c r="D155" s="15" t="n">
        <v>-0.0390143737166326</v>
      </c>
      <c r="E155" s="15" t="n">
        <v>-0.0202942668696094</v>
      </c>
      <c r="F155" s="0" t="n">
        <v>200605</v>
      </c>
      <c r="G155" s="0" t="n">
        <v>-3.57</v>
      </c>
      <c r="H155" s="0" t="n">
        <v>-3.04</v>
      </c>
      <c r="I155" s="0" t="n">
        <v>2.77</v>
      </c>
      <c r="J155" s="0" t="n">
        <v>0.43</v>
      </c>
      <c r="K155" s="15" t="n">
        <f aca="false">G155/100</f>
        <v>-0.0357</v>
      </c>
      <c r="L155" s="15" t="n">
        <f aca="false">H155/100</f>
        <v>-0.0304</v>
      </c>
      <c r="M155" s="15" t="n">
        <f aca="false">I155/100</f>
        <v>0.0277</v>
      </c>
      <c r="N155" s="15" t="n">
        <f aca="false">J155/100</f>
        <v>0.0043</v>
      </c>
      <c r="O155" s="16" t="n">
        <f aca="false">B155-$N155</f>
        <v>-0.0483872898849896</v>
      </c>
      <c r="P155" s="16" t="n">
        <f aca="false">C155-$N155</f>
        <v>-0.037107570977918</v>
      </c>
      <c r="Q155" s="16" t="n">
        <f aca="false">D155-$N155</f>
        <v>-0.0433143737166326</v>
      </c>
      <c r="R155" s="16" t="n">
        <f aca="false">E155-$N155</f>
        <v>-0.0245942668696094</v>
      </c>
      <c r="S155" s="17" t="n">
        <f aca="false">[1]StylePortfolios!B139/100-$N155</f>
        <v>-0.059</v>
      </c>
      <c r="T155" s="17" t="n">
        <f aca="false">[1]StylePortfolios!C139/100-$N155</f>
        <v>-0.0503</v>
      </c>
      <c r="U155" s="17" t="n">
        <f aca="false">[1]StylePortfolios!D139/100-$N155</f>
        <v>-0.0299</v>
      </c>
      <c r="V155" s="17" t="n">
        <f aca="false">[1]StylePortfolios!U139/100-$N155</f>
        <v>-0.0426</v>
      </c>
      <c r="W155" s="17" t="n">
        <f aca="false">[1]StylePortfolios!V139/100-$N155</f>
        <v>-0.0393</v>
      </c>
      <c r="X155" s="17" t="n">
        <f aca="false">[1]StylePortfolios!W139/100-$N155</f>
        <v>-0.0333</v>
      </c>
      <c r="Y155" s="18" t="n">
        <f aca="false">O155-(AM$6+AM$7*$S155+AM$8*$T155+AM$9*$U155+$V155*AM$10+$W155*AM$11+$X155*AM$12)</f>
        <v>-0.0163533489453395</v>
      </c>
      <c r="Z155" s="18" t="n">
        <f aca="false">Y155^2</f>
        <v>0.000267432021728035</v>
      </c>
      <c r="AA155" s="19" t="n">
        <f aca="false">(O155-$AM$16)^2</f>
        <v>0.0027795816346026</v>
      </c>
      <c r="AC155" s="12"/>
      <c r="AD155" s="12"/>
      <c r="AE155" s="12"/>
    </row>
    <row r="156" customFormat="false" ht="14" hidden="false" customHeight="false" outlineLevel="0" collapsed="false">
      <c r="A156" s="0" t="n">
        <v>200606</v>
      </c>
      <c r="B156" s="15" t="n">
        <v>0.00601573345673301</v>
      </c>
      <c r="C156" s="15" t="n">
        <v>-0.00559686888454014</v>
      </c>
      <c r="D156" s="15" t="n">
        <v>0.00778388278388276</v>
      </c>
      <c r="E156" s="15" t="n">
        <v>0.0067322630761264</v>
      </c>
      <c r="F156" s="0" t="n">
        <v>200606</v>
      </c>
      <c r="G156" s="0" t="n">
        <v>-0.35</v>
      </c>
      <c r="H156" s="0" t="n">
        <v>-0.53</v>
      </c>
      <c r="I156" s="0" t="n">
        <v>1.51</v>
      </c>
      <c r="J156" s="0" t="n">
        <v>0.4</v>
      </c>
      <c r="K156" s="15" t="n">
        <f aca="false">G156/100</f>
        <v>-0.0035</v>
      </c>
      <c r="L156" s="15" t="n">
        <f aca="false">H156/100</f>
        <v>-0.0053</v>
      </c>
      <c r="M156" s="15" t="n">
        <f aca="false">I156/100</f>
        <v>0.0151</v>
      </c>
      <c r="N156" s="15" t="n">
        <f aca="false">J156/100</f>
        <v>0.004</v>
      </c>
      <c r="O156" s="16" t="n">
        <f aca="false">B156-$N156</f>
        <v>0.00201573345673301</v>
      </c>
      <c r="P156" s="16" t="n">
        <f aca="false">C156-$N156</f>
        <v>-0.00959686888454014</v>
      </c>
      <c r="Q156" s="16" t="n">
        <f aca="false">D156-$N156</f>
        <v>0.00378388278388276</v>
      </c>
      <c r="R156" s="16" t="n">
        <f aca="false">E156-$N156</f>
        <v>0.0027322630761264</v>
      </c>
      <c r="S156" s="17" t="n">
        <f aca="false">[1]StylePortfolios!B140/100-$N156</f>
        <v>-0.0094</v>
      </c>
      <c r="T156" s="17" t="n">
        <f aca="false">[1]StylePortfolios!C140/100-$N156</f>
        <v>-0.0069</v>
      </c>
      <c r="U156" s="17" t="n">
        <f aca="false">[1]StylePortfolios!D140/100-$N156</f>
        <v>-0.0023</v>
      </c>
      <c r="V156" s="17" t="n">
        <f aca="false">[1]StylePortfolios!U140/100-$N156</f>
        <v>0.0212</v>
      </c>
      <c r="W156" s="17" t="n">
        <f aca="false">[1]StylePortfolios!V140/100-$N156</f>
        <v>-0.0078</v>
      </c>
      <c r="X156" s="17" t="n">
        <f aca="false">[1]StylePortfolios!W140/100-$N156</f>
        <v>-0.0035</v>
      </c>
      <c r="Y156" s="18" t="n">
        <f aca="false">O156-(AM$6+AM$7*$S156+AM$8*$T156+AM$9*$U156+$V156*AM$10+$W156*AM$11+$X156*AM$12)</f>
        <v>0.00267227020676155</v>
      </c>
      <c r="Z156" s="18" t="n">
        <f aca="false">Y156^2</f>
        <v>7.1410280579454E-006</v>
      </c>
      <c r="AA156" s="19" t="n">
        <f aca="false">(O156-$AM$16)^2</f>
        <v>5.37643664889417E-006</v>
      </c>
      <c r="AC156" s="12"/>
      <c r="AD156" s="12"/>
      <c r="AE156" s="12"/>
    </row>
    <row r="157" customFormat="false" ht="14" hidden="false" customHeight="false" outlineLevel="0" collapsed="false">
      <c r="A157" s="0" t="n">
        <v>200607</v>
      </c>
      <c r="B157" s="15" t="n">
        <v>-0.0456915056731062</v>
      </c>
      <c r="C157" s="15" t="n">
        <v>0.000658327847267826</v>
      </c>
      <c r="D157" s="15" t="n">
        <v>-0.0139330607299712</v>
      </c>
      <c r="E157" s="15" t="n">
        <v>0.0154320987654319</v>
      </c>
      <c r="F157" s="0" t="n">
        <v>200607</v>
      </c>
      <c r="G157" s="0" t="n">
        <v>-0.78</v>
      </c>
      <c r="H157" s="0" t="n">
        <v>-3.99</v>
      </c>
      <c r="I157" s="0" t="n">
        <v>3.27</v>
      </c>
      <c r="J157" s="0" t="n">
        <v>0.4</v>
      </c>
      <c r="K157" s="15" t="n">
        <f aca="false">G157/100</f>
        <v>-0.0078</v>
      </c>
      <c r="L157" s="15" t="n">
        <f aca="false">H157/100</f>
        <v>-0.0399</v>
      </c>
      <c r="M157" s="15" t="n">
        <f aca="false">I157/100</f>
        <v>0.0327</v>
      </c>
      <c r="N157" s="15" t="n">
        <f aca="false">J157/100</f>
        <v>0.004</v>
      </c>
      <c r="O157" s="16" t="n">
        <f aca="false">B157-$N157</f>
        <v>-0.0496915056731062</v>
      </c>
      <c r="P157" s="16" t="n">
        <f aca="false">C157-$N157</f>
        <v>-0.00334167215273217</v>
      </c>
      <c r="Q157" s="16" t="n">
        <f aca="false">D157-$N157</f>
        <v>-0.0179330607299712</v>
      </c>
      <c r="R157" s="16" t="n">
        <f aca="false">E157-$N157</f>
        <v>0.0114320987654319</v>
      </c>
      <c r="S157" s="17" t="n">
        <f aca="false">[1]StylePortfolios!B141/100-$N157</f>
        <v>-0.0415</v>
      </c>
      <c r="T157" s="17" t="n">
        <f aca="false">[1]StylePortfolios!C141/100-$N157</f>
        <v>-0.0436</v>
      </c>
      <c r="U157" s="17" t="n">
        <f aca="false">[1]StylePortfolios!D141/100-$N157</f>
        <v>-0.0004</v>
      </c>
      <c r="V157" s="17" t="n">
        <f aca="false">[1]StylePortfolios!U141/100-$N157</f>
        <v>-0.049</v>
      </c>
      <c r="W157" s="17" t="n">
        <f aca="false">[1]StylePortfolios!V141/100-$N157</f>
        <v>-0.0199</v>
      </c>
      <c r="X157" s="17" t="n">
        <f aca="false">[1]StylePortfolios!W141/100-$N157</f>
        <v>0.0048</v>
      </c>
      <c r="Y157" s="18" t="n">
        <f aca="false">O157-(AM$6+AM$7*$S157+AM$8*$T157+AM$9*$U157+$V157*AM$10+$W157*AM$11+$X157*AM$12)</f>
        <v>-0.045077280228173</v>
      </c>
      <c r="Z157" s="18" t="n">
        <f aca="false">Y157^2</f>
        <v>0.00203196119276924</v>
      </c>
      <c r="AA157" s="19" t="n">
        <f aca="false">(O157-$AM$16)^2</f>
        <v>0.00291880365900529</v>
      </c>
      <c r="AC157" s="12"/>
      <c r="AD157" s="12"/>
      <c r="AE157" s="12"/>
    </row>
    <row r="158" customFormat="false" ht="14" hidden="false" customHeight="false" outlineLevel="0" collapsed="false">
      <c r="A158" s="0" t="n">
        <v>200608</v>
      </c>
      <c r="B158" s="15" t="n">
        <v>0.0398457583547558</v>
      </c>
      <c r="C158" s="15" t="n">
        <v>0.0125000000000002</v>
      </c>
      <c r="D158" s="15" t="n">
        <v>0.0112117954231301</v>
      </c>
      <c r="E158" s="15" t="n">
        <v>0.0278622087132725</v>
      </c>
      <c r="F158" s="0" t="n">
        <v>200608</v>
      </c>
      <c r="G158" s="0" t="n">
        <v>2.03</v>
      </c>
      <c r="H158" s="0" t="n">
        <v>0.83</v>
      </c>
      <c r="I158" s="0" t="n">
        <v>-1.75</v>
      </c>
      <c r="J158" s="0" t="n">
        <v>0.42</v>
      </c>
      <c r="K158" s="15" t="n">
        <f aca="false">G158/100</f>
        <v>0.0203</v>
      </c>
      <c r="L158" s="15" t="n">
        <f aca="false">H158/100</f>
        <v>0.0083</v>
      </c>
      <c r="M158" s="15" t="n">
        <f aca="false">I158/100</f>
        <v>-0.0175</v>
      </c>
      <c r="N158" s="15" t="n">
        <f aca="false">J158/100</f>
        <v>0.0042</v>
      </c>
      <c r="O158" s="16" t="n">
        <f aca="false">B158-$N158</f>
        <v>0.0356457583547558</v>
      </c>
      <c r="P158" s="16" t="n">
        <f aca="false">C158-$N158</f>
        <v>0.00830000000000018</v>
      </c>
      <c r="Q158" s="16" t="n">
        <f aca="false">D158-$N158</f>
        <v>0.00701179542313011</v>
      </c>
      <c r="R158" s="16" t="n">
        <f aca="false">E158-$N158</f>
        <v>0.0236622087132725</v>
      </c>
      <c r="S158" s="17" t="n">
        <f aca="false">[1]StylePortfolios!B142/100-$N158</f>
        <v>0.0266</v>
      </c>
      <c r="T158" s="17" t="n">
        <f aca="false">[1]StylePortfolios!C142/100-$N158</f>
        <v>0.0167</v>
      </c>
      <c r="U158" s="17" t="n">
        <f aca="false">[1]StylePortfolios!D142/100-$N158</f>
        <v>0.0196</v>
      </c>
      <c r="V158" s="17" t="n">
        <f aca="false">[1]StylePortfolios!U142/100-$N158</f>
        <v>0.0129</v>
      </c>
      <c r="W158" s="17" t="n">
        <f aca="false">[1]StylePortfolios!V142/100-$N158</f>
        <v>0.0303</v>
      </c>
      <c r="X158" s="17" t="n">
        <f aca="false">[1]StylePortfolios!W142/100-$N158</f>
        <v>0.0134</v>
      </c>
      <c r="Y158" s="18" t="n">
        <f aca="false">O158-(AM$6+AM$7*$S158+AM$8*$T158+AM$9*$U158+$V158*AM$10+$W158*AM$11+$X158*AM$12)</f>
        <v>0.0162211835542637</v>
      </c>
      <c r="Z158" s="18" t="n">
        <f aca="false">Y158^2</f>
        <v>0.000263126795901114</v>
      </c>
      <c r="AA158" s="19" t="n">
        <f aca="false">(O158-$AM$16)^2</f>
        <v>0.000980398162671206</v>
      </c>
      <c r="AC158" s="12"/>
      <c r="AD158" s="12"/>
      <c r="AE158" s="12"/>
    </row>
    <row r="159" customFormat="false" ht="14" hidden="false" customHeight="false" outlineLevel="0" collapsed="false">
      <c r="A159" s="0" t="n">
        <v>200609</v>
      </c>
      <c r="B159" s="15" t="n">
        <v>0.0236402966625464</v>
      </c>
      <c r="C159" s="15" t="n">
        <v>0.0106432748538012</v>
      </c>
      <c r="D159" s="15" t="n">
        <v>0.0107837181044956</v>
      </c>
      <c r="E159" s="15" t="n">
        <v>0.0167570231641203</v>
      </c>
      <c r="F159" s="0" t="n">
        <v>200609</v>
      </c>
      <c r="G159" s="0" t="n">
        <v>1.84</v>
      </c>
      <c r="H159" s="0" t="n">
        <v>-1.24</v>
      </c>
      <c r="I159" s="0" t="n">
        <v>-0.42</v>
      </c>
      <c r="J159" s="0" t="n">
        <v>0.41</v>
      </c>
      <c r="K159" s="15" t="n">
        <f aca="false">G159/100</f>
        <v>0.0184</v>
      </c>
      <c r="L159" s="15" t="n">
        <f aca="false">H159/100</f>
        <v>-0.0124</v>
      </c>
      <c r="M159" s="15" t="n">
        <f aca="false">I159/100</f>
        <v>-0.0042</v>
      </c>
      <c r="N159" s="15" t="n">
        <f aca="false">J159/100</f>
        <v>0.0041</v>
      </c>
      <c r="O159" s="16" t="n">
        <f aca="false">B159-$N159</f>
        <v>0.0195402966625464</v>
      </c>
      <c r="P159" s="16" t="n">
        <f aca="false">C159-$N159</f>
        <v>0.00654327485380123</v>
      </c>
      <c r="Q159" s="16" t="n">
        <f aca="false">D159-$N159</f>
        <v>0.00668371810449563</v>
      </c>
      <c r="R159" s="16" t="n">
        <f aca="false">E159-$N159</f>
        <v>0.0126570231641203</v>
      </c>
      <c r="S159" s="17" t="n">
        <f aca="false">[1]StylePortfolios!B143/100-$N159</f>
        <v>0.0047</v>
      </c>
      <c r="T159" s="17" t="n">
        <f aca="false">[1]StylePortfolios!C143/100-$N159</f>
        <v>0.009</v>
      </c>
      <c r="U159" s="17" t="n">
        <f aca="false">[1]StylePortfolios!D143/100-$N159</f>
        <v>0.0209</v>
      </c>
      <c r="V159" s="17" t="n">
        <f aca="false">[1]StylePortfolios!U143/100-$N159</f>
        <v>0.0216</v>
      </c>
      <c r="W159" s="17" t="n">
        <f aca="false">[1]StylePortfolios!V143/100-$N159</f>
        <v>0.0215</v>
      </c>
      <c r="X159" s="17" t="n">
        <f aca="false">[1]StylePortfolios!W143/100-$N159</f>
        <v>0.0169</v>
      </c>
      <c r="Y159" s="18" t="n">
        <f aca="false">O159-(AM$6+AM$7*$S159+AM$8*$T159+AM$9*$U159+$V159*AM$10+$W159*AM$11+$X159*AM$12)</f>
        <v>-0.00120526560009654</v>
      </c>
      <c r="Z159" s="18" t="n">
        <f aca="false">Y159^2</f>
        <v>1.45266516677608E-006</v>
      </c>
      <c r="AA159" s="19" t="n">
        <f aca="false">(O159-$AM$16)^2</f>
        <v>0.000231217836724007</v>
      </c>
      <c r="AC159" s="12"/>
      <c r="AD159" s="12"/>
      <c r="AE159" s="12"/>
    </row>
    <row r="160" customFormat="false" ht="14" hidden="false" customHeight="false" outlineLevel="0" collapsed="false">
      <c r="A160" s="0" t="n">
        <v>200610</v>
      </c>
      <c r="B160" s="15" t="n">
        <v>0.0529811320754718</v>
      </c>
      <c r="C160" s="15" t="n">
        <v>0.0245161290322582</v>
      </c>
      <c r="D160" s="15" t="n">
        <v>0.036213373403456</v>
      </c>
      <c r="E160" s="15" t="n">
        <v>0.0266602035870092</v>
      </c>
      <c r="F160" s="0" t="n">
        <v>200610</v>
      </c>
      <c r="G160" s="0" t="n">
        <v>3.23</v>
      </c>
      <c r="H160" s="0" t="n">
        <v>1.64</v>
      </c>
      <c r="I160" s="0" t="n">
        <v>0.48</v>
      </c>
      <c r="J160" s="0" t="n">
        <v>0.41</v>
      </c>
      <c r="K160" s="15" t="n">
        <f aca="false">G160/100</f>
        <v>0.0323</v>
      </c>
      <c r="L160" s="15" t="n">
        <f aca="false">H160/100</f>
        <v>0.0164</v>
      </c>
      <c r="M160" s="15" t="n">
        <f aca="false">I160/100</f>
        <v>0.0048</v>
      </c>
      <c r="N160" s="15" t="n">
        <f aca="false">J160/100</f>
        <v>0.0041</v>
      </c>
      <c r="O160" s="16" t="n">
        <f aca="false">B160-$N160</f>
        <v>0.0488811320754718</v>
      </c>
      <c r="P160" s="16" t="n">
        <f aca="false">C160-$N160</f>
        <v>0.0204161290322582</v>
      </c>
      <c r="Q160" s="16" t="n">
        <f aca="false">D160-$N160</f>
        <v>0.032113373403456</v>
      </c>
      <c r="R160" s="16" t="n">
        <f aca="false">E160-$N160</f>
        <v>0.0225602035870092</v>
      </c>
      <c r="S160" s="17" t="n">
        <f aca="false">[1]StylePortfolios!B144/100-$N160</f>
        <v>0.0545</v>
      </c>
      <c r="T160" s="17" t="n">
        <f aca="false">[1]StylePortfolios!C144/100-$N160</f>
        <v>0.0408</v>
      </c>
      <c r="U160" s="17" t="n">
        <f aca="false">[1]StylePortfolios!D144/100-$N160</f>
        <v>0.0293</v>
      </c>
      <c r="V160" s="17" t="n">
        <f aca="false">[1]StylePortfolios!U144/100-$N160</f>
        <v>0.0772</v>
      </c>
      <c r="W160" s="17" t="n">
        <f aca="false">[1]StylePortfolios!V144/100-$N160</f>
        <v>0.0294</v>
      </c>
      <c r="X160" s="17" t="n">
        <f aca="false">[1]StylePortfolios!W144/100-$N160</f>
        <v>0.0286</v>
      </c>
      <c r="Y160" s="18" t="n">
        <f aca="false">O160-(AM$6+AM$7*$S160+AM$8*$T160+AM$9*$U160+$V160*AM$10+$W160*AM$11+$X160*AM$12)</f>
        <v>0.0152950799836131</v>
      </c>
      <c r="Z160" s="18" t="n">
        <f aca="false">Y160^2</f>
        <v>0.000233939471705122</v>
      </c>
      <c r="AA160" s="19" t="n">
        <f aca="false">(O160-$AM$16)^2</f>
        <v>0.00198440707142347</v>
      </c>
      <c r="AC160" s="12"/>
      <c r="AD160" s="12"/>
      <c r="AE160" s="12"/>
    </row>
    <row r="161" customFormat="false" ht="14" hidden="false" customHeight="false" outlineLevel="0" collapsed="false">
      <c r="A161" s="0" t="n">
        <v>200611</v>
      </c>
      <c r="B161" s="15" t="n">
        <v>0.0295298165137612</v>
      </c>
      <c r="C161" s="15" t="n">
        <v>0.0207808564231737</v>
      </c>
      <c r="D161" s="15" t="n">
        <v>0.0265371229698377</v>
      </c>
      <c r="E161" s="15" t="n">
        <v>0.024551463644948</v>
      </c>
      <c r="F161" s="0" t="n">
        <v>200611</v>
      </c>
      <c r="G161" s="0" t="n">
        <v>1.71</v>
      </c>
      <c r="H161" s="0" t="n">
        <v>0.77</v>
      </c>
      <c r="I161" s="0" t="n">
        <v>0.48</v>
      </c>
      <c r="J161" s="0" t="n">
        <v>0.42</v>
      </c>
      <c r="K161" s="15" t="n">
        <f aca="false">G161/100</f>
        <v>0.0171</v>
      </c>
      <c r="L161" s="15" t="n">
        <f aca="false">H161/100</f>
        <v>0.0077</v>
      </c>
      <c r="M161" s="15" t="n">
        <f aca="false">I161/100</f>
        <v>0.0048</v>
      </c>
      <c r="N161" s="15" t="n">
        <f aca="false">J161/100</f>
        <v>0.0042</v>
      </c>
      <c r="O161" s="16" t="n">
        <f aca="false">B161-$N161</f>
        <v>0.0253298165137612</v>
      </c>
      <c r="P161" s="16" t="n">
        <f aca="false">C161-$N161</f>
        <v>0.0165808564231737</v>
      </c>
      <c r="Q161" s="16" t="n">
        <f aca="false">D161-$N161</f>
        <v>0.0223371229698377</v>
      </c>
      <c r="R161" s="16" t="n">
        <f aca="false">E161-$N161</f>
        <v>0.020351463644948</v>
      </c>
      <c r="S161" s="17" t="n">
        <f aca="false">[1]StylePortfolios!B145/100-$N161</f>
        <v>0.0207</v>
      </c>
      <c r="T161" s="17" t="n">
        <f aca="false">[1]StylePortfolios!C145/100-$N161</f>
        <v>0.0331</v>
      </c>
      <c r="U161" s="17" t="n">
        <f aca="false">[1]StylePortfolios!D145/100-$N161</f>
        <v>0.015</v>
      </c>
      <c r="V161" s="17" t="n">
        <f aca="false">[1]StylePortfolios!U145/100-$N161</f>
        <v>0.026</v>
      </c>
      <c r="W161" s="17" t="n">
        <f aca="false">[1]StylePortfolios!V145/100-$N161</f>
        <v>0.0112</v>
      </c>
      <c r="X161" s="17" t="n">
        <f aca="false">[1]StylePortfolios!W145/100-$N161</f>
        <v>0.0233</v>
      </c>
      <c r="Y161" s="18" t="n">
        <f aca="false">O161-(AM$6+AM$7*$S161+AM$8*$T161+AM$9*$U161+$V161*AM$10+$W161*AM$11+$X161*AM$12)</f>
        <v>0.00747781136491855</v>
      </c>
      <c r="Z161" s="18" t="n">
        <f aca="false">Y161^2</f>
        <v>5.5917662809305E-005</v>
      </c>
      <c r="AA161" s="19" t="n">
        <f aca="false">(O161-$AM$16)^2</f>
        <v>0.000440805503413519</v>
      </c>
      <c r="AC161" s="12"/>
      <c r="AD161" s="12"/>
      <c r="AE161" s="12"/>
    </row>
    <row r="162" customFormat="false" ht="14" hidden="false" customHeight="false" outlineLevel="0" collapsed="false">
      <c r="A162" s="0" t="n">
        <v>200612</v>
      </c>
      <c r="B162" s="15" t="n">
        <v>0.0125313283208022</v>
      </c>
      <c r="C162" s="15" t="n">
        <v>0.00698334361505193</v>
      </c>
      <c r="D162" s="15" t="n">
        <v>0.00014126289023908</v>
      </c>
      <c r="E162" s="15" t="n">
        <v>0.0180829493087566</v>
      </c>
      <c r="F162" s="0" t="n">
        <v>200612</v>
      </c>
      <c r="G162" s="0" t="n">
        <v>0.87</v>
      </c>
      <c r="H162" s="0" t="n">
        <v>-0.89</v>
      </c>
      <c r="I162" s="0" t="n">
        <v>2.51</v>
      </c>
      <c r="J162" s="0" t="n">
        <v>0.4</v>
      </c>
      <c r="K162" s="15" t="n">
        <f aca="false">G162/100</f>
        <v>0.0087</v>
      </c>
      <c r="L162" s="15" t="n">
        <f aca="false">H162/100</f>
        <v>-0.0089</v>
      </c>
      <c r="M162" s="15" t="n">
        <f aca="false">I162/100</f>
        <v>0.0251</v>
      </c>
      <c r="N162" s="15" t="n">
        <f aca="false">J162/100</f>
        <v>0.004</v>
      </c>
      <c r="O162" s="16" t="n">
        <f aca="false">B162-$N162</f>
        <v>0.00853132832080217</v>
      </c>
      <c r="P162" s="16" t="n">
        <f aca="false">C162-$N162</f>
        <v>0.00298334361505193</v>
      </c>
      <c r="Q162" s="16" t="n">
        <f aca="false">D162-$N162</f>
        <v>-0.00385873710976092</v>
      </c>
      <c r="R162" s="16" t="n">
        <f aca="false">E162-$N162</f>
        <v>0.0140829493087566</v>
      </c>
      <c r="S162" s="17" t="n">
        <f aca="false">[1]StylePortfolios!B146/100-$N162</f>
        <v>0.0077</v>
      </c>
      <c r="T162" s="17" t="n">
        <f aca="false">[1]StylePortfolios!C146/100-$N162</f>
        <v>0</v>
      </c>
      <c r="U162" s="17" t="n">
        <f aca="false">[1]StylePortfolios!D146/100-$N162</f>
        <v>0.0095</v>
      </c>
      <c r="V162" s="17" t="n">
        <f aca="false">[1]StylePortfolios!U146/100-$N162</f>
        <v>0.0361</v>
      </c>
      <c r="W162" s="17" t="n">
        <f aca="false">[1]StylePortfolios!V146/100-$N162</f>
        <v>-0.0005</v>
      </c>
      <c r="X162" s="17" t="n">
        <f aca="false">[1]StylePortfolios!W146/100-$N162</f>
        <v>0.0133</v>
      </c>
      <c r="Y162" s="18" t="n">
        <f aca="false">O162-(AM$6+AM$7*$S162+AM$8*$T162+AM$9*$U162+$V162*AM$10+$W162*AM$11+$X162*AM$12)</f>
        <v>-0.00346688937962046</v>
      </c>
      <c r="Z162" s="18" t="n">
        <f aca="false">Y162^2</f>
        <v>1.20193219705251E-005</v>
      </c>
      <c r="AA162" s="19" t="n">
        <f aca="false">(O162-$AM$16)^2</f>
        <v>1.76138053036553E-005</v>
      </c>
      <c r="AC162" s="12"/>
      <c r="AD162" s="12"/>
      <c r="AE162" s="12"/>
    </row>
    <row r="163" customFormat="false" ht="14" hidden="false" customHeight="false" outlineLevel="0" collapsed="false">
      <c r="A163" s="0" t="n">
        <v>200701</v>
      </c>
      <c r="B163" s="15" t="n">
        <v>0.00866336633663356</v>
      </c>
      <c r="C163" s="15" t="n">
        <v>0.0108765195137557</v>
      </c>
      <c r="D163" s="15" t="n">
        <v>0.0217791411042945</v>
      </c>
      <c r="E163" s="15" t="n">
        <v>0.0200400801603207</v>
      </c>
      <c r="F163" s="0" t="n">
        <v>200701</v>
      </c>
      <c r="G163" s="0" t="n">
        <v>1.41</v>
      </c>
      <c r="H163" s="0" t="n">
        <v>0.09</v>
      </c>
      <c r="I163" s="0" t="n">
        <v>-0.02</v>
      </c>
      <c r="J163" s="0" t="n">
        <v>0.44</v>
      </c>
      <c r="K163" s="15" t="n">
        <f aca="false">G163/100</f>
        <v>0.0141</v>
      </c>
      <c r="L163" s="15" t="n">
        <f aca="false">H163/100</f>
        <v>0.0009</v>
      </c>
      <c r="M163" s="15" t="n">
        <f aca="false">I163/100</f>
        <v>-0.0002</v>
      </c>
      <c r="N163" s="15" t="n">
        <f aca="false">J163/100</f>
        <v>0.0044</v>
      </c>
      <c r="O163" s="16" t="n">
        <f aca="false">B163-$N163</f>
        <v>0.00426336633663356</v>
      </c>
      <c r="P163" s="16" t="n">
        <f aca="false">C163-$N163</f>
        <v>0.00647651951375568</v>
      </c>
      <c r="Q163" s="16" t="n">
        <f aca="false">D163-$N163</f>
        <v>0.0173791411042945</v>
      </c>
      <c r="R163" s="16" t="n">
        <f aca="false">E163-$N163</f>
        <v>0.0156400801603207</v>
      </c>
      <c r="S163" s="17" t="n">
        <f aca="false">[1]StylePortfolios!B147/100-$N163</f>
        <v>0.0104</v>
      </c>
      <c r="T163" s="17" t="n">
        <f aca="false">[1]StylePortfolios!C147/100-$N163</f>
        <v>0.0244</v>
      </c>
      <c r="U163" s="17" t="n">
        <f aca="false">[1]StylePortfolios!D147/100-$N163</f>
        <v>0.0126</v>
      </c>
      <c r="V163" s="17" t="n">
        <f aca="false">[1]StylePortfolios!U147/100-$N163</f>
        <v>0.0525</v>
      </c>
      <c r="W163" s="17" t="n">
        <f aca="false">[1]StylePortfolios!V147/100-$N163</f>
        <v>0.0183</v>
      </c>
      <c r="X163" s="17" t="n">
        <f aca="false">[1]StylePortfolios!W147/100-$N163</f>
        <v>0.0068</v>
      </c>
      <c r="Y163" s="18" t="n">
        <f aca="false">O163-(AM$6+AM$7*$S163+AM$8*$T163+AM$9*$U163+$V163*AM$10+$W163*AM$11+$X163*AM$12)</f>
        <v>-0.0114672343426424</v>
      </c>
      <c r="Z163" s="18" t="n">
        <f aca="false">Y163^2</f>
        <v>0.000131497463469077</v>
      </c>
      <c r="AA163" s="19" t="n">
        <f aca="false">(O163-$AM$16)^2</f>
        <v>5.05258802154044E-009</v>
      </c>
      <c r="AC163" s="12"/>
      <c r="AD163" s="12"/>
      <c r="AE163" s="12"/>
    </row>
    <row r="164" customFormat="false" ht="14" hidden="false" customHeight="false" outlineLevel="0" collapsed="false">
      <c r="A164" s="0" t="n">
        <v>200702</v>
      </c>
      <c r="B164" s="15" t="n">
        <v>-0.0145875937286979</v>
      </c>
      <c r="C164" s="15" t="n">
        <v>-0.00189873417721531</v>
      </c>
      <c r="D164" s="15" t="n">
        <v>-0.0207145001501052</v>
      </c>
      <c r="E164" s="15" t="n">
        <v>-0.0112966601178783</v>
      </c>
      <c r="F164" s="0" t="n">
        <v>200702</v>
      </c>
      <c r="G164" s="0" t="n">
        <v>-1.95</v>
      </c>
      <c r="H164" s="0" t="n">
        <v>1.38</v>
      </c>
      <c r="I164" s="0" t="n">
        <v>0.24</v>
      </c>
      <c r="J164" s="0" t="n">
        <v>0.38</v>
      </c>
      <c r="K164" s="15" t="n">
        <f aca="false">G164/100</f>
        <v>-0.0195</v>
      </c>
      <c r="L164" s="15" t="n">
        <f aca="false">H164/100</f>
        <v>0.0138</v>
      </c>
      <c r="M164" s="15" t="n">
        <f aca="false">I164/100</f>
        <v>0.0024</v>
      </c>
      <c r="N164" s="15" t="n">
        <f aca="false">J164/100</f>
        <v>0.0038</v>
      </c>
      <c r="O164" s="16" t="n">
        <f aca="false">B164-$N164</f>
        <v>-0.0183875937286979</v>
      </c>
      <c r="P164" s="16" t="n">
        <f aca="false">C164-$N164</f>
        <v>-0.00569873417721531</v>
      </c>
      <c r="Q164" s="16" t="n">
        <f aca="false">D164-$N164</f>
        <v>-0.0245145001501052</v>
      </c>
      <c r="R164" s="16" t="n">
        <f aca="false">E164-$N164</f>
        <v>-0.0150966601178783</v>
      </c>
      <c r="S164" s="17" t="n">
        <f aca="false">[1]StylePortfolios!B148/100-$N164</f>
        <v>-0.0092</v>
      </c>
      <c r="T164" s="17" t="n">
        <f aca="false">[1]StylePortfolios!C148/100-$N164</f>
        <v>-0.0011</v>
      </c>
      <c r="U164" s="17" t="n">
        <f aca="false">[1]StylePortfolios!D148/100-$N164</f>
        <v>-0.0234</v>
      </c>
      <c r="V164" s="17" t="n">
        <f aca="false">[1]StylePortfolios!U148/100-$N164</f>
        <v>-0.0156</v>
      </c>
      <c r="W164" s="17" t="n">
        <f aca="false">[1]StylePortfolios!V148/100-$N164</f>
        <v>-0.0225</v>
      </c>
      <c r="X164" s="17" t="n">
        <f aca="false">[1]StylePortfolios!W148/100-$N164</f>
        <v>-0.0184</v>
      </c>
      <c r="Y164" s="18" t="n">
        <f aca="false">O164-(AM$6+AM$7*$S164+AM$8*$T164+AM$9*$U164+$V164*AM$10+$W164*AM$11+$X164*AM$12)</f>
        <v>0.00263829731425616</v>
      </c>
      <c r="Z164" s="18" t="n">
        <f aca="false">Y164^2</f>
        <v>6.96061271841125E-006</v>
      </c>
      <c r="AA164" s="19" t="n">
        <f aca="false">(O164-$AM$16)^2</f>
        <v>0.000516291175575188</v>
      </c>
      <c r="AC164" s="12"/>
      <c r="AD164" s="12"/>
      <c r="AE164" s="12"/>
    </row>
    <row r="165" customFormat="false" ht="14" hidden="false" customHeight="false" outlineLevel="0" collapsed="false">
      <c r="A165" s="0" t="n">
        <v>200703</v>
      </c>
      <c r="B165" s="15" t="n">
        <v>-0.00982291090204768</v>
      </c>
      <c r="C165" s="15" t="n">
        <v>0.015852885225111</v>
      </c>
      <c r="D165" s="15" t="n">
        <v>0.0139383614681741</v>
      </c>
      <c r="E165" s="15" t="n">
        <v>0.0109289617486339</v>
      </c>
      <c r="F165" s="0" t="n">
        <v>200703</v>
      </c>
      <c r="G165" s="0" t="n">
        <v>0.68</v>
      </c>
      <c r="H165" s="0" t="n">
        <v>-0.26</v>
      </c>
      <c r="I165" s="0" t="n">
        <v>0.39</v>
      </c>
      <c r="J165" s="0" t="n">
        <v>0.43</v>
      </c>
      <c r="K165" s="15" t="n">
        <f aca="false">G165/100</f>
        <v>0.0068</v>
      </c>
      <c r="L165" s="15" t="n">
        <f aca="false">H165/100</f>
        <v>-0.0026</v>
      </c>
      <c r="M165" s="15" t="n">
        <f aca="false">I165/100</f>
        <v>0.0039</v>
      </c>
      <c r="N165" s="15" t="n">
        <f aca="false">J165/100</f>
        <v>0.0043</v>
      </c>
      <c r="O165" s="16" t="n">
        <f aca="false">B165-$N165</f>
        <v>-0.0141229109020477</v>
      </c>
      <c r="P165" s="16" t="n">
        <f aca="false">C165-$N165</f>
        <v>0.011552885225111</v>
      </c>
      <c r="Q165" s="16" t="n">
        <f aca="false">D165-$N165</f>
        <v>0.00963836146817406</v>
      </c>
      <c r="R165" s="16" t="n">
        <f aca="false">E165-$N165</f>
        <v>0.00662896174863389</v>
      </c>
      <c r="S165" s="17" t="n">
        <f aca="false">[1]StylePortfolios!B149/100-$N165</f>
        <v>0.0041</v>
      </c>
      <c r="T165" s="17" t="n">
        <f aca="false">[1]StylePortfolios!C149/100-$N165</f>
        <v>0.0113</v>
      </c>
      <c r="U165" s="17" t="n">
        <f aca="false">[1]StylePortfolios!D149/100-$N165</f>
        <v>0.007</v>
      </c>
      <c r="V165" s="17" t="n">
        <f aca="false">[1]StylePortfolios!U149/100-$N165</f>
        <v>-0.004</v>
      </c>
      <c r="W165" s="17" t="n">
        <f aca="false">[1]StylePortfolios!V149/100-$N165</f>
        <v>0.0023</v>
      </c>
      <c r="X165" s="17" t="n">
        <f aca="false">[1]StylePortfolios!W149/100-$N165</f>
        <v>0.0092</v>
      </c>
      <c r="Y165" s="18" t="n">
        <f aca="false">O165-(AM$6+AM$7*$S165+AM$8*$T165+AM$9*$U165+$V165*AM$10+$W165*AM$11+$X165*AM$12)</f>
        <v>-0.0208107657355272</v>
      </c>
      <c r="Z165" s="18" t="n">
        <f aca="false">Y165^2</f>
        <v>0.000433087970498993</v>
      </c>
      <c r="AA165" s="19" t="n">
        <f aca="false">(O165-$AM$16)^2</f>
        <v>0.000340674093784178</v>
      </c>
      <c r="AC165" s="12"/>
      <c r="AD165" s="12"/>
      <c r="AE165" s="12"/>
    </row>
    <row r="166" customFormat="false" ht="14" hidden="false" customHeight="false" outlineLevel="0" collapsed="false">
      <c r="A166" s="0" t="n">
        <v>200704</v>
      </c>
      <c r="B166" s="15" t="n">
        <v>0.0533743188486797</v>
      </c>
      <c r="C166" s="15" t="n">
        <v>0.0289325842696631</v>
      </c>
      <c r="D166" s="15" t="n">
        <v>0.0348251107377424</v>
      </c>
      <c r="E166" s="15" t="n">
        <v>0.0422604422604422</v>
      </c>
      <c r="F166" s="0" t="n">
        <v>200704</v>
      </c>
      <c r="G166" s="0" t="n">
        <v>3.49</v>
      </c>
      <c r="H166" s="0" t="n">
        <v>-2.09</v>
      </c>
      <c r="I166" s="0" t="n">
        <v>-0.96</v>
      </c>
      <c r="J166" s="0" t="n">
        <v>0.44</v>
      </c>
      <c r="K166" s="15" t="n">
        <f aca="false">G166/100</f>
        <v>0.0349</v>
      </c>
      <c r="L166" s="15" t="n">
        <f aca="false">H166/100</f>
        <v>-0.0209</v>
      </c>
      <c r="M166" s="15" t="n">
        <f aca="false">I166/100</f>
        <v>-0.0096</v>
      </c>
      <c r="N166" s="15" t="n">
        <f aca="false">J166/100</f>
        <v>0.0044</v>
      </c>
      <c r="O166" s="16" t="n">
        <f aca="false">B166-$N166</f>
        <v>0.0489743188486797</v>
      </c>
      <c r="P166" s="16" t="n">
        <f aca="false">C166-$N166</f>
        <v>0.0245325842696631</v>
      </c>
      <c r="Q166" s="16" t="n">
        <f aca="false">D166-$N166</f>
        <v>0.0304251107377424</v>
      </c>
      <c r="R166" s="16" t="n">
        <f aca="false">E166-$N166</f>
        <v>0.0378604422604422</v>
      </c>
      <c r="S166" s="17" t="n">
        <f aca="false">[1]StylePortfolios!B150/100-$N166</f>
        <v>0.0124</v>
      </c>
      <c r="T166" s="17" t="n">
        <f aca="false">[1]StylePortfolios!C150/100-$N166</f>
        <v>0.0312</v>
      </c>
      <c r="U166" s="17" t="n">
        <f aca="false">[1]StylePortfolios!D150/100-$N166</f>
        <v>0.039</v>
      </c>
      <c r="V166" s="17" t="n">
        <f aca="false">[1]StylePortfolios!U150/100-$N166</f>
        <v>0.0543</v>
      </c>
      <c r="W166" s="17" t="n">
        <f aca="false">[1]StylePortfolios!V150/100-$N166</f>
        <v>0.0424</v>
      </c>
      <c r="X166" s="17" t="n">
        <f aca="false">[1]StylePortfolios!W150/100-$N166</f>
        <v>0.0321</v>
      </c>
      <c r="Y166" s="18" t="n">
        <f aca="false">O166-(AM$6+AM$7*$S166+AM$8*$T166+AM$9*$U166+$V166*AM$10+$W166*AM$11+$X166*AM$12)</f>
        <v>0.00928985343745921</v>
      </c>
      <c r="Z166" s="18" t="n">
        <f aca="false">Y166^2</f>
        <v>8.63013768894727E-005</v>
      </c>
      <c r="AA166" s="19" t="n">
        <f aca="false">(O166-$AM$16)^2</f>
        <v>0.00199271807870984</v>
      </c>
      <c r="AC166" s="12"/>
      <c r="AD166" s="12"/>
      <c r="AE166" s="12"/>
    </row>
    <row r="167" customFormat="false" ht="14" hidden="false" customHeight="false" outlineLevel="0" collapsed="false">
      <c r="A167" s="0" t="n">
        <v>200705</v>
      </c>
      <c r="B167" s="15" t="n">
        <v>0.0416500862183313</v>
      </c>
      <c r="C167" s="15" t="n">
        <v>0.0274056029232643</v>
      </c>
      <c r="D167" s="15" t="n">
        <v>0.0410332103321034</v>
      </c>
      <c r="E167" s="15" t="n">
        <v>0.0169731258840169</v>
      </c>
      <c r="F167" s="0" t="n">
        <v>200705</v>
      </c>
      <c r="G167" s="0" t="n">
        <v>3.24</v>
      </c>
      <c r="H167" s="0" t="n">
        <v>-0.04</v>
      </c>
      <c r="I167" s="0" t="n">
        <v>-0.13</v>
      </c>
      <c r="J167" s="0" t="n">
        <v>0.41</v>
      </c>
      <c r="K167" s="15" t="n">
        <f aca="false">G167/100</f>
        <v>0.0324</v>
      </c>
      <c r="L167" s="15" t="n">
        <f aca="false">H167/100</f>
        <v>-0.0004</v>
      </c>
      <c r="M167" s="15" t="n">
        <f aca="false">I167/100</f>
        <v>-0.0013</v>
      </c>
      <c r="N167" s="15" t="n">
        <f aca="false">J167/100</f>
        <v>0.0041</v>
      </c>
      <c r="O167" s="16" t="n">
        <f aca="false">B167-$N167</f>
        <v>0.0375500862183313</v>
      </c>
      <c r="P167" s="16" t="n">
        <f aca="false">C167-$N167</f>
        <v>0.0233056029232643</v>
      </c>
      <c r="Q167" s="16" t="n">
        <f aca="false">D167-$N167</f>
        <v>0.0369332103321034</v>
      </c>
      <c r="R167" s="16" t="n">
        <f aca="false">E167-$N167</f>
        <v>0.0128731258840169</v>
      </c>
      <c r="S167" s="17" t="n">
        <f aca="false">[1]StylePortfolios!B151/100-$N167</f>
        <v>0.0266</v>
      </c>
      <c r="T167" s="17" t="n">
        <f aca="false">[1]StylePortfolios!C151/100-$N167</f>
        <v>0.0437</v>
      </c>
      <c r="U167" s="17" t="n">
        <f aca="false">[1]StylePortfolios!D151/100-$N167</f>
        <v>0.031</v>
      </c>
      <c r="V167" s="17" t="n">
        <f aca="false">[1]StylePortfolios!U151/100-$N167</f>
        <v>0.0345</v>
      </c>
      <c r="W167" s="17" t="n">
        <f aca="false">[1]StylePortfolios!V151/100-$N167</f>
        <v>0.0266</v>
      </c>
      <c r="X167" s="17" t="n">
        <f aca="false">[1]StylePortfolios!W151/100-$N167</f>
        <v>0.0364</v>
      </c>
      <c r="Y167" s="18" t="n">
        <f aca="false">O167-(AM$6+AM$7*$S167+AM$8*$T167+AM$9*$U167+$V167*AM$10+$W167*AM$11+$X167*AM$12)</f>
        <v>0.00498284195659952</v>
      </c>
      <c r="Z167" s="18" t="n">
        <f aca="false">Y167^2</f>
        <v>2.48287139644486E-005</v>
      </c>
      <c r="AA167" s="19" t="n">
        <f aca="false">(O167-$AM$16)^2</f>
        <v>0.00110327862918816</v>
      </c>
      <c r="AC167" s="12"/>
      <c r="AD167" s="12"/>
      <c r="AE167" s="12"/>
    </row>
    <row r="168" customFormat="false" ht="14" hidden="false" customHeight="false" outlineLevel="0" collapsed="false">
      <c r="A168" s="0" t="n">
        <v>200706</v>
      </c>
      <c r="B168" s="15" t="n">
        <v>-0.0292601553546418</v>
      </c>
      <c r="C168" s="15" t="n">
        <v>-0.00829875518672218</v>
      </c>
      <c r="D168" s="15" t="n">
        <v>-0.00212675457252243</v>
      </c>
      <c r="E168" s="15" t="n">
        <v>-0.0046360686138156</v>
      </c>
      <c r="F168" s="0" t="n">
        <v>200706</v>
      </c>
      <c r="G168" s="0" t="n">
        <v>-1.96</v>
      </c>
      <c r="H168" s="0" t="n">
        <v>0.76</v>
      </c>
      <c r="I168" s="0" t="n">
        <v>-1.06</v>
      </c>
      <c r="J168" s="0" t="n">
        <v>0.4</v>
      </c>
      <c r="K168" s="15" t="n">
        <f aca="false">G168/100</f>
        <v>-0.0196</v>
      </c>
      <c r="L168" s="15" t="n">
        <f aca="false">H168/100</f>
        <v>0.0076</v>
      </c>
      <c r="M168" s="15" t="n">
        <f aca="false">I168/100</f>
        <v>-0.0106</v>
      </c>
      <c r="N168" s="15" t="n">
        <f aca="false">J168/100</f>
        <v>0.004</v>
      </c>
      <c r="O168" s="16" t="n">
        <f aca="false">B168-$N168</f>
        <v>-0.0332601553546418</v>
      </c>
      <c r="P168" s="16" t="n">
        <f aca="false">C168-$N168</f>
        <v>-0.0122987551867222</v>
      </c>
      <c r="Q168" s="16" t="n">
        <f aca="false">D168-$N168</f>
        <v>-0.00612675457252243</v>
      </c>
      <c r="R168" s="16" t="n">
        <f aca="false">E168-$N168</f>
        <v>-0.0086360686138156</v>
      </c>
      <c r="S168" s="17" t="n">
        <f aca="false">[1]StylePortfolios!B152/100-$N168</f>
        <v>-0.0097</v>
      </c>
      <c r="T168" s="17" t="n">
        <f aca="false">[1]StylePortfolios!C152/100-$N168</f>
        <v>-0.0162</v>
      </c>
      <c r="U168" s="17" t="n">
        <f aca="false">[1]StylePortfolios!D152/100-$N168</f>
        <v>-0.0205</v>
      </c>
      <c r="V168" s="17" t="n">
        <f aca="false">[1]StylePortfolios!U152/100-$N168</f>
        <v>-0.04</v>
      </c>
      <c r="W168" s="17" t="n">
        <f aca="false">[1]StylePortfolios!V152/100-$N168</f>
        <v>-0.0156</v>
      </c>
      <c r="X168" s="17" t="n">
        <f aca="false">[1]StylePortfolios!W152/100-$N168</f>
        <v>-0.0227</v>
      </c>
      <c r="Y168" s="18" t="n">
        <f aca="false">O168-(AM$6+AM$7*$S168+AM$8*$T168+AM$9*$U168+$V168*AM$10+$W168*AM$11+$X168*AM$12)</f>
        <v>-0.0118158077996762</v>
      </c>
      <c r="Z168" s="18" t="n">
        <f aca="false">Y168^2</f>
        <v>0.00013961331395889</v>
      </c>
      <c r="AA168" s="19" t="n">
        <f aca="false">(O168-$AM$16)^2</f>
        <v>0.00141335419354121</v>
      </c>
      <c r="AC168" s="12"/>
      <c r="AD168" s="12"/>
      <c r="AE168" s="12"/>
    </row>
    <row r="169" customFormat="false" ht="14" hidden="false" customHeight="false" outlineLevel="0" collapsed="false">
      <c r="A169" s="0" t="n">
        <v>200707</v>
      </c>
      <c r="B169" s="15" t="n">
        <v>-0.0583055370246831</v>
      </c>
      <c r="C169" s="15" t="n">
        <v>-0.0199641362821277</v>
      </c>
      <c r="D169" s="15" t="n">
        <v>-0.0083830633702755</v>
      </c>
      <c r="E169" s="15" t="n">
        <v>-0.0209594783418723</v>
      </c>
      <c r="F169" s="0" t="n">
        <v>200707</v>
      </c>
      <c r="G169" s="0" t="n">
        <v>-3.74</v>
      </c>
      <c r="H169" s="0" t="n">
        <v>-2.67</v>
      </c>
      <c r="I169" s="0" t="n">
        <v>-2.99</v>
      </c>
      <c r="J169" s="0" t="n">
        <v>0.4</v>
      </c>
      <c r="K169" s="15" t="n">
        <f aca="false">G169/100</f>
        <v>-0.0374</v>
      </c>
      <c r="L169" s="15" t="n">
        <f aca="false">H169/100</f>
        <v>-0.0267</v>
      </c>
      <c r="M169" s="15" t="n">
        <f aca="false">I169/100</f>
        <v>-0.0299</v>
      </c>
      <c r="N169" s="15" t="n">
        <f aca="false">J169/100</f>
        <v>0.004</v>
      </c>
      <c r="O169" s="16" t="n">
        <f aca="false">B169-$N169</f>
        <v>-0.0623055370246831</v>
      </c>
      <c r="P169" s="16" t="n">
        <f aca="false">C169-$N169</f>
        <v>-0.0239641362821277</v>
      </c>
      <c r="Q169" s="16" t="n">
        <f aca="false">D169-$N169</f>
        <v>-0.0123830633702755</v>
      </c>
      <c r="R169" s="16" t="n">
        <f aca="false">E169-$N169</f>
        <v>-0.0249594783418723</v>
      </c>
      <c r="S169" s="17" t="n">
        <f aca="false">[1]StylePortfolios!B153/100-$N169</f>
        <v>-0.0712</v>
      </c>
      <c r="T169" s="17" t="n">
        <f aca="false">[1]StylePortfolios!C153/100-$N169</f>
        <v>-0.053</v>
      </c>
      <c r="U169" s="17" t="n">
        <f aca="false">[1]StylePortfolios!D153/100-$N169</f>
        <v>-0.0327</v>
      </c>
      <c r="V169" s="17" t="n">
        <f aca="false">[1]StylePortfolios!U153/100-$N169</f>
        <v>-0.0636</v>
      </c>
      <c r="W169" s="17" t="n">
        <f aca="false">[1]StylePortfolios!V153/100-$N169</f>
        <v>-0.0224</v>
      </c>
      <c r="X169" s="17" t="n">
        <f aca="false">[1]StylePortfolios!W153/100-$N169</f>
        <v>-0.0488</v>
      </c>
      <c r="Y169" s="18" t="n">
        <f aca="false">O169-(AM$6+AM$7*$S169+AM$8*$T169+AM$9*$U169+$V169*AM$10+$W169*AM$11+$X169*AM$12)</f>
        <v>-0.025327092620139</v>
      </c>
      <c r="Z169" s="18" t="n">
        <f aca="false">Y169^2</f>
        <v>0.000641461620589099</v>
      </c>
      <c r="AA169" s="19" t="n">
        <f aca="false">(O169-$AM$16)^2</f>
        <v>0.00444088759017222</v>
      </c>
      <c r="AC169" s="12"/>
      <c r="AD169" s="12"/>
      <c r="AE169" s="12"/>
    </row>
    <row r="170" customFormat="false" ht="14" hidden="false" customHeight="false" outlineLevel="0" collapsed="false">
      <c r="A170" s="0" t="n">
        <v>200708</v>
      </c>
      <c r="B170" s="15" t="n">
        <v>0.00269198073108523</v>
      </c>
      <c r="C170" s="15" t="n">
        <v>0.00306372549019618</v>
      </c>
      <c r="D170" s="15" t="n">
        <v>0.0183407364951997</v>
      </c>
      <c r="E170" s="15" t="n">
        <v>0.00570884871550903</v>
      </c>
      <c r="F170" s="0" t="n">
        <v>200708</v>
      </c>
      <c r="G170" s="0" t="n">
        <v>0.92</v>
      </c>
      <c r="H170" s="0" t="n">
        <v>-0.14</v>
      </c>
      <c r="I170" s="0" t="n">
        <v>-2.36</v>
      </c>
      <c r="J170" s="0" t="n">
        <v>0.42</v>
      </c>
      <c r="K170" s="15" t="n">
        <f aca="false">G170/100</f>
        <v>0.0092</v>
      </c>
      <c r="L170" s="15" t="n">
        <f aca="false">H170/100</f>
        <v>-0.0014</v>
      </c>
      <c r="M170" s="15" t="n">
        <f aca="false">I170/100</f>
        <v>-0.0236</v>
      </c>
      <c r="N170" s="15" t="n">
        <f aca="false">J170/100</f>
        <v>0.0042</v>
      </c>
      <c r="O170" s="16" t="n">
        <f aca="false">B170-$N170</f>
        <v>-0.00150801926891477</v>
      </c>
      <c r="P170" s="16" t="n">
        <f aca="false">C170-$N170</f>
        <v>-0.00113627450980382</v>
      </c>
      <c r="Q170" s="16" t="n">
        <f aca="false">D170-$N170</f>
        <v>0.0141407364951997</v>
      </c>
      <c r="R170" s="16" t="n">
        <f aca="false">E170-$N170</f>
        <v>0.00150884871550903</v>
      </c>
      <c r="S170" s="17" t="n">
        <f aca="false">[1]StylePortfolios!B154/100-$N170</f>
        <v>0.0035</v>
      </c>
      <c r="T170" s="17" t="n">
        <f aca="false">[1]StylePortfolios!C154/100-$N170</f>
        <v>-0.0033</v>
      </c>
      <c r="U170" s="17" t="n">
        <f aca="false">[1]StylePortfolios!D154/100-$N170</f>
        <v>0.0112</v>
      </c>
      <c r="V170" s="17" t="n">
        <f aca="false">[1]StylePortfolios!U154/100-$N170</f>
        <v>-0.0134</v>
      </c>
      <c r="W170" s="17" t="n">
        <f aca="false">[1]StylePortfolios!V154/100-$N170</f>
        <v>0.0122</v>
      </c>
      <c r="X170" s="17" t="n">
        <f aca="false">[1]StylePortfolios!W154/100-$N170</f>
        <v>0.0187</v>
      </c>
      <c r="Y170" s="18" t="n">
        <f aca="false">O170-(AM$6+AM$7*$S170+AM$8*$T170+AM$9*$U170+$V170*AM$10+$W170*AM$11+$X170*AM$12)</f>
        <v>-0.0130297701925096</v>
      </c>
      <c r="Z170" s="18" t="n">
        <f aca="false">Y170^2</f>
        <v>0.000169774911269613</v>
      </c>
      <c r="AA170" s="19" t="n">
        <f aca="false">(O170-$AM$16)^2</f>
        <v>3.41344225681407E-005</v>
      </c>
      <c r="AC170" s="12"/>
      <c r="AD170" s="12"/>
      <c r="AE170" s="12"/>
    </row>
    <row r="171" customFormat="false" ht="14" hidden="false" customHeight="false" outlineLevel="0" collapsed="false">
      <c r="A171" s="0" t="n">
        <v>200709</v>
      </c>
      <c r="B171" s="15" t="n">
        <v>-0.0980641514766144</v>
      </c>
      <c r="C171" s="15" t="n">
        <v>-0.0568112400733051</v>
      </c>
      <c r="D171" s="15" t="n">
        <v>-0.00112565076684956</v>
      </c>
      <c r="E171" s="15" t="n">
        <v>-0.0458845789971617</v>
      </c>
      <c r="F171" s="0" t="n">
        <v>200709</v>
      </c>
      <c r="G171" s="0" t="n">
        <v>3.23</v>
      </c>
      <c r="H171" s="0" t="n">
        <v>-2.46</v>
      </c>
      <c r="I171" s="0" t="n">
        <v>-2.13</v>
      </c>
      <c r="J171" s="0" t="n">
        <v>0.32</v>
      </c>
      <c r="K171" s="15" t="n">
        <f aca="false">G171/100</f>
        <v>0.0323</v>
      </c>
      <c r="L171" s="15" t="n">
        <f aca="false">H171/100</f>
        <v>-0.0246</v>
      </c>
      <c r="M171" s="15" t="n">
        <f aca="false">I171/100</f>
        <v>-0.0213</v>
      </c>
      <c r="N171" s="15" t="n">
        <f aca="false">J171/100</f>
        <v>0.0032</v>
      </c>
      <c r="O171" s="16" t="n">
        <f aca="false">B171-$N171</f>
        <v>-0.101264151476614</v>
      </c>
      <c r="P171" s="16" t="n">
        <f aca="false">C171-$N171</f>
        <v>-0.0600112400733051</v>
      </c>
      <c r="Q171" s="16" t="n">
        <f aca="false">D171-$N171</f>
        <v>-0.00432565076684956</v>
      </c>
      <c r="R171" s="16" t="n">
        <f aca="false">E171-$N171</f>
        <v>-0.0490845789971617</v>
      </c>
      <c r="S171" s="17" t="n">
        <f aca="false">[1]StylePortfolios!B155/100-$N171</f>
        <v>0.0094</v>
      </c>
      <c r="T171" s="17" t="n">
        <f aca="false">[1]StylePortfolios!C155/100-$N171</f>
        <v>0.0213</v>
      </c>
      <c r="U171" s="17" t="n">
        <f aca="false">[1]StylePortfolios!D155/100-$N171</f>
        <v>0.0353</v>
      </c>
      <c r="V171" s="17" t="n">
        <f aca="false">[1]StylePortfolios!U155/100-$N171</f>
        <v>0.0319</v>
      </c>
      <c r="W171" s="17" t="n">
        <f aca="false">[1]StylePortfolios!V155/100-$N171</f>
        <v>0.041</v>
      </c>
      <c r="X171" s="17" t="n">
        <f aca="false">[1]StylePortfolios!W155/100-$N171</f>
        <v>0.0226</v>
      </c>
      <c r="Y171" s="18" t="n">
        <f aca="false">O171-(AM$6+AM$7*$S171+AM$8*$T171+AM$9*$U171+$V171*AM$10+$W171*AM$11+$X171*AM$12)</f>
        <v>-0.13474408198923</v>
      </c>
      <c r="Z171" s="18" t="n">
        <f aca="false">Y171^2</f>
        <v>0.0181559676311203</v>
      </c>
      <c r="AA171" s="19" t="n">
        <f aca="false">(O171-$AM$16)^2</f>
        <v>0.0111510641893682</v>
      </c>
      <c r="AC171" s="12"/>
      <c r="AD171" s="12"/>
      <c r="AE171" s="12"/>
    </row>
    <row r="172" customFormat="false" ht="14" hidden="false" customHeight="false" outlineLevel="0" collapsed="false">
      <c r="A172" s="0" t="n">
        <v>200710</v>
      </c>
      <c r="B172" s="15" t="n">
        <v>0.00281999060003146</v>
      </c>
      <c r="C172" s="15" t="n">
        <v>0.0255764248704662</v>
      </c>
      <c r="D172" s="15" t="n">
        <v>0.0501479081560783</v>
      </c>
      <c r="E172" s="15" t="n">
        <v>0.0237977193852255</v>
      </c>
      <c r="F172" s="0" t="n">
        <v>200710</v>
      </c>
      <c r="G172" s="0" t="n">
        <v>1.8</v>
      </c>
      <c r="H172" s="0" t="n">
        <v>0.21</v>
      </c>
      <c r="I172" s="0" t="n">
        <v>-1.97</v>
      </c>
      <c r="J172" s="0" t="n">
        <v>0.32</v>
      </c>
      <c r="K172" s="15" t="n">
        <f aca="false">G172/100</f>
        <v>0.018</v>
      </c>
      <c r="L172" s="15" t="n">
        <f aca="false">H172/100</f>
        <v>0.0021</v>
      </c>
      <c r="M172" s="15" t="n">
        <f aca="false">I172/100</f>
        <v>-0.0197</v>
      </c>
      <c r="N172" s="15" t="n">
        <f aca="false">J172/100</f>
        <v>0.0032</v>
      </c>
      <c r="O172" s="16" t="n">
        <f aca="false">B172-$N172</f>
        <v>-0.000380009399968537</v>
      </c>
      <c r="P172" s="16" t="n">
        <f aca="false">C172-$N172</f>
        <v>0.0223764248704662</v>
      </c>
      <c r="Q172" s="16" t="n">
        <f aca="false">D172-$N172</f>
        <v>0.0469479081560783</v>
      </c>
      <c r="R172" s="16" t="n">
        <f aca="false">E172-$N172</f>
        <v>0.0205977193852255</v>
      </c>
      <c r="S172" s="17" t="n">
        <f aca="false">[1]StylePortfolios!B156/100-$N172</f>
        <v>0.0131</v>
      </c>
      <c r="T172" s="17" t="n">
        <f aca="false">[1]StylePortfolios!C156/100-$N172</f>
        <v>0.0226</v>
      </c>
      <c r="U172" s="17" t="n">
        <f aca="false">[1]StylePortfolios!D156/100-$N172</f>
        <v>0.0165</v>
      </c>
      <c r="V172" s="17" t="n">
        <f aca="false">[1]StylePortfolios!U156/100-$N172</f>
        <v>-0.0059</v>
      </c>
      <c r="W172" s="17" t="n">
        <f aca="false">[1]StylePortfolios!V156/100-$N172</f>
        <v>0.027</v>
      </c>
      <c r="X172" s="17" t="n">
        <f aca="false">[1]StylePortfolios!W156/100-$N172</f>
        <v>0.0064</v>
      </c>
      <c r="Y172" s="18" t="n">
        <f aca="false">O172-(AM$6+AM$7*$S172+AM$8*$T172+AM$9*$U172+$V172*AM$10+$W172*AM$11+$X172*AM$12)</f>
        <v>-0.0145893277935475</v>
      </c>
      <c r="Z172" s="18" t="n">
        <f aca="false">Y172^2</f>
        <v>0.000212848485467577</v>
      </c>
      <c r="AA172" s="19" t="n">
        <f aca="false">(O172-$AM$16)^2</f>
        <v>2.22261075915033E-005</v>
      </c>
      <c r="AC172" s="12"/>
      <c r="AD172" s="12"/>
      <c r="AE172" s="12"/>
    </row>
    <row r="173" customFormat="false" ht="14" hidden="false" customHeight="false" outlineLevel="0" collapsed="false">
      <c r="A173" s="0" t="n">
        <v>200711</v>
      </c>
      <c r="B173" s="15" t="n">
        <v>-0.0693641618497111</v>
      </c>
      <c r="C173" s="15" t="n">
        <v>-0.0291693088142041</v>
      </c>
      <c r="D173" s="15" t="n">
        <v>-0.0273641851106639</v>
      </c>
      <c r="E173" s="15" t="n">
        <v>-0.0179176755447941</v>
      </c>
      <c r="F173" s="0" t="n">
        <v>200711</v>
      </c>
      <c r="G173" s="0" t="n">
        <v>-4.82</v>
      </c>
      <c r="H173" s="0" t="n">
        <v>-2.77</v>
      </c>
      <c r="I173" s="0" t="n">
        <v>-1.09</v>
      </c>
      <c r="J173" s="0" t="n">
        <v>0.34</v>
      </c>
      <c r="K173" s="15" t="n">
        <f aca="false">G173/100</f>
        <v>-0.0482</v>
      </c>
      <c r="L173" s="15" t="n">
        <f aca="false">H173/100</f>
        <v>-0.0277</v>
      </c>
      <c r="M173" s="15" t="n">
        <f aca="false">I173/100</f>
        <v>-0.0109</v>
      </c>
      <c r="N173" s="15" t="n">
        <f aca="false">J173/100</f>
        <v>0.0034</v>
      </c>
      <c r="O173" s="16" t="n">
        <f aca="false">B173-$N173</f>
        <v>-0.0727641618497111</v>
      </c>
      <c r="P173" s="16" t="n">
        <f aca="false">C173-$N173</f>
        <v>-0.0325693088142041</v>
      </c>
      <c r="Q173" s="16" t="n">
        <f aca="false">D173-$N173</f>
        <v>-0.0307641851106638</v>
      </c>
      <c r="R173" s="16" t="n">
        <f aca="false">E173-$N173</f>
        <v>-0.0213176755447941</v>
      </c>
      <c r="S173" s="17" t="n">
        <f aca="false">[1]StylePortfolios!B157/100-$N173</f>
        <v>-0.0863</v>
      </c>
      <c r="T173" s="17" t="n">
        <f aca="false">[1]StylePortfolios!C157/100-$N173</f>
        <v>-0.0627</v>
      </c>
      <c r="U173" s="17" t="n">
        <f aca="false">[1]StylePortfolios!D157/100-$N173</f>
        <v>-0.0429</v>
      </c>
      <c r="V173" s="17" t="n">
        <f aca="false">[1]StylePortfolios!U157/100-$N173</f>
        <v>-0.0678</v>
      </c>
      <c r="W173" s="17" t="n">
        <f aca="false">[1]StylePortfolios!V157/100-$N173</f>
        <v>-0.0402</v>
      </c>
      <c r="X173" s="17" t="n">
        <f aca="false">[1]StylePortfolios!W157/100-$N173</f>
        <v>-0.0565</v>
      </c>
      <c r="Y173" s="18" t="n">
        <f aca="false">O173-(AM$6+AM$7*$S173+AM$8*$T173+AM$9*$U173+$V173*AM$10+$W173*AM$11+$X173*AM$12)</f>
        <v>-0.0258170662383097</v>
      </c>
      <c r="Z173" s="18" t="n">
        <f aca="false">Y173^2</f>
        <v>0.00066652090915327</v>
      </c>
      <c r="AA173" s="19" t="n">
        <f aca="false">(O173-$AM$16)^2</f>
        <v>0.00594419562465591</v>
      </c>
      <c r="AC173" s="12"/>
      <c r="AD173" s="12"/>
      <c r="AE173" s="12"/>
    </row>
    <row r="174" customFormat="false" ht="14" hidden="false" customHeight="false" outlineLevel="0" collapsed="false">
      <c r="A174" s="0" t="n">
        <v>200712</v>
      </c>
      <c r="B174" s="15" t="n">
        <v>0.0520614403223096</v>
      </c>
      <c r="C174" s="15" t="n">
        <v>0.0852841280209013</v>
      </c>
      <c r="D174" s="15" t="n">
        <v>0.0566818369880018</v>
      </c>
      <c r="E174" s="15" t="n">
        <v>0.0525394477317553</v>
      </c>
      <c r="F174" s="0" t="n">
        <v>200712</v>
      </c>
      <c r="G174" s="0" t="n">
        <v>-0.86</v>
      </c>
      <c r="H174" s="0" t="n">
        <v>0.05</v>
      </c>
      <c r="I174" s="0" t="n">
        <v>-0.03</v>
      </c>
      <c r="J174" s="0" t="n">
        <v>0.27</v>
      </c>
      <c r="K174" s="15" t="n">
        <f aca="false">G174/100</f>
        <v>-0.0086</v>
      </c>
      <c r="L174" s="15" t="n">
        <f aca="false">H174/100</f>
        <v>0.0005</v>
      </c>
      <c r="M174" s="15" t="n">
        <f aca="false">I174/100</f>
        <v>-0.0003</v>
      </c>
      <c r="N174" s="15" t="n">
        <f aca="false">J174/100</f>
        <v>0.0027</v>
      </c>
      <c r="O174" s="16" t="n">
        <f aca="false">B174-$N174</f>
        <v>0.0493614403223096</v>
      </c>
      <c r="P174" s="16" t="n">
        <f aca="false">C174-$N174</f>
        <v>0.0825841280209013</v>
      </c>
      <c r="Q174" s="16" t="n">
        <f aca="false">D174-$N174</f>
        <v>0.0539818369880018</v>
      </c>
      <c r="R174" s="16" t="n">
        <f aca="false">E174-$N174</f>
        <v>0.0498394477317553</v>
      </c>
      <c r="S174" s="17" t="n">
        <f aca="false">[1]StylePortfolios!B158/100-$N174</f>
        <v>-0.0085</v>
      </c>
      <c r="T174" s="17" t="n">
        <f aca="false">[1]StylePortfolios!C158/100-$N174</f>
        <v>-0.0126</v>
      </c>
      <c r="U174" s="17" t="n">
        <f aca="false">[1]StylePortfolios!D158/100-$N174</f>
        <v>-0.0078</v>
      </c>
      <c r="V174" s="17" t="n">
        <f aca="false">[1]StylePortfolios!U158/100-$N174</f>
        <v>-0.0357</v>
      </c>
      <c r="W174" s="17" t="n">
        <f aca="false">[1]StylePortfolios!V158/100-$N174</f>
        <v>-0.0066</v>
      </c>
      <c r="X174" s="17" t="n">
        <f aca="false">[1]StylePortfolios!W158/100-$N174</f>
        <v>-0.0173</v>
      </c>
      <c r="Y174" s="18" t="n">
        <f aca="false">O174-(AM$6+AM$7*$S174+AM$8*$T174+AM$9*$U174+$V174*AM$10+$W174*AM$11+$X174*AM$12)</f>
        <v>0.0607257494507619</v>
      </c>
      <c r="Z174" s="18" t="n">
        <f aca="false">Y174^2</f>
        <v>0.00368761664635671</v>
      </c>
      <c r="AA174" s="19" t="n">
        <f aca="false">(O174-$AM$16)^2</f>
        <v>0.00202743004699722</v>
      </c>
      <c r="AC174" s="12"/>
      <c r="AD174" s="12"/>
      <c r="AE174" s="12"/>
    </row>
    <row r="175" customFormat="false" ht="14" hidden="false" customHeight="false" outlineLevel="0" collapsed="false">
      <c r="A175" s="0" t="n">
        <v>200801</v>
      </c>
      <c r="B175" s="15" t="n">
        <v>-0.0794198895027625</v>
      </c>
      <c r="C175" s="15" t="n">
        <v>-0.0414473684210526</v>
      </c>
      <c r="D175" s="15" t="n">
        <v>-0.0950670167196354</v>
      </c>
      <c r="E175" s="15" t="n">
        <v>-0.0686175580221998</v>
      </c>
      <c r="F175" s="0" t="n">
        <v>200801</v>
      </c>
      <c r="G175" s="0" t="n">
        <v>-6.35</v>
      </c>
      <c r="H175" s="0" t="n">
        <v>-0.77</v>
      </c>
      <c r="I175" s="0" t="n">
        <v>3.05</v>
      </c>
      <c r="J175" s="0" t="n">
        <v>0.21</v>
      </c>
      <c r="K175" s="15" t="n">
        <f aca="false">G175/100</f>
        <v>-0.0635</v>
      </c>
      <c r="L175" s="15" t="n">
        <f aca="false">H175/100</f>
        <v>-0.0077</v>
      </c>
      <c r="M175" s="15" t="n">
        <f aca="false">I175/100</f>
        <v>0.0305</v>
      </c>
      <c r="N175" s="15" t="n">
        <f aca="false">J175/100</f>
        <v>0.0021</v>
      </c>
      <c r="O175" s="16" t="n">
        <f aca="false">B175-$N175</f>
        <v>-0.0815198895027625</v>
      </c>
      <c r="P175" s="16" t="n">
        <f aca="false">C175-$N175</f>
        <v>-0.0435473684210526</v>
      </c>
      <c r="Q175" s="16" t="n">
        <f aca="false">D175-$N175</f>
        <v>-0.0971670167196354</v>
      </c>
      <c r="R175" s="16" t="n">
        <f aca="false">E175-$N175</f>
        <v>-0.0707175580221998</v>
      </c>
      <c r="S175" s="17" t="n">
        <f aca="false">[1]StylePortfolios!B159/100-$N175</f>
        <v>-0.0767</v>
      </c>
      <c r="T175" s="17" t="n">
        <f aca="false">[1]StylePortfolios!C159/100-$N175</f>
        <v>-0.0604</v>
      </c>
      <c r="U175" s="17" t="n">
        <f aca="false">[1]StylePortfolios!D159/100-$N175</f>
        <v>-0.0623</v>
      </c>
      <c r="V175" s="17" t="n">
        <f aca="false">[1]StylePortfolios!U159/100-$N175</f>
        <v>-0.0764</v>
      </c>
      <c r="W175" s="17" t="n">
        <f aca="false">[1]StylePortfolios!V159/100-$N175</f>
        <v>-0.0753</v>
      </c>
      <c r="X175" s="17" t="n">
        <f aca="false">[1]StylePortfolios!W159/100-$N175</f>
        <v>-0.0479</v>
      </c>
      <c r="Y175" s="18" t="n">
        <f aca="false">O175-(AM$6+AM$7*$S175+AM$8*$T175+AM$9*$U175+$V175*AM$10+$W175*AM$11+$X175*AM$12)</f>
        <v>-0.0204151168724275</v>
      </c>
      <c r="Z175" s="18" t="n">
        <f aca="false">Y175^2</f>
        <v>0.000416776996914875</v>
      </c>
      <c r="AA175" s="19" t="n">
        <f aca="false">(O175-$AM$16)^2</f>
        <v>0.00737096725010756</v>
      </c>
      <c r="AC175" s="12"/>
      <c r="AD175" s="12"/>
      <c r="AE175" s="12"/>
    </row>
    <row r="176" customFormat="false" ht="14" hidden="false" customHeight="false" outlineLevel="0" collapsed="false">
      <c r="A176" s="0" t="n">
        <v>200802</v>
      </c>
      <c r="B176" s="15" t="n">
        <v>-0.0761440360090023</v>
      </c>
      <c r="C176" s="15" t="n">
        <v>-0.00411805078929306</v>
      </c>
      <c r="D176" s="15" t="n">
        <v>0.00671858298976957</v>
      </c>
      <c r="E176" s="15" t="n">
        <v>0.00162513542795217</v>
      </c>
      <c r="F176" s="0" t="n">
        <v>200802</v>
      </c>
      <c r="G176" s="0" t="n">
        <v>-3.09</v>
      </c>
      <c r="H176" s="0" t="n">
        <v>-0.55</v>
      </c>
      <c r="I176" s="0" t="n">
        <v>-0.03</v>
      </c>
      <c r="J176" s="0" t="n">
        <v>0.13</v>
      </c>
      <c r="K176" s="15" t="n">
        <f aca="false">G176/100</f>
        <v>-0.0309</v>
      </c>
      <c r="L176" s="15" t="n">
        <f aca="false">H176/100</f>
        <v>-0.0055</v>
      </c>
      <c r="M176" s="15" t="n">
        <f aca="false">I176/100</f>
        <v>-0.0003</v>
      </c>
      <c r="N176" s="15" t="n">
        <f aca="false">J176/100</f>
        <v>0.0013</v>
      </c>
      <c r="O176" s="16" t="n">
        <f aca="false">B176-$N176</f>
        <v>-0.0774440360090023</v>
      </c>
      <c r="P176" s="16" t="n">
        <f aca="false">C176-$N176</f>
        <v>-0.00541805078929306</v>
      </c>
      <c r="Q176" s="16" t="n">
        <f aca="false">D176-$N176</f>
        <v>0.00541858298976957</v>
      </c>
      <c r="R176" s="16" t="n">
        <f aca="false">E176-$N176</f>
        <v>0.000325135427952174</v>
      </c>
      <c r="S176" s="17" t="n">
        <f aca="false">[1]StylePortfolios!B160/100-$N176</f>
        <v>-0.0365</v>
      </c>
      <c r="T176" s="17" t="n">
        <f aca="false">[1]StylePortfolios!C160/100-$N176</f>
        <v>-0.0245</v>
      </c>
      <c r="U176" s="17" t="n">
        <f aca="false">[1]StylePortfolios!D160/100-$N176</f>
        <v>-0.0303</v>
      </c>
      <c r="V176" s="17" t="n">
        <f aca="false">[1]StylePortfolios!U160/100-$N176</f>
        <v>-0.0379</v>
      </c>
      <c r="W176" s="17" t="n">
        <f aca="false">[1]StylePortfolios!V160/100-$N176</f>
        <v>-0.0262</v>
      </c>
      <c r="X176" s="17" t="n">
        <f aca="false">[1]StylePortfolios!W160/100-$N176</f>
        <v>-0.039</v>
      </c>
      <c r="Y176" s="18" t="n">
        <f aca="false">O176-(AM$6+AM$7*$S176+AM$8*$T176+AM$9*$U176+$V176*AM$10+$W176*AM$11+$X176*AM$12)</f>
        <v>-0.0456787614144701</v>
      </c>
      <c r="Z176" s="18" t="n">
        <f aca="false">Y176^2</f>
        <v>0.00208654924436008</v>
      </c>
      <c r="AA176" s="19" t="n">
        <f aca="false">(O176-$AM$16)^2</f>
        <v>0.00668772042973121</v>
      </c>
      <c r="AC176" s="12"/>
      <c r="AD176" s="12"/>
      <c r="AE176" s="12"/>
    </row>
    <row r="177" customFormat="false" ht="14" hidden="false" customHeight="false" outlineLevel="0" collapsed="false">
      <c r="A177" s="0" t="n">
        <v>200803</v>
      </c>
      <c r="B177" s="15" t="n">
        <v>-0.0560292326431181</v>
      </c>
      <c r="C177" s="15" t="n">
        <v>-0.00827015851137136</v>
      </c>
      <c r="D177" s="15" t="n">
        <v>-0.0156249999999999</v>
      </c>
      <c r="E177" s="15" t="n">
        <v>0.0151433207138996</v>
      </c>
      <c r="F177" s="0" t="n">
        <v>200803</v>
      </c>
      <c r="G177" s="0" t="n">
        <v>-0.94</v>
      </c>
      <c r="H177" s="0" t="n">
        <v>0.83</v>
      </c>
      <c r="I177" s="0" t="n">
        <v>0.28</v>
      </c>
      <c r="J177" s="0" t="n">
        <v>0.17</v>
      </c>
      <c r="K177" s="15" t="n">
        <f aca="false">G177/100</f>
        <v>-0.0094</v>
      </c>
      <c r="L177" s="15" t="n">
        <f aca="false">H177/100</f>
        <v>0.0083</v>
      </c>
      <c r="M177" s="15" t="n">
        <f aca="false">I177/100</f>
        <v>0.0028</v>
      </c>
      <c r="N177" s="15" t="n">
        <f aca="false">J177/100</f>
        <v>0.0017</v>
      </c>
      <c r="O177" s="16" t="n">
        <f aca="false">B177-$N177</f>
        <v>-0.0577292326431181</v>
      </c>
      <c r="P177" s="16" t="n">
        <f aca="false">C177-$N177</f>
        <v>-0.00997015851137136</v>
      </c>
      <c r="Q177" s="16" t="n">
        <f aca="false">D177-$N177</f>
        <v>-0.0173249999999999</v>
      </c>
      <c r="R177" s="16" t="n">
        <f aca="false">E177-$N177</f>
        <v>0.0134433207138996</v>
      </c>
      <c r="S177" s="17" t="n">
        <f aca="false">[1]StylePortfolios!B161/100-$N177</f>
        <v>-0.007</v>
      </c>
      <c r="T177" s="17" t="n">
        <f aca="false">[1]StylePortfolios!C161/100-$N177</f>
        <v>-0.015</v>
      </c>
      <c r="U177" s="17" t="n">
        <f aca="false">[1]StylePortfolios!D161/100-$N177</f>
        <v>-0.0073</v>
      </c>
      <c r="V177" s="17" t="n">
        <f aca="false">[1]StylePortfolios!U161/100-$N177</f>
        <v>-0.025</v>
      </c>
      <c r="W177" s="17" t="n">
        <f aca="false">[1]StylePortfolios!V161/100-$N177</f>
        <v>0.0022</v>
      </c>
      <c r="X177" s="17" t="n">
        <f aca="false">[1]StylePortfolios!W161/100-$N177</f>
        <v>-0.0262</v>
      </c>
      <c r="Y177" s="18" t="n">
        <f aca="false">O177-(AM$6+AM$7*$S177+AM$8*$T177+AM$9*$U177+$V177*AM$10+$W177*AM$11+$X177*AM$12)</f>
        <v>-0.0465268034463681</v>
      </c>
      <c r="Z177" s="18" t="n">
        <f aca="false">Y177^2</f>
        <v>0.00216474343893697</v>
      </c>
      <c r="AA177" s="19" t="n">
        <f aca="false">(O177-$AM$16)^2</f>
        <v>0.00385190044200895</v>
      </c>
      <c r="AC177" s="12"/>
      <c r="AD177" s="12"/>
      <c r="AE177" s="12"/>
    </row>
    <row r="178" customFormat="false" ht="14" hidden="false" customHeight="false" outlineLevel="0" collapsed="false">
      <c r="A178" s="0" t="n">
        <v>200804</v>
      </c>
      <c r="B178" s="15" t="n">
        <v>0.0490322580645162</v>
      </c>
      <c r="C178" s="15" t="n">
        <v>0.0372202918693538</v>
      </c>
      <c r="D178" s="15" t="n">
        <v>0.0530656707127295</v>
      </c>
      <c r="E178" s="15" t="n">
        <v>0.0309003729355355</v>
      </c>
      <c r="F178" s="0" t="n">
        <v>200804</v>
      </c>
      <c r="G178" s="0" t="n">
        <v>4.6</v>
      </c>
      <c r="H178" s="0" t="n">
        <v>-1.49</v>
      </c>
      <c r="I178" s="0" t="n">
        <v>-0.03</v>
      </c>
      <c r="J178" s="0" t="n">
        <v>0.18</v>
      </c>
      <c r="K178" s="15" t="n">
        <f aca="false">G178/100</f>
        <v>0.046</v>
      </c>
      <c r="L178" s="15" t="n">
        <f aca="false">H178/100</f>
        <v>-0.0149</v>
      </c>
      <c r="M178" s="15" t="n">
        <f aca="false">I178/100</f>
        <v>-0.0003</v>
      </c>
      <c r="N178" s="15" t="n">
        <f aca="false">J178/100</f>
        <v>0.0018</v>
      </c>
      <c r="O178" s="16" t="n">
        <f aca="false">B178-$N178</f>
        <v>0.0472322580645162</v>
      </c>
      <c r="P178" s="16" t="n">
        <f aca="false">C178-$N178</f>
        <v>0.0354202918693538</v>
      </c>
      <c r="Q178" s="16" t="n">
        <f aca="false">D178-$N178</f>
        <v>0.0512656707127295</v>
      </c>
      <c r="R178" s="16" t="n">
        <f aca="false">E178-$N178</f>
        <v>0.0291003729355355</v>
      </c>
      <c r="S178" s="17" t="n">
        <f aca="false">[1]StylePortfolios!B162/100-$N178</f>
        <v>0.0197</v>
      </c>
      <c r="T178" s="17" t="n">
        <f aca="false">[1]StylePortfolios!C162/100-$N178</f>
        <v>0.0608</v>
      </c>
      <c r="U178" s="17" t="n">
        <f aca="false">[1]StylePortfolios!D162/100-$N178</f>
        <v>0.0442</v>
      </c>
      <c r="V178" s="17" t="n">
        <f aca="false">[1]StylePortfolios!U162/100-$N178</f>
        <v>0.0389</v>
      </c>
      <c r="W178" s="17" t="n">
        <f aca="false">[1]StylePortfolios!V162/100-$N178</f>
        <v>0.0385</v>
      </c>
      <c r="X178" s="17" t="n">
        <f aca="false">[1]StylePortfolios!W162/100-$N178</f>
        <v>0.0488</v>
      </c>
      <c r="Y178" s="18" t="n">
        <f aca="false">O178-(AM$6+AM$7*$S178+AM$8*$T178+AM$9*$U178+$V178*AM$10+$W178*AM$11+$X178*AM$12)</f>
        <v>0.00247646335268429</v>
      </c>
      <c r="Z178" s="18" t="n">
        <f aca="false">Y178^2</f>
        <v>6.13287073718831E-006</v>
      </c>
      <c r="AA178" s="19" t="n">
        <f aca="false">(O178-$AM$16)^2</f>
        <v>0.00184022211729051</v>
      </c>
      <c r="AC178" s="12"/>
      <c r="AD178" s="12"/>
      <c r="AE178" s="12"/>
    </row>
    <row r="179" customFormat="false" ht="14" hidden="false" customHeight="false" outlineLevel="0" collapsed="false">
      <c r="A179" s="0" t="n">
        <v>200805</v>
      </c>
      <c r="B179" s="15" t="n">
        <v>-0.0125051250512505</v>
      </c>
      <c r="C179" s="15" t="n">
        <v>0.0208473436449228</v>
      </c>
      <c r="D179" s="15" t="n">
        <v>0.032954041672824</v>
      </c>
      <c r="E179" s="15" t="n">
        <v>0.0160206718346252</v>
      </c>
      <c r="F179" s="0" t="n">
        <v>200805</v>
      </c>
      <c r="G179" s="0" t="n">
        <v>1.86</v>
      </c>
      <c r="H179" s="0" t="n">
        <v>2.98</v>
      </c>
      <c r="I179" s="0" t="n">
        <v>-0.34</v>
      </c>
      <c r="J179" s="0" t="n">
        <v>0.18</v>
      </c>
      <c r="K179" s="15" t="n">
        <f aca="false">G179/100</f>
        <v>0.0186</v>
      </c>
      <c r="L179" s="15" t="n">
        <f aca="false">H179/100</f>
        <v>0.0298</v>
      </c>
      <c r="M179" s="15" t="n">
        <f aca="false">I179/100</f>
        <v>-0.0034</v>
      </c>
      <c r="N179" s="15" t="n">
        <f aca="false">J179/100</f>
        <v>0.0018</v>
      </c>
      <c r="O179" s="16" t="n">
        <f aca="false">B179-$N179</f>
        <v>-0.0143051250512505</v>
      </c>
      <c r="P179" s="16" t="n">
        <f aca="false">C179-$N179</f>
        <v>0.0190473436449228</v>
      </c>
      <c r="Q179" s="16" t="n">
        <f aca="false">D179-$N179</f>
        <v>0.031154041672824</v>
      </c>
      <c r="R179" s="16" t="n">
        <f aca="false">E179-$N179</f>
        <v>0.0142206718346252</v>
      </c>
      <c r="S179" s="17" t="n">
        <f aca="false">[1]StylePortfolios!B163/100-$N179</f>
        <v>0.0397</v>
      </c>
      <c r="T179" s="17" t="n">
        <f aca="false">[1]StylePortfolios!C163/100-$N179</f>
        <v>0.0505</v>
      </c>
      <c r="U179" s="17" t="n">
        <f aca="false">[1]StylePortfolios!D163/100-$N179</f>
        <v>0.0133</v>
      </c>
      <c r="V179" s="17" t="n">
        <f aca="false">[1]StylePortfolios!U163/100-$N179</f>
        <v>0.0461</v>
      </c>
      <c r="W179" s="17" t="n">
        <f aca="false">[1]StylePortfolios!V163/100-$N179</f>
        <v>0.0226</v>
      </c>
      <c r="X179" s="17" t="n">
        <f aca="false">[1]StylePortfolios!W163/100-$N179</f>
        <v>0.0032</v>
      </c>
      <c r="Y179" s="18" t="n">
        <f aca="false">O179-(AM$6+AM$7*$S179+AM$8*$T179+AM$9*$U179+$V179*AM$10+$W179*AM$11+$X179*AM$12)</f>
        <v>-0.0296171526032801</v>
      </c>
      <c r="Z179" s="18" t="n">
        <f aca="false">Y179^2</f>
        <v>0.00087717572832598</v>
      </c>
      <c r="AA179" s="19" t="n">
        <f aca="false">(O179-$AM$16)^2</f>
        <v>0.000347433679640026</v>
      </c>
      <c r="AC179" s="12"/>
      <c r="AD179" s="12"/>
      <c r="AE179" s="12"/>
    </row>
    <row r="180" customFormat="false" ht="14" hidden="false" customHeight="false" outlineLevel="0" collapsed="false">
      <c r="A180" s="0" t="n">
        <v>200806</v>
      </c>
      <c r="B180" s="15" t="n">
        <v>-0.0757276313057925</v>
      </c>
      <c r="C180" s="15" t="n">
        <v>-0.036231884057971</v>
      </c>
      <c r="D180" s="15" t="n">
        <v>-0.0490701001430615</v>
      </c>
      <c r="E180" s="15" t="n">
        <v>-0.0844354018311291</v>
      </c>
      <c r="F180" s="0" t="n">
        <v>200806</v>
      </c>
      <c r="G180" s="0" t="n">
        <v>-8.44</v>
      </c>
      <c r="H180" s="0" t="n">
        <v>1.07</v>
      </c>
      <c r="I180" s="0" t="n">
        <v>-1.02</v>
      </c>
      <c r="J180" s="0" t="n">
        <v>0.17</v>
      </c>
      <c r="K180" s="15" t="n">
        <f aca="false">G180/100</f>
        <v>-0.0844</v>
      </c>
      <c r="L180" s="15" t="n">
        <f aca="false">H180/100</f>
        <v>0.0107</v>
      </c>
      <c r="M180" s="15" t="n">
        <f aca="false">I180/100</f>
        <v>-0.0102</v>
      </c>
      <c r="N180" s="15" t="n">
        <f aca="false">J180/100</f>
        <v>0.0017</v>
      </c>
      <c r="O180" s="16" t="n">
        <f aca="false">B180-$N180</f>
        <v>-0.0774276313057925</v>
      </c>
      <c r="P180" s="16" t="n">
        <f aca="false">C180-$N180</f>
        <v>-0.037931884057971</v>
      </c>
      <c r="Q180" s="16" t="n">
        <f aca="false">D180-$N180</f>
        <v>-0.0507701001430615</v>
      </c>
      <c r="R180" s="16" t="n">
        <f aca="false">E180-$N180</f>
        <v>-0.0861354018311291</v>
      </c>
      <c r="S180" s="17" t="n">
        <f aca="false">[1]StylePortfolios!B164/100-$N180</f>
        <v>-0.0876</v>
      </c>
      <c r="T180" s="17" t="n">
        <f aca="false">[1]StylePortfolios!C164/100-$N180</f>
        <v>-0.0732</v>
      </c>
      <c r="U180" s="17" t="n">
        <f aca="false">[1]StylePortfolios!D164/100-$N180</f>
        <v>-0.0853</v>
      </c>
      <c r="V180" s="17" t="n">
        <f aca="false">[1]StylePortfolios!U164/100-$N180</f>
        <v>-0.1053</v>
      </c>
      <c r="W180" s="17" t="n">
        <f aca="false">[1]StylePortfolios!V164/100-$N180</f>
        <v>-0.0751</v>
      </c>
      <c r="X180" s="17" t="n">
        <f aca="false">[1]StylePortfolios!W164/100-$N180</f>
        <v>-0.0971</v>
      </c>
      <c r="Y180" s="18" t="n">
        <f aca="false">O180-(AM$6+AM$7*$S180+AM$8*$T180+AM$9*$U180+$V180*AM$10+$W180*AM$11+$X180*AM$12)</f>
        <v>0.0103657962337893</v>
      </c>
      <c r="Z180" s="18" t="n">
        <f aca="false">Y180^2</f>
        <v>0.000107449731560441</v>
      </c>
      <c r="AA180" s="19" t="n">
        <f aca="false">(O180-$AM$16)^2</f>
        <v>0.00668503759533069</v>
      </c>
      <c r="AC180" s="12"/>
      <c r="AD180" s="12"/>
      <c r="AE180" s="12"/>
    </row>
    <row r="181" customFormat="false" ht="14" hidden="false" customHeight="false" outlineLevel="0" collapsed="false">
      <c r="A181" s="0" t="n">
        <v>200807</v>
      </c>
      <c r="B181" s="15" t="n">
        <v>-0.00967117988394595</v>
      </c>
      <c r="C181" s="15" t="n">
        <v>-0.0284073820915927</v>
      </c>
      <c r="D181" s="15" t="n">
        <v>-0.0413720475402437</v>
      </c>
      <c r="E181" s="15" t="n">
        <v>-0.0138888888888888</v>
      </c>
      <c r="F181" s="0" t="n">
        <v>200807</v>
      </c>
      <c r="G181" s="0" t="n">
        <v>-0.77</v>
      </c>
      <c r="H181" s="0" t="n">
        <v>3.58</v>
      </c>
      <c r="I181" s="0" t="n">
        <v>3.69</v>
      </c>
      <c r="J181" s="0" t="n">
        <v>0.15</v>
      </c>
      <c r="K181" s="15" t="n">
        <f aca="false">G181/100</f>
        <v>-0.0077</v>
      </c>
      <c r="L181" s="15" t="n">
        <f aca="false">H181/100</f>
        <v>0.0358</v>
      </c>
      <c r="M181" s="15" t="n">
        <f aca="false">I181/100</f>
        <v>0.0369</v>
      </c>
      <c r="N181" s="15" t="n">
        <f aca="false">J181/100</f>
        <v>0.0015</v>
      </c>
      <c r="O181" s="16" t="n">
        <f aca="false">B181-$N181</f>
        <v>-0.0111711798839459</v>
      </c>
      <c r="P181" s="16" t="n">
        <f aca="false">C181-$N181</f>
        <v>-0.0299073820915927</v>
      </c>
      <c r="Q181" s="16" t="n">
        <f aca="false">D181-$N181</f>
        <v>-0.0428720475402437</v>
      </c>
      <c r="R181" s="16" t="n">
        <f aca="false">E181-$N181</f>
        <v>-0.0153888888888888</v>
      </c>
      <c r="S181" s="17" t="n">
        <f aca="false">[1]StylePortfolios!B165/100-$N181</f>
        <v>0.0427</v>
      </c>
      <c r="T181" s="17" t="n">
        <f aca="false">[1]StylePortfolios!C165/100-$N181</f>
        <v>-0.0002</v>
      </c>
      <c r="U181" s="17" t="n">
        <f aca="false">[1]StylePortfolios!D165/100-$N181</f>
        <v>-0.0131</v>
      </c>
      <c r="V181" s="17" t="n">
        <f aca="false">[1]StylePortfolios!U165/100-$N181</f>
        <v>0.0331</v>
      </c>
      <c r="W181" s="17" t="n">
        <f aca="false">[1]StylePortfolios!V165/100-$N181</f>
        <v>-0.0076</v>
      </c>
      <c r="X181" s="17" t="n">
        <f aca="false">[1]StylePortfolios!W165/100-$N181</f>
        <v>-0.025</v>
      </c>
      <c r="Y181" s="18" t="n">
        <f aca="false">O181-(AM$6+AM$7*$S181+AM$8*$T181+AM$9*$U181+$V181*AM$10+$W181*AM$11+$X181*AM$12)</f>
        <v>-0.000379468593030905</v>
      </c>
      <c r="Z181" s="18" t="n">
        <f aca="false">Y181^2</f>
        <v>1.43996413096854E-007</v>
      </c>
      <c r="AA181" s="19" t="n">
        <f aca="false">(O181-$AM$16)^2</f>
        <v>0.000240424492837051</v>
      </c>
      <c r="AC181" s="12"/>
      <c r="AD181" s="12"/>
      <c r="AE181" s="12"/>
    </row>
    <row r="182" customFormat="false" ht="14" hidden="false" customHeight="false" outlineLevel="0" collapsed="false">
      <c r="A182" s="0" t="n">
        <v>200808</v>
      </c>
      <c r="B182" s="15" t="n">
        <v>0.01416015625</v>
      </c>
      <c r="C182" s="15" t="n">
        <v>-0.013446567586695</v>
      </c>
      <c r="D182" s="15" t="n">
        <v>-0.00768989328311365</v>
      </c>
      <c r="E182" s="15" t="n">
        <v>-0.012394366197183</v>
      </c>
      <c r="F182" s="0" t="n">
        <v>200808</v>
      </c>
      <c r="G182" s="0" t="n">
        <v>1.53</v>
      </c>
      <c r="H182" s="0" t="n">
        <v>3.75</v>
      </c>
      <c r="I182" s="0" t="n">
        <v>1.48</v>
      </c>
      <c r="J182" s="0" t="n">
        <v>0.13</v>
      </c>
      <c r="K182" s="15" t="n">
        <f aca="false">G182/100</f>
        <v>0.0153</v>
      </c>
      <c r="L182" s="15" t="n">
        <f aca="false">H182/100</f>
        <v>0.0375</v>
      </c>
      <c r="M182" s="15" t="n">
        <f aca="false">I182/100</f>
        <v>0.0148</v>
      </c>
      <c r="N182" s="15" t="n">
        <f aca="false">J182/100</f>
        <v>0.0013</v>
      </c>
      <c r="O182" s="16" t="n">
        <f aca="false">B182-$N182</f>
        <v>0.01286015625</v>
      </c>
      <c r="P182" s="16" t="n">
        <f aca="false">C182-$N182</f>
        <v>-0.014746567586695</v>
      </c>
      <c r="Q182" s="16" t="n">
        <f aca="false">D182-$N182</f>
        <v>-0.00898989328311365</v>
      </c>
      <c r="R182" s="16" t="n">
        <f aca="false">E182-$N182</f>
        <v>-0.013694366197183</v>
      </c>
      <c r="S182" s="17" t="n">
        <f aca="false">[1]StylePortfolios!B166/100-$N182</f>
        <v>0.038</v>
      </c>
      <c r="T182" s="17" t="n">
        <f aca="false">[1]StylePortfolios!C166/100-$N182</f>
        <v>0.0311</v>
      </c>
      <c r="U182" s="17" t="n">
        <f aca="false">[1]StylePortfolios!D166/100-$N182</f>
        <v>0.0103</v>
      </c>
      <c r="V182" s="17" t="n">
        <f aca="false">[1]StylePortfolios!U166/100-$N182</f>
        <v>0.0543</v>
      </c>
      <c r="W182" s="17" t="n">
        <f aca="false">[1]StylePortfolios!V166/100-$N182</f>
        <v>0.0153</v>
      </c>
      <c r="X182" s="17" t="n">
        <f aca="false">[1]StylePortfolios!W166/100-$N182</f>
        <v>0.0107</v>
      </c>
      <c r="Y182" s="18" t="n">
        <f aca="false">O182-(AM$6+AM$7*$S182+AM$8*$T182+AM$9*$U182+$V182*AM$10+$W182*AM$11+$X182*AM$12)</f>
        <v>-0.00215519061823822</v>
      </c>
      <c r="Z182" s="18" t="n">
        <f aca="false">Y182^2</f>
        <v>4.64484660094202E-006</v>
      </c>
      <c r="AA182" s="19" t="n">
        <f aca="false">(O182-$AM$16)^2</f>
        <v>7.26877029447129E-005</v>
      </c>
      <c r="AC182" s="12"/>
      <c r="AD182" s="12"/>
      <c r="AE182" s="12"/>
    </row>
    <row r="183" customFormat="false" ht="14" hidden="false" customHeight="false" outlineLevel="0" collapsed="false">
      <c r="A183" s="0" t="n">
        <v>200809</v>
      </c>
      <c r="B183" s="15" t="n">
        <v>-0.116995666827154</v>
      </c>
      <c r="C183" s="15" t="n">
        <v>-0.0903873744619799</v>
      </c>
      <c r="D183" s="15" t="n">
        <v>-0.0961568875533766</v>
      </c>
      <c r="E183" s="15" t="n">
        <v>-0.087278950370793</v>
      </c>
      <c r="F183" s="0" t="n">
        <v>200809</v>
      </c>
      <c r="G183" s="0" t="n">
        <v>-9.24</v>
      </c>
      <c r="H183" s="0" t="n">
        <v>-0.34</v>
      </c>
      <c r="I183" s="0" t="n">
        <v>4.4</v>
      </c>
      <c r="J183" s="0" t="n">
        <v>0.15</v>
      </c>
      <c r="K183" s="15" t="n">
        <f aca="false">G183/100</f>
        <v>-0.0924</v>
      </c>
      <c r="L183" s="15" t="n">
        <f aca="false">H183/100</f>
        <v>-0.0034</v>
      </c>
      <c r="M183" s="15" t="n">
        <f aca="false">I183/100</f>
        <v>0.044</v>
      </c>
      <c r="N183" s="15" t="n">
        <f aca="false">J183/100</f>
        <v>0.0015</v>
      </c>
      <c r="O183" s="16" t="n">
        <f aca="false">B183-$N183</f>
        <v>-0.118495666827154</v>
      </c>
      <c r="P183" s="16" t="n">
        <f aca="false">C183-$N183</f>
        <v>-0.0918873744619799</v>
      </c>
      <c r="Q183" s="16" t="n">
        <f aca="false">D183-$N183</f>
        <v>-0.0976568875533766</v>
      </c>
      <c r="R183" s="16" t="n">
        <f aca="false">E183-$N183</f>
        <v>-0.088778950370793</v>
      </c>
      <c r="S183" s="17" t="n">
        <f aca="false">[1]StylePortfolios!B167/100-$N183</f>
        <v>-0.0815</v>
      </c>
      <c r="T183" s="17" t="n">
        <f aca="false">[1]StylePortfolios!C167/100-$N183</f>
        <v>-0.1044</v>
      </c>
      <c r="U183" s="17" t="n">
        <f aca="false">[1]StylePortfolios!D167/100-$N183</f>
        <v>-0.0919</v>
      </c>
      <c r="V183" s="17" t="n">
        <f aca="false">[1]StylePortfolios!U167/100-$N183</f>
        <v>-0.1017</v>
      </c>
      <c r="W183" s="17" t="n">
        <f aca="false">[1]StylePortfolios!V167/100-$N183</f>
        <v>-0.0984</v>
      </c>
      <c r="X183" s="17" t="n">
        <f aca="false">[1]StylePortfolios!W167/100-$N183</f>
        <v>-0.0963</v>
      </c>
      <c r="Y183" s="18" t="n">
        <f aca="false">O183-(AM$6+AM$7*$S183+AM$8*$T183+AM$9*$U183+$V183*AM$10+$W183*AM$11+$X183*AM$12)</f>
        <v>-0.0247797476623607</v>
      </c>
      <c r="Z183" s="18" t="n">
        <f aca="false">Y183^2</f>
        <v>0.000614035894210271</v>
      </c>
      <c r="AA183" s="19" t="n">
        <f aca="false">(O183-$AM$16)^2</f>
        <v>0.0150872370827989</v>
      </c>
      <c r="AC183" s="12"/>
      <c r="AD183" s="12"/>
      <c r="AE183" s="12"/>
    </row>
    <row r="184" customFormat="false" ht="14" hidden="false" customHeight="false" outlineLevel="0" collapsed="false">
      <c r="A184" s="0" t="n">
        <v>200810</v>
      </c>
      <c r="B184" s="15" t="n">
        <v>-0.213467829880044</v>
      </c>
      <c r="C184" s="15" t="n">
        <v>-0.121309148264984</v>
      </c>
      <c r="D184" s="15" t="n">
        <v>-0.1583552055993</v>
      </c>
      <c r="E184" s="15" t="n">
        <v>-0.161875</v>
      </c>
      <c r="F184" s="0" t="n">
        <v>200810</v>
      </c>
      <c r="G184" s="0" t="n">
        <v>-17.23</v>
      </c>
      <c r="H184" s="0" t="n">
        <v>-2.28</v>
      </c>
      <c r="I184" s="0" t="n">
        <v>-2.99</v>
      </c>
      <c r="J184" s="0" t="n">
        <v>0.08</v>
      </c>
      <c r="K184" s="15" t="n">
        <f aca="false">G184/100</f>
        <v>-0.1723</v>
      </c>
      <c r="L184" s="15" t="n">
        <f aca="false">H184/100</f>
        <v>-0.0228</v>
      </c>
      <c r="M184" s="15" t="n">
        <f aca="false">I184/100</f>
        <v>-0.0299</v>
      </c>
      <c r="N184" s="15" t="n">
        <f aca="false">J184/100</f>
        <v>0.0008</v>
      </c>
      <c r="O184" s="16" t="n">
        <f aca="false">B184-$N184</f>
        <v>-0.214267829880044</v>
      </c>
      <c r="P184" s="16" t="n">
        <f aca="false">C184-$N184</f>
        <v>-0.122109148264984</v>
      </c>
      <c r="Q184" s="16" t="n">
        <f aca="false">D184-$N184</f>
        <v>-0.1591552055993</v>
      </c>
      <c r="R184" s="16" t="n">
        <f aca="false">E184-$N184</f>
        <v>-0.162675</v>
      </c>
      <c r="S184" s="17" t="n">
        <f aca="false">[1]StylePortfolios!B168/100-$N184</f>
        <v>-0.2097</v>
      </c>
      <c r="T184" s="17" t="n">
        <f aca="false">[1]StylePortfolios!C168/100-$N184</f>
        <v>-0.2082</v>
      </c>
      <c r="U184" s="17" t="n">
        <f aca="false">[1]StylePortfolios!D168/100-$N184</f>
        <v>-0.1646</v>
      </c>
      <c r="V184" s="17" t="n">
        <f aca="false">[1]StylePortfolios!U168/100-$N184</f>
        <v>-0.2319</v>
      </c>
      <c r="W184" s="17" t="n">
        <f aca="false">[1]StylePortfolios!V168/100-$N184</f>
        <v>-0.1551</v>
      </c>
      <c r="X184" s="17" t="n">
        <f aca="false">[1]StylePortfolios!W168/100-$N184</f>
        <v>-0.1742</v>
      </c>
      <c r="Y184" s="18" t="n">
        <f aca="false">O184-(AM$6+AM$7*$S184+AM$8*$T184+AM$9*$U184+$V184*AM$10+$W184*AM$11+$X184*AM$12)</f>
        <v>-0.0437802023034071</v>
      </c>
      <c r="Z184" s="18" t="n">
        <f aca="false">Y184^2</f>
        <v>0.00191670611372725</v>
      </c>
      <c r="AA184" s="19" t="n">
        <f aca="false">(O184-$AM$16)^2</f>
        <v>0.0477869558486887</v>
      </c>
      <c r="AC184" s="12"/>
      <c r="AD184" s="12"/>
      <c r="AE184" s="12"/>
    </row>
    <row r="185" customFormat="false" ht="14" hidden="false" customHeight="false" outlineLevel="0" collapsed="false">
      <c r="A185" s="0" t="n">
        <v>200811</v>
      </c>
      <c r="B185" s="15" t="n">
        <v>-0.157019064124783</v>
      </c>
      <c r="C185" s="15" t="n">
        <v>-0.046028880866426</v>
      </c>
      <c r="D185" s="15" t="n">
        <v>-0.0698544698544699</v>
      </c>
      <c r="E185" s="15" t="n">
        <v>-0.0700969425801639</v>
      </c>
      <c r="F185" s="0" t="n">
        <v>200811</v>
      </c>
      <c r="G185" s="0" t="n">
        <v>-7.86</v>
      </c>
      <c r="H185" s="0" t="n">
        <v>-3.63</v>
      </c>
      <c r="I185" s="0" t="n">
        <v>-4.94</v>
      </c>
      <c r="J185" s="0" t="n">
        <v>0.03</v>
      </c>
      <c r="K185" s="15" t="n">
        <f aca="false">G185/100</f>
        <v>-0.0786</v>
      </c>
      <c r="L185" s="15" t="n">
        <f aca="false">H185/100</f>
        <v>-0.0363</v>
      </c>
      <c r="M185" s="15" t="n">
        <f aca="false">I185/100</f>
        <v>-0.0494</v>
      </c>
      <c r="N185" s="15" t="n">
        <f aca="false">J185/100</f>
        <v>0.0003</v>
      </c>
      <c r="O185" s="16" t="n">
        <f aca="false">B185-$N185</f>
        <v>-0.157319064124783</v>
      </c>
      <c r="P185" s="16" t="n">
        <f aca="false">C185-$N185</f>
        <v>-0.046328880866426</v>
      </c>
      <c r="Q185" s="16" t="n">
        <f aca="false">D185-$N185</f>
        <v>-0.0701544698544699</v>
      </c>
      <c r="R185" s="16" t="n">
        <f aca="false">E185-$N185</f>
        <v>-0.0703969425801639</v>
      </c>
      <c r="S185" s="17" t="n">
        <f aca="false">[1]StylePortfolios!B169/100-$N185</f>
        <v>-0.1302</v>
      </c>
      <c r="T185" s="17" t="n">
        <f aca="false">[1]StylePortfolios!C169/100-$N185</f>
        <v>-0.1023</v>
      </c>
      <c r="U185" s="17" t="n">
        <f aca="false">[1]StylePortfolios!D169/100-$N185</f>
        <v>-0.072</v>
      </c>
      <c r="V185" s="17" t="n">
        <f aca="false">[1]StylePortfolios!U169/100-$N185</f>
        <v>-0.0997</v>
      </c>
      <c r="W185" s="17" t="n">
        <f aca="false">[1]StylePortfolios!V169/100-$N185</f>
        <v>-0.066</v>
      </c>
      <c r="X185" s="17" t="n">
        <f aca="false">[1]StylePortfolios!W169/100-$N185</f>
        <v>-0.0718</v>
      </c>
      <c r="Y185" s="18" t="n">
        <f aca="false">O185-(AM$6+AM$7*$S185+AM$8*$T185+AM$9*$U185+$V185*AM$10+$W185*AM$11+$X185*AM$12)</f>
        <v>-0.0843449797536307</v>
      </c>
      <c r="Z185" s="18" t="n">
        <f aca="false">Y185^2</f>
        <v>0.00711407560964037</v>
      </c>
      <c r="AA185" s="19" t="n">
        <f aca="false">(O185-$AM$16)^2</f>
        <v>0.0261318579485162</v>
      </c>
      <c r="AC185" s="12"/>
      <c r="AD185" s="12"/>
      <c r="AE185" s="12"/>
    </row>
    <row r="186" customFormat="false" ht="14" hidden="false" customHeight="false" outlineLevel="0" collapsed="false">
      <c r="A186" s="0" t="n">
        <v>200812</v>
      </c>
      <c r="B186" s="15" t="n">
        <v>0.0707236842105263</v>
      </c>
      <c r="C186" s="15" t="n">
        <v>0.052932828760643</v>
      </c>
      <c r="D186" s="15" t="n">
        <v>0.0163164953062134</v>
      </c>
      <c r="E186" s="15" t="n">
        <v>0.0729991980753808</v>
      </c>
      <c r="F186" s="0" t="n">
        <v>200812</v>
      </c>
      <c r="G186" s="0" t="n">
        <v>1.66</v>
      </c>
      <c r="H186" s="0" t="n">
        <v>3.97</v>
      </c>
      <c r="I186" s="0" t="n">
        <v>-1.2</v>
      </c>
      <c r="J186" s="0" t="n">
        <v>0.09</v>
      </c>
      <c r="K186" s="15" t="n">
        <f aca="false">G186/100</f>
        <v>0.0166</v>
      </c>
      <c r="L186" s="15" t="n">
        <f aca="false">H186/100</f>
        <v>0.0397</v>
      </c>
      <c r="M186" s="15" t="n">
        <f aca="false">I186/100</f>
        <v>-0.012</v>
      </c>
      <c r="N186" s="15" t="n">
        <f aca="false">J186/100</f>
        <v>0.0009</v>
      </c>
      <c r="O186" s="16" t="n">
        <f aca="false">B186-$N186</f>
        <v>0.0698236842105263</v>
      </c>
      <c r="P186" s="16" t="n">
        <f aca="false">C186-$N186</f>
        <v>0.052032828760643</v>
      </c>
      <c r="Q186" s="16" t="n">
        <f aca="false">D186-$N186</f>
        <v>0.0154164953062134</v>
      </c>
      <c r="R186" s="16" t="n">
        <f aca="false">E186-$N186</f>
        <v>0.0720991980753808</v>
      </c>
      <c r="S186" s="17" t="n">
        <f aca="false">[1]StylePortfolios!B170/100-$N186</f>
        <v>0.0482</v>
      </c>
      <c r="T186" s="17" t="n">
        <f aca="false">[1]StylePortfolios!C170/100-$N186</f>
        <v>0.0449</v>
      </c>
      <c r="U186" s="17" t="n">
        <f aca="false">[1]StylePortfolios!D170/100-$N186</f>
        <v>0.0112</v>
      </c>
      <c r="V186" s="17" t="n">
        <f aca="false">[1]StylePortfolios!U170/100-$N186</f>
        <v>0.0419</v>
      </c>
      <c r="W186" s="17" t="n">
        <f aca="false">[1]StylePortfolios!V170/100-$N186</f>
        <v>0.0229</v>
      </c>
      <c r="X186" s="17" t="n">
        <f aca="false">[1]StylePortfolios!W170/100-$N186</f>
        <v>0.0108</v>
      </c>
      <c r="Y186" s="18" t="n">
        <f aca="false">O186-(AM$6+AM$7*$S186+AM$8*$T186+AM$9*$U186+$V186*AM$10+$W186*AM$11+$X186*AM$12)</f>
        <v>0.0544539053654425</v>
      </c>
      <c r="Z186" s="18" t="n">
        <f aca="false">Y186^2</f>
        <v>0.00296522780954857</v>
      </c>
      <c r="AA186" s="19" t="n">
        <f aca="false">(O186-$AM$16)^2</f>
        <v>0.00428884007311554</v>
      </c>
      <c r="AC186" s="12"/>
      <c r="AD186" s="12"/>
      <c r="AE186" s="12"/>
    </row>
  </sheetData>
  <mergeCells count="1">
    <mergeCell ref="B16:E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LibreOffice/5.4.3.2$Windows_X86_64 LibreOffice_project/92a7159f7e4af62137622921e809f8546db437e5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2016-04-01T21:40:36Z</dcterms:created>
  <dc:creator>Arzu Ozoguz</dc:creator>
  <dc:description/>
  <dc:language>en-US</dc:language>
  <cp:lastModifiedBy/>
  <dcterms:modified xsi:type="dcterms:W3CDTF">2018-05-30T21:58:34Z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