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_xi\Desktop\Portafolio and Risk\"/>
    </mc:Choice>
  </mc:AlternateContent>
  <xr:revisionPtr revIDLastSave="0" documentId="12_ncr:400001_{685EFF8E-DE9C-49C6-8567-41C2573B60CB}" xr6:coauthVersionLast="28" xr6:coauthVersionMax="28" xr10:uidLastSave="{00000000-0000-0000-0000-000000000000}"/>
  <bookViews>
    <workbookView xWindow="0" yWindow="0" windowWidth="28800" windowHeight="12210" xr2:uid="{D42EADE5-9E0F-43C6-A079-F65631584A4C}"/>
  </bookViews>
  <sheets>
    <sheet name="Sheet1" sheetId="1" r:id="rId1"/>
  </sheets>
  <calcPr calcId="171027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0" i="1" l="1"/>
  <c r="M20" i="1"/>
  <c r="K20" i="1"/>
  <c r="L20" i="1"/>
  <c r="J15" i="1"/>
  <c r="M15" i="1"/>
  <c r="J14" i="1"/>
  <c r="M14" i="1"/>
  <c r="J13" i="1"/>
  <c r="M13" i="1"/>
  <c r="J12" i="1"/>
  <c r="M12" i="1"/>
  <c r="J11" i="1"/>
  <c r="M11" i="1"/>
  <c r="J10" i="1"/>
  <c r="M10" i="1"/>
  <c r="J9" i="1"/>
  <c r="M9" i="1"/>
  <c r="J8" i="1"/>
  <c r="M8" i="1"/>
  <c r="J7" i="1"/>
  <c r="M7" i="1"/>
  <c r="J6" i="1"/>
  <c r="M6" i="1"/>
  <c r="K15" i="1"/>
  <c r="L15" i="1"/>
  <c r="K14" i="1"/>
  <c r="L14" i="1"/>
  <c r="K13" i="1"/>
  <c r="L13" i="1"/>
  <c r="K12" i="1"/>
  <c r="L12" i="1"/>
  <c r="K11" i="1"/>
  <c r="L11" i="1"/>
  <c r="K10" i="1"/>
  <c r="L10" i="1"/>
  <c r="K9" i="1"/>
  <c r="L9" i="1"/>
  <c r="K8" i="1"/>
  <c r="L8" i="1"/>
  <c r="K7" i="1"/>
  <c r="L7" i="1"/>
  <c r="K6" i="1"/>
  <c r="L6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7" i="1"/>
  <c r="D23" i="1"/>
  <c r="E23" i="1"/>
  <c r="D22" i="1"/>
  <c r="E22" i="1"/>
  <c r="D21" i="1"/>
  <c r="E21" i="1"/>
  <c r="D20" i="1"/>
  <c r="E20" i="1"/>
  <c r="D19" i="1"/>
  <c r="E19" i="1"/>
  <c r="D18" i="1"/>
  <c r="E18" i="1"/>
  <c r="D17" i="1"/>
  <c r="E17" i="1"/>
  <c r="D16" i="1"/>
  <c r="E16" i="1"/>
  <c r="D15" i="1"/>
  <c r="E15" i="1"/>
  <c r="D14" i="1"/>
  <c r="E14" i="1"/>
  <c r="D13" i="1"/>
  <c r="E13" i="1"/>
  <c r="D12" i="1"/>
  <c r="E12" i="1"/>
  <c r="D11" i="1"/>
  <c r="E11" i="1"/>
  <c r="D10" i="1"/>
  <c r="E10" i="1"/>
  <c r="D9" i="1"/>
  <c r="E9" i="1"/>
  <c r="D8" i="1"/>
  <c r="E8" i="1"/>
  <c r="D7" i="1"/>
  <c r="E7" i="1"/>
  <c r="D6" i="1"/>
  <c r="E6" i="1"/>
  <c r="B23" i="1"/>
  <c r="C23" i="1"/>
  <c r="B22" i="1"/>
  <c r="C22" i="1"/>
  <c r="B21" i="1"/>
  <c r="C21" i="1"/>
  <c r="B20" i="1"/>
  <c r="C20" i="1"/>
  <c r="B19" i="1"/>
  <c r="C19" i="1"/>
  <c r="B18" i="1"/>
  <c r="C18" i="1"/>
  <c r="B17" i="1"/>
  <c r="C17" i="1"/>
  <c r="B16" i="1"/>
  <c r="C16" i="1"/>
  <c r="B15" i="1"/>
  <c r="C15" i="1"/>
  <c r="B14" i="1"/>
  <c r="C14" i="1"/>
  <c r="B13" i="1"/>
  <c r="C13" i="1"/>
  <c r="B12" i="1"/>
  <c r="C12" i="1"/>
  <c r="B11" i="1"/>
  <c r="C11" i="1"/>
  <c r="B10" i="1"/>
  <c r="C10" i="1"/>
  <c r="B9" i="1"/>
  <c r="C9" i="1"/>
  <c r="B8" i="1"/>
  <c r="C8" i="1"/>
  <c r="B7" i="1"/>
  <c r="C7" i="1"/>
  <c r="B6" i="1"/>
  <c r="C6" i="1"/>
</calcChain>
</file>

<file path=xl/sharedStrings.xml><?xml version="1.0" encoding="utf-8"?>
<sst xmlns="http://schemas.openxmlformats.org/spreadsheetml/2006/main" count="22" uniqueCount="15">
  <si>
    <t>Risky assets</t>
  </si>
  <si>
    <t>Risk free asset</t>
  </si>
  <si>
    <t>Expected Return</t>
  </si>
  <si>
    <t>Deviation</t>
  </si>
  <si>
    <t>weight_rf</t>
  </si>
  <si>
    <t>E[r]</t>
  </si>
  <si>
    <t>Variance</t>
  </si>
  <si>
    <t>Standard Deviation</t>
  </si>
  <si>
    <t>Sharpe Ratio</t>
  </si>
  <si>
    <t>-</t>
  </si>
  <si>
    <t>weight_Risky assets</t>
  </si>
  <si>
    <t>A</t>
  </si>
  <si>
    <t>1-w*</t>
  </si>
  <si>
    <t>w* (Risky assets)</t>
  </si>
  <si>
    <t xml:space="preserve">Optimal Capital Allocation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</si>
</sst>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2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0" fontId="0" fillId="2" borderId="0" xfId="1" applyNumberFormat="1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164" fontId="4" fillId="2" borderId="0" xfId="0" applyNumberFormat="1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164" fontId="6" fillId="2" borderId="0" xfId="0" applyNumberFormat="1" applyFont="1" applyFill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10" fontId="6" fillId="2" borderId="0" xfId="1" applyNumberFormat="1" applyFont="1" applyFill="1" applyAlignment="1">
      <alignment horizontal="center"/>
    </xf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3D0C0-5897-4E53-BEAA-62D383F07E3A}">
  <dimension ref="A1:M23"/>
  <sheetViews>
    <sheetView tabSelected="1" workbookViewId="0">
      <selection activeCell="I28" sqref="I28"/>
    </sheetView>
  </sheetViews>
  <sheetFormatPr defaultRowHeight="15" x14ac:dyDescent="0.25"/>
  <cols>
    <col min="1" max="1" width="16.42578125" customWidth="1"/>
    <col min="2" max="2" width="16.5703125" customWidth="1"/>
    <col min="3" max="3" width="14.7109375" customWidth="1"/>
    <col min="4" max="4" width="22.42578125" customWidth="1"/>
    <col min="5" max="5" width="21.5703125" customWidth="1"/>
    <col min="6" max="6" width="19.140625" customWidth="1"/>
    <col min="10" max="10" width="18.85546875" customWidth="1"/>
    <col min="11" max="11" width="15.5703125" customWidth="1"/>
    <col min="12" max="12" width="14.140625" customWidth="1"/>
    <col min="13" max="13" width="17.7109375" customWidth="1"/>
  </cols>
  <sheetData>
    <row r="1" spans="1:13" x14ac:dyDescent="0.25">
      <c r="B1" t="s">
        <v>2</v>
      </c>
      <c r="C1" t="s">
        <v>3</v>
      </c>
    </row>
    <row r="2" spans="1:13" x14ac:dyDescent="0.25">
      <c r="A2" t="s">
        <v>0</v>
      </c>
      <c r="B2">
        <v>0.1239</v>
      </c>
      <c r="C2">
        <v>0.79210000000000003</v>
      </c>
    </row>
    <row r="3" spans="1:13" x14ac:dyDescent="0.25">
      <c r="A3" t="s">
        <v>1</v>
      </c>
      <c r="B3">
        <v>0.03</v>
      </c>
    </row>
    <row r="5" spans="1:13" ht="27" customHeight="1" x14ac:dyDescent="0.25">
      <c r="A5" s="5" t="s">
        <v>10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I5" s="7" t="s">
        <v>11</v>
      </c>
      <c r="J5" s="7" t="s">
        <v>13</v>
      </c>
      <c r="K5" s="7" t="s">
        <v>12</v>
      </c>
      <c r="L5" s="7" t="s">
        <v>5</v>
      </c>
      <c r="M5" s="7" t="s">
        <v>7</v>
      </c>
    </row>
    <row r="6" spans="1:13" x14ac:dyDescent="0.25">
      <c r="A6" s="1">
        <v>0</v>
      </c>
      <c r="B6" s="1">
        <f>1-A6</f>
        <v>1</v>
      </c>
      <c r="C6" s="2">
        <f>+A6*$B$2+B6*$B$3</f>
        <v>0.03</v>
      </c>
      <c r="D6" s="3">
        <f>+(A6*$C$2)^2</f>
        <v>0</v>
      </c>
      <c r="E6" s="3">
        <f>+SQRT(D6)</f>
        <v>0</v>
      </c>
      <c r="F6" s="2" t="s">
        <v>9</v>
      </c>
      <c r="I6" s="4">
        <v>1</v>
      </c>
      <c r="J6" s="2">
        <f>+($B$2-$B$3)/(I6*$C$2^2)</f>
        <v>0.14965993962504462</v>
      </c>
      <c r="K6" s="2">
        <f>1-J6</f>
        <v>0.85034006037495535</v>
      </c>
      <c r="L6" s="8">
        <f>+J6*$B$2+K6*$B$3</f>
        <v>4.4053068330791686E-2</v>
      </c>
      <c r="M6" s="8">
        <f>+J6*$C$2</f>
        <v>0.11854563817699784</v>
      </c>
    </row>
    <row r="7" spans="1:13" ht="15.75" x14ac:dyDescent="0.25">
      <c r="A7" s="4">
        <v>0.1</v>
      </c>
      <c r="B7" s="4">
        <f t="shared" ref="B7:B23" si="0">1-A7</f>
        <v>0.9</v>
      </c>
      <c r="C7" s="2">
        <f>+A7*$B$2+B7*$B$3</f>
        <v>3.9390000000000001E-2</v>
      </c>
      <c r="D7" s="3">
        <f>+(A7*$C$2)^2</f>
        <v>6.2742241000000006E-3</v>
      </c>
      <c r="E7" s="3">
        <f>+SQRT(D7)</f>
        <v>7.9210000000000003E-2</v>
      </c>
      <c r="F7" s="3">
        <f>+($B$2-$B$3)/$C$2</f>
        <v>0.11854563817699784</v>
      </c>
      <c r="I7" s="9">
        <v>2</v>
      </c>
      <c r="J7" s="2">
        <f>+($B$2-$B$3)/(I7*$C$2^2)</f>
        <v>7.482996981252231E-2</v>
      </c>
      <c r="K7" s="10">
        <f>1-J7</f>
        <v>0.92517003018747768</v>
      </c>
      <c r="L7" s="8">
        <f>+J7*$B$2+K7*$B$3</f>
        <v>3.7026534165395843E-2</v>
      </c>
      <c r="M7" s="8">
        <f>+J7*$C$2</f>
        <v>5.9272819088498921E-2</v>
      </c>
    </row>
    <row r="8" spans="1:13" x14ac:dyDescent="0.25">
      <c r="A8" s="4">
        <v>0.2</v>
      </c>
      <c r="B8" s="4">
        <f t="shared" si="0"/>
        <v>0.8</v>
      </c>
      <c r="C8" s="2">
        <f>+A8*$B$2+B8*$B$3</f>
        <v>4.8780000000000004E-2</v>
      </c>
      <c r="D8" s="3">
        <f>+(A8*$C$2)^2</f>
        <v>2.5096896400000002E-2</v>
      </c>
      <c r="E8" s="3">
        <f>+SQRT(D8)</f>
        <v>0.15842000000000001</v>
      </c>
      <c r="F8" s="3">
        <f t="shared" ref="F8:F23" si="1">+($B$2-$B$3)/$C$2</f>
        <v>0.11854563817699784</v>
      </c>
      <c r="I8" s="11">
        <v>3</v>
      </c>
      <c r="J8" s="2">
        <f>+($B$2-$B$3)/(I8*$C$2^2)</f>
        <v>4.9886646541681533E-2</v>
      </c>
      <c r="K8" s="12">
        <f>1-J8</f>
        <v>0.95011335345831849</v>
      </c>
      <c r="L8" s="8">
        <f>+J8*$B$2+K8*$B$3</f>
        <v>3.4684356110263895E-2</v>
      </c>
      <c r="M8" s="8">
        <f>+J8*$C$2</f>
        <v>3.9515212725665945E-2</v>
      </c>
    </row>
    <row r="9" spans="1:13" ht="15.75" x14ac:dyDescent="0.25">
      <c r="A9" s="4">
        <v>0.3</v>
      </c>
      <c r="B9" s="4">
        <f t="shared" si="0"/>
        <v>0.7</v>
      </c>
      <c r="C9" s="2">
        <f>+A9*$B$2+B9*$B$3</f>
        <v>5.8169999999999993E-2</v>
      </c>
      <c r="D9" s="3">
        <f>+(A9*$C$2)^2</f>
        <v>5.6468016900000001E-2</v>
      </c>
      <c r="E9" s="3">
        <f>+SQRT(D9)</f>
        <v>0.23763000000000001</v>
      </c>
      <c r="F9" s="3">
        <f t="shared" si="1"/>
        <v>0.11854563817699784</v>
      </c>
      <c r="I9" s="13">
        <v>4</v>
      </c>
      <c r="J9" s="14">
        <f>+($B$2-$B$3)/(I9*$C$2^2)</f>
        <v>3.7414984906261155E-2</v>
      </c>
      <c r="K9" s="15">
        <f>1-J9</f>
        <v>0.96258501509373884</v>
      </c>
      <c r="L9" s="16">
        <f>+J9*$B$2+K9*$B$3</f>
        <v>3.3513267082697924E-2</v>
      </c>
      <c r="M9" s="16">
        <f>+J9*$C$2</f>
        <v>2.963640954424946E-2</v>
      </c>
    </row>
    <row r="10" spans="1:13" x14ac:dyDescent="0.25">
      <c r="A10" s="4">
        <v>0.4</v>
      </c>
      <c r="B10" s="4">
        <f t="shared" si="0"/>
        <v>0.6</v>
      </c>
      <c r="C10" s="2">
        <f>+A10*$B$2+B10*$B$3</f>
        <v>6.7559999999999995E-2</v>
      </c>
      <c r="D10" s="3">
        <f>+(A10*$C$2)^2</f>
        <v>0.10038758560000001</v>
      </c>
      <c r="E10" s="3">
        <f>+SQRT(D10)</f>
        <v>0.31684000000000001</v>
      </c>
      <c r="F10" s="3">
        <f t="shared" si="1"/>
        <v>0.11854563817699784</v>
      </c>
      <c r="I10" s="4">
        <v>5</v>
      </c>
      <c r="J10" s="2">
        <f>+($B$2-$B$3)/(I10*$C$2^2)</f>
        <v>2.993198792500892E-2</v>
      </c>
      <c r="K10" s="2">
        <f>1-J10</f>
        <v>0.97006801207499105</v>
      </c>
      <c r="L10" s="8">
        <f>+J10*$B$2+K10*$B$3</f>
        <v>3.2810613666158332E-2</v>
      </c>
      <c r="M10" s="8">
        <f>+J10*$C$2</f>
        <v>2.3709127635399566E-2</v>
      </c>
    </row>
    <row r="11" spans="1:13" x14ac:dyDescent="0.25">
      <c r="A11" s="4">
        <v>0.5</v>
      </c>
      <c r="B11" s="4">
        <f t="shared" si="0"/>
        <v>0.5</v>
      </c>
      <c r="C11" s="2">
        <f>+A11*$B$2+B11*$B$3</f>
        <v>7.6949999999999991E-2</v>
      </c>
      <c r="D11" s="3">
        <f>+(A11*$C$2)^2</f>
        <v>0.15685560250000002</v>
      </c>
      <c r="E11" s="3">
        <f>+SQRT(D11)</f>
        <v>0.39605000000000001</v>
      </c>
      <c r="F11" s="3">
        <f t="shared" si="1"/>
        <v>0.11854563817699784</v>
      </c>
      <c r="I11" s="4">
        <v>6</v>
      </c>
      <c r="J11" s="2">
        <f>+($B$2-$B$3)/(I11*$C$2^2)</f>
        <v>2.4943323270840766E-2</v>
      </c>
      <c r="K11" s="2">
        <f>1-J11</f>
        <v>0.97505667672915919</v>
      </c>
      <c r="L11" s="8">
        <f>+J11*$B$2+K11*$B$3</f>
        <v>3.2342178055131947E-2</v>
      </c>
      <c r="M11" s="8">
        <f>+J11*$C$2</f>
        <v>1.9757606362832972E-2</v>
      </c>
    </row>
    <row r="12" spans="1:13" x14ac:dyDescent="0.25">
      <c r="A12" s="4">
        <v>0.6</v>
      </c>
      <c r="B12" s="4">
        <f t="shared" si="0"/>
        <v>0.4</v>
      </c>
      <c r="C12" s="2">
        <f>+A12*$B$2+B12*$B$3</f>
        <v>8.6339999999999986E-2</v>
      </c>
      <c r="D12" s="3">
        <f>+(A12*$C$2)^2</f>
        <v>0.2258720676</v>
      </c>
      <c r="E12" s="3">
        <f>+SQRT(D12)</f>
        <v>0.47526000000000002</v>
      </c>
      <c r="F12" s="3">
        <f t="shared" si="1"/>
        <v>0.11854563817699784</v>
      </c>
      <c r="I12" s="4">
        <v>7</v>
      </c>
      <c r="J12" s="2">
        <f>+($B$2-$B$3)/(I12*$C$2^2)</f>
        <v>2.1379991375006374E-2</v>
      </c>
      <c r="K12" s="2">
        <f>1-J12</f>
        <v>0.97862000862499365</v>
      </c>
      <c r="L12" s="8">
        <f>+J12*$B$2+K12*$B$3</f>
        <v>3.2007581190113099E-2</v>
      </c>
      <c r="M12" s="8">
        <f>+J12*$C$2</f>
        <v>1.6935091168142548E-2</v>
      </c>
    </row>
    <row r="13" spans="1:13" x14ac:dyDescent="0.25">
      <c r="A13" s="4">
        <v>0.7</v>
      </c>
      <c r="B13" s="4">
        <f t="shared" si="0"/>
        <v>0.30000000000000004</v>
      </c>
      <c r="C13" s="2">
        <f>+A13*$B$2+B13*$B$3</f>
        <v>9.5729999999999982E-2</v>
      </c>
      <c r="D13" s="3">
        <f>+(A13*$C$2)^2</f>
        <v>0.30743698090000005</v>
      </c>
      <c r="E13" s="3">
        <f>+SQRT(D13)</f>
        <v>0.55447000000000002</v>
      </c>
      <c r="F13" s="3">
        <f t="shared" si="1"/>
        <v>0.11854563817699784</v>
      </c>
      <c r="I13" s="4">
        <v>8</v>
      </c>
      <c r="J13" s="2">
        <f>+($B$2-$B$3)/(I13*$C$2^2)</f>
        <v>1.8707492453130577E-2</v>
      </c>
      <c r="K13" s="2">
        <f>1-J13</f>
        <v>0.98129250754686947</v>
      </c>
      <c r="L13" s="8">
        <f>+J13*$B$2+K13*$B$3</f>
        <v>3.1756633541348958E-2</v>
      </c>
      <c r="M13" s="8">
        <f>+J13*$C$2</f>
        <v>1.481820477212473E-2</v>
      </c>
    </row>
    <row r="14" spans="1:13" x14ac:dyDescent="0.25">
      <c r="A14" s="4">
        <v>0.8</v>
      </c>
      <c r="B14" s="4">
        <f t="shared" si="0"/>
        <v>0.19999999999999996</v>
      </c>
      <c r="C14" s="2">
        <f>+A14*$B$2+B14*$B$3</f>
        <v>0.10511999999999999</v>
      </c>
      <c r="D14" s="3">
        <f>+(A14*$C$2)^2</f>
        <v>0.40155034240000004</v>
      </c>
      <c r="E14" s="3">
        <f>+SQRT(D14)</f>
        <v>0.63368000000000002</v>
      </c>
      <c r="F14" s="3">
        <f t="shared" si="1"/>
        <v>0.11854563817699784</v>
      </c>
      <c r="I14" s="4">
        <v>9</v>
      </c>
      <c r="J14" s="2">
        <f>+($B$2-$B$3)/(I14*$C$2^2)</f>
        <v>1.6628882180560512E-2</v>
      </c>
      <c r="K14" s="2">
        <f>1-J14</f>
        <v>0.98337111781943953</v>
      </c>
      <c r="L14" s="8">
        <f>+J14*$B$2+K14*$B$3</f>
        <v>3.1561452036754631E-2</v>
      </c>
      <c r="M14" s="8">
        <f>+J14*$C$2</f>
        <v>1.3171737575221982E-2</v>
      </c>
    </row>
    <row r="15" spans="1:13" x14ac:dyDescent="0.25">
      <c r="A15" s="4">
        <v>0.9</v>
      </c>
      <c r="B15" s="4">
        <f t="shared" si="0"/>
        <v>9.9999999999999978E-2</v>
      </c>
      <c r="C15" s="2">
        <f>+A15*$B$2+B15*$B$3</f>
        <v>0.11451</v>
      </c>
      <c r="D15" s="3">
        <f>+(A15*$C$2)^2</f>
        <v>0.50821215210000004</v>
      </c>
      <c r="E15" s="3">
        <f>+SQRT(D15)</f>
        <v>0.71289000000000002</v>
      </c>
      <c r="F15" s="3">
        <f t="shared" si="1"/>
        <v>0.11854563817699784</v>
      </c>
      <c r="I15" s="4">
        <v>10</v>
      </c>
      <c r="J15" s="2">
        <f>+($B$2-$B$3)/(I15*$C$2^2)</f>
        <v>1.496599396250446E-2</v>
      </c>
      <c r="K15" s="2">
        <f>1-J15</f>
        <v>0.98503400603749558</v>
      </c>
      <c r="L15" s="8">
        <f>+J15*$B$2+K15*$B$3</f>
        <v>3.1405306833079169E-2</v>
      </c>
      <c r="M15" s="8">
        <f>+J15*$C$2</f>
        <v>1.1854563817699783E-2</v>
      </c>
    </row>
    <row r="16" spans="1:13" x14ac:dyDescent="0.25">
      <c r="A16" s="4">
        <v>1</v>
      </c>
      <c r="B16" s="4">
        <f t="shared" si="0"/>
        <v>0</v>
      </c>
      <c r="C16" s="2">
        <f>+A16*$B$2+B16*$B$3</f>
        <v>0.1239</v>
      </c>
      <c r="D16" s="3">
        <f>+(A16*$C$2)^2</f>
        <v>0.6274224100000001</v>
      </c>
      <c r="E16" s="3">
        <f>+SQRT(D16)</f>
        <v>0.79210000000000003</v>
      </c>
      <c r="F16" s="3">
        <f t="shared" si="1"/>
        <v>0.11854563817699784</v>
      </c>
    </row>
    <row r="17" spans="1:13" x14ac:dyDescent="0.25">
      <c r="A17" s="4">
        <v>1.1000000000000001</v>
      </c>
      <c r="B17" s="4">
        <f t="shared" si="0"/>
        <v>-0.10000000000000009</v>
      </c>
      <c r="C17" s="2">
        <f>+A17*$B$2+B17*$B$3</f>
        <v>0.13328999999999999</v>
      </c>
      <c r="D17" s="3">
        <f>+(A17*$C$2)^2</f>
        <v>0.75918111610000028</v>
      </c>
      <c r="E17" s="3">
        <f>+SQRT(D17)</f>
        <v>0.87131000000000014</v>
      </c>
      <c r="F17" s="3">
        <f t="shared" si="1"/>
        <v>0.11854563817699784</v>
      </c>
    </row>
    <row r="18" spans="1:13" x14ac:dyDescent="0.25">
      <c r="A18" s="4">
        <v>1.2000000000000002</v>
      </c>
      <c r="B18" s="4">
        <f t="shared" si="0"/>
        <v>-0.20000000000000018</v>
      </c>
      <c r="C18" s="2">
        <f>+A18*$B$2+B18*$B$3</f>
        <v>0.14268</v>
      </c>
      <c r="D18" s="3">
        <f>+(A18*$C$2)^2</f>
        <v>0.90348827040000024</v>
      </c>
      <c r="E18" s="3">
        <f>+SQRT(D18)</f>
        <v>0.95052000000000014</v>
      </c>
      <c r="F18" s="3">
        <f t="shared" si="1"/>
        <v>0.11854563817699784</v>
      </c>
      <c r="I18" s="17" t="s">
        <v>14</v>
      </c>
    </row>
    <row r="19" spans="1:13" x14ac:dyDescent="0.25">
      <c r="A19" s="4">
        <v>1.3</v>
      </c>
      <c r="B19" s="4">
        <f t="shared" si="0"/>
        <v>-0.30000000000000004</v>
      </c>
      <c r="C19" s="2">
        <f>+A19*$B$2+B19*$B$3</f>
        <v>0.15206999999999998</v>
      </c>
      <c r="D19" s="3">
        <f>+(A19*$C$2)^2</f>
        <v>1.0603438729000001</v>
      </c>
      <c r="E19" s="3">
        <f>+SQRT(D19)</f>
        <v>1.02973</v>
      </c>
      <c r="F19" s="3">
        <f t="shared" si="1"/>
        <v>0.11854563817699784</v>
      </c>
      <c r="I19" s="7" t="s">
        <v>11</v>
      </c>
      <c r="J19" s="7" t="s">
        <v>13</v>
      </c>
      <c r="K19" s="7" t="s">
        <v>12</v>
      </c>
      <c r="L19" s="7" t="s">
        <v>5</v>
      </c>
      <c r="M19" s="7" t="s">
        <v>7</v>
      </c>
    </row>
    <row r="20" spans="1:13" ht="15.75" x14ac:dyDescent="0.25">
      <c r="A20" s="4">
        <v>1.4</v>
      </c>
      <c r="B20" s="4">
        <f t="shared" si="0"/>
        <v>-0.39999999999999991</v>
      </c>
      <c r="C20" s="2">
        <f>+A20*$B$2+B20*$B$3</f>
        <v>0.16145999999999999</v>
      </c>
      <c r="D20" s="3">
        <f>+(A20*$C$2)^2</f>
        <v>1.2297479236000002</v>
      </c>
      <c r="E20" s="3">
        <f>+SQRT(D20)</f>
        <v>1.10894</v>
      </c>
      <c r="F20" s="3">
        <f t="shared" si="1"/>
        <v>0.11854563817699784</v>
      </c>
      <c r="I20" s="13">
        <v>4</v>
      </c>
      <c r="J20" s="14">
        <f>+($B$2-$B$3)/(I20*$C$2^2)</f>
        <v>3.7414984906261155E-2</v>
      </c>
      <c r="K20" s="15">
        <f>1-J20</f>
        <v>0.96258501509373884</v>
      </c>
      <c r="L20" s="16">
        <f>+J20*$B$2+K20*$B$3</f>
        <v>3.3513267082697924E-2</v>
      </c>
      <c r="M20" s="16">
        <f>+J20*$C$2</f>
        <v>2.963640954424946E-2</v>
      </c>
    </row>
    <row r="21" spans="1:13" x14ac:dyDescent="0.25">
      <c r="A21" s="4">
        <v>1.5</v>
      </c>
      <c r="B21" s="4">
        <f t="shared" si="0"/>
        <v>-0.5</v>
      </c>
      <c r="C21" s="2">
        <f>+A21*$B$2+B21*$B$3</f>
        <v>0.17085</v>
      </c>
      <c r="D21" s="3">
        <f>+(A21*$C$2)^2</f>
        <v>1.4117004225000001</v>
      </c>
      <c r="E21" s="3">
        <f>+SQRT(D21)</f>
        <v>1.18815</v>
      </c>
      <c r="F21" s="3">
        <f t="shared" si="1"/>
        <v>0.11854563817699784</v>
      </c>
    </row>
    <row r="22" spans="1:13" x14ac:dyDescent="0.25">
      <c r="A22" s="4">
        <v>1.6</v>
      </c>
      <c r="B22" s="4">
        <f t="shared" si="0"/>
        <v>-0.60000000000000009</v>
      </c>
      <c r="C22" s="2">
        <f>+A22*$B$2+B22*$B$3</f>
        <v>0.18024000000000001</v>
      </c>
      <c r="D22" s="3">
        <f>+(A22*$C$2)^2</f>
        <v>1.6062013696000002</v>
      </c>
      <c r="E22" s="3">
        <f>+SQRT(D22)</f>
        <v>1.26736</v>
      </c>
      <c r="F22" s="3">
        <f t="shared" si="1"/>
        <v>0.11854563817699784</v>
      </c>
    </row>
    <row r="23" spans="1:13" x14ac:dyDescent="0.25">
      <c r="A23" s="4">
        <v>1.7000000000000002</v>
      </c>
      <c r="B23" s="4">
        <f t="shared" si="0"/>
        <v>-0.70000000000000018</v>
      </c>
      <c r="C23" s="2">
        <f>+A23*$B$2+B23*$B$3</f>
        <v>0.18963000000000002</v>
      </c>
      <c r="D23" s="3">
        <f>+(A23*$C$2)^2</f>
        <v>1.8132507649000007</v>
      </c>
      <c r="E23" s="3">
        <f>+SQRT(D23)</f>
        <v>1.3465700000000003</v>
      </c>
      <c r="F23" s="3">
        <f t="shared" si="1"/>
        <v>0.11854563817699784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Jexibeth Andreina Amaris Cabrera</dc:creator>
  <cp:lastModifiedBy>Jexibeth Andreina Amaris Cabrera</cp:lastModifiedBy>
  <dcterms:created xsi:type="dcterms:W3CDTF">2018-03-30T22:52:03Z</dcterms:created>
  <dcterms:modified xsi:type="dcterms:W3CDTF">2018-03-30T23:18:42Z</dcterms:modified>
</cp:coreProperties>
</file>