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iol\Desktop\"/>
    </mc:Choice>
  </mc:AlternateContent>
  <xr:revisionPtr revIDLastSave="0" documentId="13_ncr:1_{7BE1905A-A23D-4043-AEE3-9D61240D9B93}" xr6:coauthVersionLast="47" xr6:coauthVersionMax="47" xr10:uidLastSave="{00000000-0000-0000-0000-000000000000}"/>
  <bookViews>
    <workbookView xWindow="-120" yWindow="-120" windowWidth="29040" windowHeight="15720" tabRatio="977" xr2:uid="{00000000-000D-0000-FFFF-FFFF00000000}"/>
  </bookViews>
  <sheets>
    <sheet name="1. HW 등급측정" sheetId="4" r:id="rId1"/>
    <sheet name="2. 상용SW 등급측정" sheetId="23" state="hidden" r:id="rId2"/>
    <sheet name="1.1 업무영향범위" sheetId="28" r:id="rId3"/>
    <sheet name="1.2 데이터중요도 1.3 이용자수 처리건수" sheetId="25" r:id="rId4"/>
    <sheet name="2.1 HW 자원특성" sheetId="26" r:id="rId5"/>
    <sheet name="2.2 정보시스템 자원특성" sheetId="30" state="hidden" r:id="rId6"/>
    <sheet name="3.1 HW, 상용SW 유지보수특성" sheetId="27" r:id="rId7"/>
    <sheet name="4.1 필수 장비" sheetId="32" r:id="rId8"/>
    <sheet name="3.2. 정보시스템 유지보수특성" sheetId="31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4" l="1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17" i="4"/>
  <c r="K47" i="4"/>
  <c r="L47" i="4"/>
  <c r="M47" i="4"/>
  <c r="N47" i="4"/>
  <c r="O47" i="4"/>
  <c r="P47" i="4"/>
  <c r="Q47" i="4"/>
  <c r="R47" i="4"/>
  <c r="K48" i="4"/>
  <c r="L48" i="4"/>
  <c r="M48" i="4"/>
  <c r="N48" i="4"/>
  <c r="O48" i="4"/>
  <c r="P48" i="4"/>
  <c r="Q48" i="4"/>
  <c r="R48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J47" i="4" l="1"/>
  <c r="I47" i="4" s="1"/>
  <c r="H47" i="4" s="1"/>
  <c r="J48" i="4"/>
  <c r="I48" i="4" s="1"/>
  <c r="H48" i="4" s="1"/>
  <c r="R29" i="4" l="1"/>
  <c r="S101" i="4" l="1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K50" i="4"/>
  <c r="L50" i="4"/>
  <c r="M50" i="4"/>
  <c r="N50" i="4"/>
  <c r="O50" i="4"/>
  <c r="P50" i="4"/>
  <c r="Q50" i="4"/>
  <c r="R50" i="4"/>
  <c r="R27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9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17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J50" i="4" l="1"/>
  <c r="I50" i="4" s="1"/>
  <c r="H50" i="4" s="1"/>
  <c r="O18" i="4"/>
  <c r="P18" i="4"/>
  <c r="R18" i="4"/>
  <c r="O19" i="4"/>
  <c r="P19" i="4"/>
  <c r="R19" i="4"/>
  <c r="O20" i="4"/>
  <c r="P20" i="4"/>
  <c r="R20" i="4"/>
  <c r="O21" i="4"/>
  <c r="P21" i="4"/>
  <c r="R21" i="4"/>
  <c r="O22" i="4"/>
  <c r="P22" i="4"/>
  <c r="R22" i="4"/>
  <c r="O23" i="4"/>
  <c r="P23" i="4"/>
  <c r="R23" i="4"/>
  <c r="O24" i="4"/>
  <c r="P24" i="4"/>
  <c r="R24" i="4"/>
  <c r="O25" i="4"/>
  <c r="P25" i="4"/>
  <c r="R25" i="4"/>
  <c r="O26" i="4"/>
  <c r="P26" i="4"/>
  <c r="R26" i="4"/>
  <c r="O27" i="4"/>
  <c r="P27" i="4"/>
  <c r="O28" i="4"/>
  <c r="P28" i="4"/>
  <c r="R28" i="4"/>
  <c r="O29" i="4"/>
  <c r="P29" i="4"/>
  <c r="O30" i="4"/>
  <c r="P30" i="4"/>
  <c r="R30" i="4"/>
  <c r="O31" i="4"/>
  <c r="P31" i="4"/>
  <c r="R31" i="4"/>
  <c r="O32" i="4"/>
  <c r="P32" i="4"/>
  <c r="R32" i="4"/>
  <c r="O33" i="4"/>
  <c r="P33" i="4"/>
  <c r="R33" i="4"/>
  <c r="O34" i="4"/>
  <c r="P34" i="4"/>
  <c r="R34" i="4"/>
  <c r="O35" i="4"/>
  <c r="P35" i="4"/>
  <c r="R35" i="4"/>
  <c r="O36" i="4"/>
  <c r="P36" i="4"/>
  <c r="R36" i="4"/>
  <c r="O37" i="4"/>
  <c r="P37" i="4"/>
  <c r="R37" i="4"/>
  <c r="O38" i="4"/>
  <c r="P38" i="4"/>
  <c r="R38" i="4"/>
  <c r="O39" i="4"/>
  <c r="P39" i="4"/>
  <c r="R39" i="4"/>
  <c r="O40" i="4"/>
  <c r="P40" i="4"/>
  <c r="R40" i="4"/>
  <c r="O41" i="4"/>
  <c r="P41" i="4"/>
  <c r="R41" i="4"/>
  <c r="O42" i="4"/>
  <c r="P42" i="4"/>
  <c r="R42" i="4"/>
  <c r="O43" i="4"/>
  <c r="P43" i="4"/>
  <c r="R43" i="4"/>
  <c r="O44" i="4"/>
  <c r="P44" i="4"/>
  <c r="R44" i="4"/>
  <c r="O45" i="4"/>
  <c r="P45" i="4"/>
  <c r="R45" i="4"/>
  <c r="O46" i="4"/>
  <c r="P46" i="4"/>
  <c r="R46" i="4"/>
  <c r="O49" i="4"/>
  <c r="P49" i="4"/>
  <c r="R49" i="4"/>
  <c r="O51" i="4"/>
  <c r="P51" i="4"/>
  <c r="R51" i="4"/>
  <c r="O52" i="4"/>
  <c r="P52" i="4"/>
  <c r="R52" i="4"/>
  <c r="O53" i="4"/>
  <c r="P53" i="4"/>
  <c r="R53" i="4"/>
  <c r="O54" i="4"/>
  <c r="P54" i="4"/>
  <c r="R54" i="4"/>
  <c r="O55" i="4"/>
  <c r="P55" i="4"/>
  <c r="R55" i="4"/>
  <c r="O56" i="4"/>
  <c r="P56" i="4"/>
  <c r="R56" i="4"/>
  <c r="O57" i="4"/>
  <c r="P57" i="4"/>
  <c r="R57" i="4"/>
  <c r="O58" i="4"/>
  <c r="P58" i="4"/>
  <c r="R58" i="4"/>
  <c r="O59" i="4"/>
  <c r="P59" i="4"/>
  <c r="R59" i="4"/>
  <c r="O60" i="4"/>
  <c r="P60" i="4"/>
  <c r="R60" i="4"/>
  <c r="O61" i="4"/>
  <c r="P61" i="4"/>
  <c r="R61" i="4"/>
  <c r="O62" i="4"/>
  <c r="P62" i="4"/>
  <c r="R62" i="4"/>
  <c r="O63" i="4"/>
  <c r="P63" i="4"/>
  <c r="R63" i="4"/>
  <c r="O64" i="4"/>
  <c r="P64" i="4"/>
  <c r="R64" i="4"/>
  <c r="O65" i="4"/>
  <c r="P65" i="4"/>
  <c r="R65" i="4"/>
  <c r="O66" i="4"/>
  <c r="P66" i="4"/>
  <c r="R66" i="4"/>
  <c r="O67" i="4"/>
  <c r="P67" i="4"/>
  <c r="R67" i="4"/>
  <c r="O68" i="4"/>
  <c r="P68" i="4"/>
  <c r="R68" i="4"/>
  <c r="O69" i="4"/>
  <c r="P69" i="4"/>
  <c r="R69" i="4"/>
  <c r="O70" i="4"/>
  <c r="P70" i="4"/>
  <c r="R70" i="4"/>
  <c r="O71" i="4"/>
  <c r="P71" i="4"/>
  <c r="R71" i="4"/>
  <c r="O72" i="4"/>
  <c r="P72" i="4"/>
  <c r="R72" i="4"/>
  <c r="O73" i="4"/>
  <c r="P73" i="4"/>
  <c r="R73" i="4"/>
  <c r="O74" i="4"/>
  <c r="P74" i="4"/>
  <c r="R74" i="4"/>
  <c r="O75" i="4"/>
  <c r="P75" i="4"/>
  <c r="R75" i="4"/>
  <c r="O76" i="4"/>
  <c r="P76" i="4"/>
  <c r="R76" i="4"/>
  <c r="O77" i="4"/>
  <c r="P77" i="4"/>
  <c r="R77" i="4"/>
  <c r="O78" i="4"/>
  <c r="P78" i="4"/>
  <c r="R78" i="4"/>
  <c r="O79" i="4"/>
  <c r="P79" i="4"/>
  <c r="R79" i="4"/>
  <c r="O80" i="4"/>
  <c r="P80" i="4"/>
  <c r="R80" i="4"/>
  <c r="O81" i="4"/>
  <c r="P81" i="4"/>
  <c r="R81" i="4"/>
  <c r="O82" i="4"/>
  <c r="P82" i="4"/>
  <c r="R82" i="4"/>
  <c r="O83" i="4"/>
  <c r="P83" i="4"/>
  <c r="R83" i="4"/>
  <c r="O84" i="4"/>
  <c r="P84" i="4"/>
  <c r="R84" i="4"/>
  <c r="O85" i="4"/>
  <c r="P85" i="4"/>
  <c r="R85" i="4"/>
  <c r="O86" i="4"/>
  <c r="P86" i="4"/>
  <c r="R86" i="4"/>
  <c r="O87" i="4"/>
  <c r="P87" i="4"/>
  <c r="R87" i="4"/>
  <c r="O88" i="4"/>
  <c r="P88" i="4"/>
  <c r="R88" i="4"/>
  <c r="O89" i="4"/>
  <c r="P89" i="4"/>
  <c r="R89" i="4"/>
  <c r="O90" i="4"/>
  <c r="P90" i="4"/>
  <c r="R90" i="4"/>
  <c r="O91" i="4"/>
  <c r="P91" i="4"/>
  <c r="R91" i="4"/>
  <c r="O92" i="4"/>
  <c r="P92" i="4"/>
  <c r="R92" i="4"/>
  <c r="O93" i="4"/>
  <c r="P93" i="4"/>
  <c r="R93" i="4"/>
  <c r="O94" i="4"/>
  <c r="P94" i="4"/>
  <c r="R94" i="4"/>
  <c r="O95" i="4"/>
  <c r="P95" i="4"/>
  <c r="R95" i="4"/>
  <c r="O96" i="4"/>
  <c r="P96" i="4"/>
  <c r="R96" i="4"/>
  <c r="O97" i="4"/>
  <c r="P97" i="4"/>
  <c r="R97" i="4"/>
  <c r="O98" i="4"/>
  <c r="P98" i="4"/>
  <c r="R98" i="4"/>
  <c r="O99" i="4"/>
  <c r="P99" i="4"/>
  <c r="R99" i="4"/>
  <c r="O100" i="4"/>
  <c r="P100" i="4"/>
  <c r="R100" i="4"/>
  <c r="O101" i="4"/>
  <c r="P101" i="4"/>
  <c r="R101" i="4"/>
  <c r="O102" i="4"/>
  <c r="P102" i="4"/>
  <c r="R102" i="4"/>
  <c r="O103" i="4"/>
  <c r="P103" i="4"/>
  <c r="R103" i="4"/>
  <c r="O104" i="4"/>
  <c r="P104" i="4"/>
  <c r="R104" i="4"/>
  <c r="O105" i="4"/>
  <c r="P105" i="4"/>
  <c r="R105" i="4"/>
  <c r="O106" i="4"/>
  <c r="P106" i="4"/>
  <c r="R106" i="4"/>
  <c r="O107" i="4"/>
  <c r="P107" i="4"/>
  <c r="R107" i="4"/>
  <c r="O108" i="4"/>
  <c r="P108" i="4"/>
  <c r="R108" i="4"/>
  <c r="O109" i="4"/>
  <c r="P109" i="4"/>
  <c r="R109" i="4"/>
  <c r="O110" i="4"/>
  <c r="P110" i="4"/>
  <c r="R110" i="4"/>
  <c r="O111" i="4"/>
  <c r="P111" i="4"/>
  <c r="R111" i="4"/>
  <c r="O112" i="4"/>
  <c r="P112" i="4"/>
  <c r="R112" i="4"/>
  <c r="O113" i="4"/>
  <c r="P113" i="4"/>
  <c r="R113" i="4"/>
  <c r="O114" i="4"/>
  <c r="P114" i="4"/>
  <c r="R114" i="4"/>
  <c r="O115" i="4"/>
  <c r="P115" i="4"/>
  <c r="R115" i="4"/>
  <c r="O116" i="4"/>
  <c r="P116" i="4"/>
  <c r="R116" i="4"/>
  <c r="O117" i="4"/>
  <c r="P117" i="4"/>
  <c r="R117" i="4"/>
  <c r="O118" i="4"/>
  <c r="P118" i="4"/>
  <c r="R118" i="4"/>
  <c r="O119" i="4"/>
  <c r="P119" i="4"/>
  <c r="R119" i="4"/>
  <c r="O120" i="4"/>
  <c r="P120" i="4"/>
  <c r="R120" i="4"/>
  <c r="O121" i="4"/>
  <c r="P121" i="4"/>
  <c r="R121" i="4"/>
  <c r="O122" i="4"/>
  <c r="P122" i="4"/>
  <c r="R122" i="4"/>
  <c r="O123" i="4"/>
  <c r="P123" i="4"/>
  <c r="R123" i="4"/>
  <c r="O124" i="4"/>
  <c r="P124" i="4"/>
  <c r="R124" i="4"/>
  <c r="O125" i="4"/>
  <c r="P125" i="4"/>
  <c r="R125" i="4"/>
  <c r="O126" i="4"/>
  <c r="P126" i="4"/>
  <c r="R126" i="4"/>
  <c r="O127" i="4"/>
  <c r="P127" i="4"/>
  <c r="R127" i="4"/>
  <c r="O128" i="4"/>
  <c r="P128" i="4"/>
  <c r="R128" i="4"/>
  <c r="O129" i="4"/>
  <c r="P129" i="4"/>
  <c r="R129" i="4"/>
  <c r="O130" i="4"/>
  <c r="P130" i="4"/>
  <c r="R130" i="4"/>
  <c r="O131" i="4"/>
  <c r="P131" i="4"/>
  <c r="R131" i="4"/>
  <c r="O132" i="4"/>
  <c r="P132" i="4"/>
  <c r="R132" i="4"/>
  <c r="O133" i="4"/>
  <c r="P133" i="4"/>
  <c r="R133" i="4"/>
  <c r="O134" i="4"/>
  <c r="P134" i="4"/>
  <c r="R134" i="4"/>
  <c r="O135" i="4"/>
  <c r="P135" i="4"/>
  <c r="R135" i="4"/>
  <c r="O136" i="4"/>
  <c r="P136" i="4"/>
  <c r="R136" i="4"/>
  <c r="O137" i="4"/>
  <c r="P137" i="4"/>
  <c r="R137" i="4"/>
  <c r="O138" i="4"/>
  <c r="P138" i="4"/>
  <c r="R138" i="4"/>
  <c r="O139" i="4"/>
  <c r="P139" i="4"/>
  <c r="R139" i="4"/>
  <c r="O140" i="4"/>
  <c r="P140" i="4"/>
  <c r="R140" i="4"/>
  <c r="O141" i="4"/>
  <c r="P141" i="4"/>
  <c r="R141" i="4"/>
  <c r="O142" i="4"/>
  <c r="P142" i="4"/>
  <c r="R142" i="4"/>
  <c r="O143" i="4"/>
  <c r="P143" i="4"/>
  <c r="R143" i="4"/>
  <c r="O144" i="4"/>
  <c r="P144" i="4"/>
  <c r="R144" i="4"/>
  <c r="O145" i="4"/>
  <c r="P145" i="4"/>
  <c r="R145" i="4"/>
  <c r="O146" i="4"/>
  <c r="P146" i="4"/>
  <c r="R146" i="4"/>
  <c r="O147" i="4"/>
  <c r="P147" i="4"/>
  <c r="R147" i="4"/>
  <c r="O148" i="4"/>
  <c r="P148" i="4"/>
  <c r="R148" i="4"/>
  <c r="O149" i="4"/>
  <c r="P149" i="4"/>
  <c r="R149" i="4"/>
  <c r="O150" i="4"/>
  <c r="P150" i="4"/>
  <c r="R150" i="4"/>
  <c r="O151" i="4"/>
  <c r="P151" i="4"/>
  <c r="R151" i="4"/>
  <c r="O152" i="4"/>
  <c r="P152" i="4"/>
  <c r="R152" i="4"/>
  <c r="O153" i="4"/>
  <c r="P153" i="4"/>
  <c r="R153" i="4"/>
  <c r="O154" i="4"/>
  <c r="P154" i="4"/>
  <c r="R154" i="4"/>
  <c r="O155" i="4"/>
  <c r="P155" i="4"/>
  <c r="R155" i="4"/>
  <c r="O156" i="4"/>
  <c r="P156" i="4"/>
  <c r="R156" i="4"/>
  <c r="O157" i="4"/>
  <c r="P157" i="4"/>
  <c r="R157" i="4"/>
  <c r="O158" i="4"/>
  <c r="P158" i="4"/>
  <c r="R158" i="4"/>
  <c r="O159" i="4"/>
  <c r="P159" i="4"/>
  <c r="R159" i="4"/>
  <c r="O160" i="4"/>
  <c r="P160" i="4"/>
  <c r="R160" i="4"/>
  <c r="O161" i="4"/>
  <c r="P161" i="4"/>
  <c r="R161" i="4"/>
  <c r="O162" i="4"/>
  <c r="P162" i="4"/>
  <c r="R162" i="4"/>
  <c r="O163" i="4"/>
  <c r="P163" i="4"/>
  <c r="R163" i="4"/>
  <c r="O164" i="4"/>
  <c r="P164" i="4"/>
  <c r="R164" i="4"/>
  <c r="O165" i="4"/>
  <c r="P165" i="4"/>
  <c r="R165" i="4"/>
  <c r="O166" i="4"/>
  <c r="P166" i="4"/>
  <c r="R166" i="4"/>
  <c r="O167" i="4"/>
  <c r="P167" i="4"/>
  <c r="R167" i="4"/>
  <c r="O168" i="4"/>
  <c r="P168" i="4"/>
  <c r="R168" i="4"/>
  <c r="O169" i="4"/>
  <c r="P169" i="4"/>
  <c r="R169" i="4"/>
  <c r="O170" i="4"/>
  <c r="P170" i="4"/>
  <c r="R170" i="4"/>
  <c r="O171" i="4"/>
  <c r="P171" i="4"/>
  <c r="R171" i="4"/>
  <c r="O172" i="4"/>
  <c r="P172" i="4"/>
  <c r="R172" i="4"/>
  <c r="O173" i="4"/>
  <c r="P173" i="4"/>
  <c r="R173" i="4"/>
  <c r="O174" i="4"/>
  <c r="P174" i="4"/>
  <c r="R174" i="4"/>
  <c r="O175" i="4"/>
  <c r="P175" i="4"/>
  <c r="R175" i="4"/>
  <c r="O176" i="4"/>
  <c r="P176" i="4"/>
  <c r="R176" i="4"/>
  <c r="O177" i="4"/>
  <c r="P177" i="4"/>
  <c r="R177" i="4"/>
  <c r="O178" i="4"/>
  <c r="P178" i="4"/>
  <c r="R178" i="4"/>
  <c r="O179" i="4"/>
  <c r="P179" i="4"/>
  <c r="R179" i="4"/>
  <c r="O180" i="4"/>
  <c r="P180" i="4"/>
  <c r="R180" i="4"/>
  <c r="O181" i="4"/>
  <c r="P181" i="4"/>
  <c r="R181" i="4"/>
  <c r="O182" i="4"/>
  <c r="P182" i="4"/>
  <c r="R182" i="4"/>
  <c r="O183" i="4"/>
  <c r="P183" i="4"/>
  <c r="R183" i="4"/>
  <c r="O184" i="4"/>
  <c r="P184" i="4"/>
  <c r="R184" i="4"/>
  <c r="O185" i="4"/>
  <c r="P185" i="4"/>
  <c r="R185" i="4"/>
  <c r="O186" i="4"/>
  <c r="P186" i="4"/>
  <c r="R186" i="4"/>
  <c r="O187" i="4"/>
  <c r="P187" i="4"/>
  <c r="R187" i="4"/>
  <c r="O188" i="4"/>
  <c r="P188" i="4"/>
  <c r="R188" i="4"/>
  <c r="O189" i="4"/>
  <c r="P189" i="4"/>
  <c r="R189" i="4"/>
  <c r="O190" i="4"/>
  <c r="P190" i="4"/>
  <c r="R190" i="4"/>
  <c r="O191" i="4"/>
  <c r="P191" i="4"/>
  <c r="R191" i="4"/>
  <c r="O192" i="4"/>
  <c r="P192" i="4"/>
  <c r="R192" i="4"/>
  <c r="O193" i="4"/>
  <c r="P193" i="4"/>
  <c r="R193" i="4"/>
  <c r="O194" i="4"/>
  <c r="P194" i="4"/>
  <c r="R194" i="4"/>
  <c r="O195" i="4"/>
  <c r="P195" i="4"/>
  <c r="R195" i="4"/>
  <c r="O196" i="4"/>
  <c r="P196" i="4"/>
  <c r="R196" i="4"/>
  <c r="O197" i="4"/>
  <c r="P197" i="4"/>
  <c r="R197" i="4"/>
  <c r="O198" i="4"/>
  <c r="P198" i="4"/>
  <c r="R198" i="4"/>
  <c r="O199" i="4"/>
  <c r="P199" i="4"/>
  <c r="R199" i="4"/>
  <c r="O200" i="4"/>
  <c r="P200" i="4"/>
  <c r="R200" i="4"/>
  <c r="O201" i="4"/>
  <c r="P201" i="4"/>
  <c r="R201" i="4"/>
  <c r="O202" i="4"/>
  <c r="P202" i="4"/>
  <c r="R202" i="4"/>
  <c r="O203" i="4"/>
  <c r="P203" i="4"/>
  <c r="R203" i="4"/>
  <c r="O204" i="4"/>
  <c r="P204" i="4"/>
  <c r="R204" i="4"/>
  <c r="O205" i="4"/>
  <c r="P205" i="4"/>
  <c r="R205" i="4"/>
  <c r="O206" i="4"/>
  <c r="P206" i="4"/>
  <c r="R206" i="4"/>
  <c r="O207" i="4"/>
  <c r="P207" i="4"/>
  <c r="R207" i="4"/>
  <c r="O208" i="4"/>
  <c r="P208" i="4"/>
  <c r="Q208" i="4"/>
  <c r="R208" i="4"/>
  <c r="O209" i="4"/>
  <c r="P209" i="4"/>
  <c r="Q209" i="4"/>
  <c r="R209" i="4"/>
  <c r="O210" i="4"/>
  <c r="P210" i="4"/>
  <c r="Q210" i="4"/>
  <c r="R210" i="4"/>
  <c r="R17" i="4"/>
  <c r="P17" i="4"/>
  <c r="O17" i="4"/>
  <c r="N46" i="4"/>
  <c r="M46" i="4"/>
  <c r="L46" i="4"/>
  <c r="N40" i="4"/>
  <c r="M40" i="4"/>
  <c r="L40" i="4"/>
  <c r="N39" i="4"/>
  <c r="M39" i="4"/>
  <c r="L39" i="4"/>
  <c r="N38" i="4"/>
  <c r="M38" i="4"/>
  <c r="L38" i="4"/>
  <c r="J17" i="4" l="1"/>
  <c r="N33" i="4"/>
  <c r="M33" i="4"/>
  <c r="L33" i="4"/>
  <c r="K46" i="4"/>
  <c r="J46" i="4" s="1"/>
  <c r="K40" i="4"/>
  <c r="J40" i="4" s="1"/>
  <c r="K39" i="4"/>
  <c r="J39" i="4" s="1"/>
  <c r="K38" i="4"/>
  <c r="J38" i="4" s="1"/>
  <c r="K33" i="4"/>
  <c r="J33" i="4" s="1"/>
  <c r="N37" i="4"/>
  <c r="M37" i="4"/>
  <c r="L37" i="4"/>
  <c r="K37" i="4"/>
  <c r="J37" i="4" l="1"/>
  <c r="I37" i="4" s="1"/>
  <c r="H37" i="4" s="1"/>
  <c r="I39" i="4"/>
  <c r="H39" i="4" s="1"/>
  <c r="I46" i="4"/>
  <c r="H46" i="4" s="1"/>
  <c r="I40" i="4"/>
  <c r="H40" i="4" s="1"/>
  <c r="I38" i="4"/>
  <c r="H38" i="4" s="1"/>
  <c r="I33" i="4"/>
  <c r="H33" i="4" s="1"/>
  <c r="O21" i="23"/>
  <c r="N21" i="23"/>
  <c r="M21" i="23"/>
  <c r="L21" i="23"/>
  <c r="K21" i="23"/>
  <c r="O20" i="23"/>
  <c r="N20" i="23"/>
  <c r="M20" i="23"/>
  <c r="L20" i="23"/>
  <c r="K20" i="23"/>
  <c r="O19" i="23"/>
  <c r="N19" i="23"/>
  <c r="M19" i="23"/>
  <c r="L19" i="23"/>
  <c r="K19" i="23"/>
  <c r="O18" i="23"/>
  <c r="N18" i="23"/>
  <c r="M18" i="23"/>
  <c r="L18" i="23"/>
  <c r="K18" i="23"/>
  <c r="O17" i="23"/>
  <c r="N17" i="23"/>
  <c r="M17" i="23"/>
  <c r="L17" i="23"/>
  <c r="K17" i="23"/>
  <c r="O16" i="23"/>
  <c r="N16" i="23"/>
  <c r="M16" i="23"/>
  <c r="L16" i="23"/>
  <c r="K16" i="23"/>
  <c r="O15" i="23"/>
  <c r="N15" i="23"/>
  <c r="M15" i="23"/>
  <c r="L15" i="23"/>
  <c r="K15" i="23"/>
  <c r="O14" i="23"/>
  <c r="N14" i="23"/>
  <c r="M14" i="23"/>
  <c r="L14" i="23"/>
  <c r="K14" i="23"/>
  <c r="N25" i="4"/>
  <c r="M25" i="4"/>
  <c r="L25" i="4"/>
  <c r="K25" i="4"/>
  <c r="N24" i="4"/>
  <c r="M24" i="4"/>
  <c r="L24" i="4"/>
  <c r="K24" i="4"/>
  <c r="J24" i="4" s="1"/>
  <c r="N23" i="4"/>
  <c r="M23" i="4"/>
  <c r="L23" i="4"/>
  <c r="K23" i="4"/>
  <c r="J23" i="4" s="1"/>
  <c r="N22" i="4"/>
  <c r="M22" i="4"/>
  <c r="L22" i="4"/>
  <c r="K22" i="4"/>
  <c r="N21" i="4"/>
  <c r="M21" i="4"/>
  <c r="L21" i="4"/>
  <c r="K21" i="4"/>
  <c r="J21" i="4" s="1"/>
  <c r="N20" i="4"/>
  <c r="M20" i="4"/>
  <c r="L20" i="4"/>
  <c r="K20" i="4"/>
  <c r="J20" i="4" s="1"/>
  <c r="N19" i="4"/>
  <c r="M19" i="4"/>
  <c r="L19" i="4"/>
  <c r="K19" i="4"/>
  <c r="N18" i="4"/>
  <c r="M18" i="4"/>
  <c r="L18" i="4"/>
  <c r="K18" i="4"/>
  <c r="J18" i="4" s="1"/>
  <c r="N17" i="4"/>
  <c r="M17" i="4"/>
  <c r="L17" i="4"/>
  <c r="K17" i="4"/>
  <c r="J19" i="4" l="1"/>
  <c r="J22" i="4"/>
  <c r="J25" i="4"/>
  <c r="I19" i="4"/>
  <c r="H19" i="4" s="1"/>
  <c r="I22" i="4"/>
  <c r="H22" i="4" s="1"/>
  <c r="I25" i="4"/>
  <c r="H25" i="4" s="1"/>
  <c r="I21" i="4"/>
  <c r="H21" i="4" s="1"/>
  <c r="I20" i="4"/>
  <c r="H20" i="4" s="1"/>
  <c r="I23" i="4"/>
  <c r="H23" i="4" s="1"/>
  <c r="I24" i="4"/>
  <c r="H24" i="4" s="1"/>
  <c r="I17" i="4"/>
  <c r="H17" i="4" s="1"/>
  <c r="I18" i="4"/>
  <c r="H18" i="4" s="1"/>
  <c r="J17" i="23"/>
  <c r="I17" i="23" s="1"/>
  <c r="H17" i="23" s="1"/>
  <c r="J21" i="23"/>
  <c r="I21" i="23" s="1"/>
  <c r="H21" i="23" s="1"/>
  <c r="J16" i="23"/>
  <c r="I16" i="23" s="1"/>
  <c r="H16" i="23" s="1"/>
  <c r="J19" i="23"/>
  <c r="I19" i="23" s="1"/>
  <c r="H19" i="23" s="1"/>
  <c r="J18" i="23"/>
  <c r="I18" i="23" s="1"/>
  <c r="H18" i="23" s="1"/>
  <c r="J15" i="23"/>
  <c r="I15" i="23" s="1"/>
  <c r="H15" i="23" s="1"/>
  <c r="J20" i="23"/>
  <c r="I20" i="23" s="1"/>
  <c r="H20" i="23" s="1"/>
  <c r="J14" i="23"/>
  <c r="I14" i="23" s="1"/>
  <c r="H14" i="23" s="1"/>
  <c r="O25" i="23" l="1"/>
  <c r="N25" i="23"/>
  <c r="M25" i="23"/>
  <c r="L25" i="23"/>
  <c r="K25" i="23"/>
  <c r="J25" i="23" l="1"/>
  <c r="I25" i="23" s="1"/>
  <c r="H25" i="23" s="1"/>
  <c r="K22" i="23"/>
  <c r="L22" i="23"/>
  <c r="M22" i="23"/>
  <c r="K23" i="23"/>
  <c r="L23" i="23"/>
  <c r="M23" i="23"/>
  <c r="K24" i="23"/>
  <c r="L24" i="23"/>
  <c r="M24" i="23"/>
  <c r="K26" i="23"/>
  <c r="L26" i="23"/>
  <c r="M26" i="23"/>
  <c r="K27" i="23"/>
  <c r="L27" i="23"/>
  <c r="M27" i="23"/>
  <c r="K28" i="23"/>
  <c r="L28" i="23"/>
  <c r="M28" i="23"/>
  <c r="K29" i="23"/>
  <c r="L29" i="23"/>
  <c r="M29" i="23"/>
  <c r="K30" i="23"/>
  <c r="L30" i="23"/>
  <c r="M30" i="23"/>
  <c r="K31" i="23"/>
  <c r="L31" i="23"/>
  <c r="M31" i="23"/>
  <c r="K32" i="23"/>
  <c r="L32" i="23"/>
  <c r="M32" i="23"/>
  <c r="K33" i="23"/>
  <c r="L33" i="23"/>
  <c r="M33" i="23"/>
  <c r="K34" i="23"/>
  <c r="L34" i="23"/>
  <c r="M34" i="23"/>
  <c r="K35" i="23"/>
  <c r="L35" i="23"/>
  <c r="M35" i="23"/>
  <c r="K36" i="23"/>
  <c r="L36" i="23"/>
  <c r="M36" i="23"/>
  <c r="K37" i="23"/>
  <c r="L37" i="23"/>
  <c r="M37" i="23"/>
  <c r="K38" i="23"/>
  <c r="L38" i="23"/>
  <c r="M38" i="23"/>
  <c r="K39" i="23"/>
  <c r="L39" i="23"/>
  <c r="M39" i="23"/>
  <c r="K40" i="23"/>
  <c r="L40" i="23"/>
  <c r="M40" i="23"/>
  <c r="K41" i="23"/>
  <c r="L41" i="23"/>
  <c r="M41" i="23"/>
  <c r="K42" i="23"/>
  <c r="L42" i="23"/>
  <c r="M42" i="23"/>
  <c r="K43" i="23"/>
  <c r="L43" i="23"/>
  <c r="M43" i="23"/>
  <c r="K44" i="23"/>
  <c r="L44" i="23"/>
  <c r="M44" i="23"/>
  <c r="K45" i="23"/>
  <c r="L45" i="23"/>
  <c r="M45" i="23"/>
  <c r="K46" i="23"/>
  <c r="L46" i="23"/>
  <c r="M46" i="23"/>
  <c r="K47" i="23"/>
  <c r="L47" i="23"/>
  <c r="M47" i="23"/>
  <c r="K48" i="23"/>
  <c r="L48" i="23"/>
  <c r="M48" i="23"/>
  <c r="K49" i="23"/>
  <c r="L49" i="23"/>
  <c r="M49" i="23"/>
  <c r="K50" i="23"/>
  <c r="L50" i="23"/>
  <c r="M50" i="23"/>
  <c r="K51" i="23"/>
  <c r="L51" i="23"/>
  <c r="M51" i="23"/>
  <c r="K52" i="23"/>
  <c r="L52" i="23"/>
  <c r="M52" i="23"/>
  <c r="K53" i="23"/>
  <c r="L53" i="23"/>
  <c r="M53" i="23"/>
  <c r="K54" i="23"/>
  <c r="L54" i="23"/>
  <c r="M54" i="23"/>
  <c r="K55" i="23"/>
  <c r="L55" i="23"/>
  <c r="M55" i="23"/>
  <c r="K56" i="23"/>
  <c r="L56" i="23"/>
  <c r="M56" i="23"/>
  <c r="K57" i="23"/>
  <c r="L57" i="23"/>
  <c r="M57" i="23"/>
  <c r="K58" i="23"/>
  <c r="L58" i="23"/>
  <c r="M58" i="23"/>
  <c r="K59" i="23"/>
  <c r="L59" i="23"/>
  <c r="M59" i="23"/>
  <c r="K60" i="23"/>
  <c r="L60" i="23"/>
  <c r="M60" i="23"/>
  <c r="K61" i="23"/>
  <c r="L61" i="23"/>
  <c r="M61" i="23"/>
  <c r="K62" i="23"/>
  <c r="L62" i="23"/>
  <c r="M62" i="23"/>
  <c r="K63" i="23"/>
  <c r="L63" i="23"/>
  <c r="M63" i="23"/>
  <c r="K64" i="23"/>
  <c r="L64" i="23"/>
  <c r="M64" i="23"/>
  <c r="K65" i="23"/>
  <c r="L65" i="23"/>
  <c r="M65" i="23"/>
  <c r="K66" i="23"/>
  <c r="L66" i="23"/>
  <c r="M66" i="23"/>
  <c r="K67" i="23"/>
  <c r="L67" i="23"/>
  <c r="M67" i="23"/>
  <c r="K68" i="23"/>
  <c r="L68" i="23"/>
  <c r="M68" i="23"/>
  <c r="K69" i="23"/>
  <c r="L69" i="23"/>
  <c r="M69" i="23"/>
  <c r="K70" i="23"/>
  <c r="L70" i="23"/>
  <c r="M70" i="23"/>
  <c r="K71" i="23"/>
  <c r="L71" i="23"/>
  <c r="M71" i="23"/>
  <c r="K72" i="23"/>
  <c r="L72" i="23"/>
  <c r="M72" i="23"/>
  <c r="K73" i="23"/>
  <c r="L73" i="23"/>
  <c r="M73" i="23"/>
  <c r="K74" i="23"/>
  <c r="L74" i="23"/>
  <c r="M74" i="23"/>
  <c r="K75" i="23"/>
  <c r="L75" i="23"/>
  <c r="M75" i="23"/>
  <c r="K76" i="23"/>
  <c r="L76" i="23"/>
  <c r="M76" i="23"/>
  <c r="K77" i="23"/>
  <c r="L77" i="23"/>
  <c r="M77" i="23"/>
  <c r="K78" i="23"/>
  <c r="L78" i="23"/>
  <c r="M78" i="23"/>
  <c r="K79" i="23"/>
  <c r="L79" i="23"/>
  <c r="M79" i="23"/>
  <c r="K80" i="23"/>
  <c r="L80" i="23"/>
  <c r="M80" i="23"/>
  <c r="K81" i="23"/>
  <c r="L81" i="23"/>
  <c r="M81" i="23"/>
  <c r="K82" i="23"/>
  <c r="L82" i="23"/>
  <c r="M82" i="23"/>
  <c r="K83" i="23"/>
  <c r="L83" i="23"/>
  <c r="M83" i="23"/>
  <c r="K84" i="23"/>
  <c r="L84" i="23"/>
  <c r="M84" i="23"/>
  <c r="K85" i="23"/>
  <c r="L85" i="23"/>
  <c r="M85" i="23"/>
  <c r="K86" i="23"/>
  <c r="L86" i="23"/>
  <c r="M86" i="23"/>
  <c r="K87" i="23"/>
  <c r="L87" i="23"/>
  <c r="M87" i="23"/>
  <c r="K88" i="23"/>
  <c r="L88" i="23"/>
  <c r="M88" i="23"/>
  <c r="K89" i="23"/>
  <c r="L89" i="23"/>
  <c r="M89" i="23"/>
  <c r="K90" i="23"/>
  <c r="L90" i="23"/>
  <c r="M90" i="23"/>
  <c r="K91" i="23"/>
  <c r="L91" i="23"/>
  <c r="M91" i="23"/>
  <c r="K92" i="23"/>
  <c r="L92" i="23"/>
  <c r="M92" i="23"/>
  <c r="K93" i="23"/>
  <c r="L93" i="23"/>
  <c r="M93" i="23"/>
  <c r="K94" i="23"/>
  <c r="L94" i="23"/>
  <c r="M94" i="23"/>
  <c r="K95" i="23"/>
  <c r="L95" i="23"/>
  <c r="M95" i="23"/>
  <c r="K96" i="23"/>
  <c r="L96" i="23"/>
  <c r="M96" i="23"/>
  <c r="K97" i="23"/>
  <c r="L97" i="23"/>
  <c r="M97" i="23"/>
  <c r="K98" i="23"/>
  <c r="L98" i="23"/>
  <c r="M98" i="23"/>
  <c r="K99" i="23"/>
  <c r="L99" i="23"/>
  <c r="M99" i="23"/>
  <c r="K100" i="23"/>
  <c r="L100" i="23"/>
  <c r="M100" i="23"/>
  <c r="K101" i="23"/>
  <c r="L101" i="23"/>
  <c r="M101" i="23"/>
  <c r="K102" i="23"/>
  <c r="L102" i="23"/>
  <c r="M102" i="23"/>
  <c r="K103" i="23"/>
  <c r="L103" i="23"/>
  <c r="M103" i="23"/>
  <c r="K104" i="23"/>
  <c r="L104" i="23"/>
  <c r="M104" i="23"/>
  <c r="K105" i="23"/>
  <c r="L105" i="23"/>
  <c r="M105" i="23"/>
  <c r="K106" i="23"/>
  <c r="L106" i="23"/>
  <c r="M106" i="23"/>
  <c r="K107" i="23"/>
  <c r="L107" i="23"/>
  <c r="M107" i="23"/>
  <c r="K108" i="23"/>
  <c r="L108" i="23"/>
  <c r="M108" i="23"/>
  <c r="K109" i="23"/>
  <c r="L109" i="23"/>
  <c r="M109" i="23"/>
  <c r="K110" i="23"/>
  <c r="L110" i="23"/>
  <c r="M110" i="23"/>
  <c r="K111" i="23"/>
  <c r="L111" i="23"/>
  <c r="M111" i="23"/>
  <c r="K112" i="23"/>
  <c r="L112" i="23"/>
  <c r="M112" i="23"/>
  <c r="K113" i="23"/>
  <c r="L113" i="23"/>
  <c r="M113" i="23"/>
  <c r="K114" i="23"/>
  <c r="L114" i="23"/>
  <c r="M114" i="23"/>
  <c r="K115" i="23"/>
  <c r="L115" i="23"/>
  <c r="M115" i="23"/>
  <c r="K116" i="23"/>
  <c r="L116" i="23"/>
  <c r="M116" i="23"/>
  <c r="K117" i="23"/>
  <c r="L117" i="23"/>
  <c r="M117" i="23"/>
  <c r="K118" i="23"/>
  <c r="L118" i="23"/>
  <c r="M118" i="23"/>
  <c r="K119" i="23"/>
  <c r="L119" i="23"/>
  <c r="M119" i="23"/>
  <c r="K120" i="23"/>
  <c r="L120" i="23"/>
  <c r="M120" i="23"/>
  <c r="K121" i="23"/>
  <c r="L121" i="23"/>
  <c r="M121" i="23"/>
  <c r="K122" i="23"/>
  <c r="L122" i="23"/>
  <c r="M122" i="23"/>
  <c r="K123" i="23"/>
  <c r="L123" i="23"/>
  <c r="M123" i="23"/>
  <c r="K124" i="23"/>
  <c r="L124" i="23"/>
  <c r="M124" i="23"/>
  <c r="K125" i="23"/>
  <c r="L125" i="23"/>
  <c r="M125" i="23"/>
  <c r="K126" i="23"/>
  <c r="L126" i="23"/>
  <c r="M126" i="23"/>
  <c r="K127" i="23"/>
  <c r="L127" i="23"/>
  <c r="M127" i="23"/>
  <c r="K128" i="23"/>
  <c r="L128" i="23"/>
  <c r="M128" i="23"/>
  <c r="K129" i="23"/>
  <c r="L129" i="23"/>
  <c r="M129" i="23"/>
  <c r="K130" i="23"/>
  <c r="L130" i="23"/>
  <c r="M130" i="23"/>
  <c r="K131" i="23"/>
  <c r="L131" i="23"/>
  <c r="M131" i="23"/>
  <c r="K132" i="23"/>
  <c r="L132" i="23"/>
  <c r="M132" i="23"/>
  <c r="K133" i="23"/>
  <c r="L133" i="23"/>
  <c r="M133" i="23"/>
  <c r="K134" i="23"/>
  <c r="L134" i="23"/>
  <c r="M134" i="23"/>
  <c r="K135" i="23"/>
  <c r="L135" i="23"/>
  <c r="M135" i="23"/>
  <c r="K136" i="23"/>
  <c r="L136" i="23"/>
  <c r="M136" i="23"/>
  <c r="K137" i="23"/>
  <c r="L137" i="23"/>
  <c r="M137" i="23"/>
  <c r="K138" i="23"/>
  <c r="L138" i="23"/>
  <c r="M138" i="23"/>
  <c r="K139" i="23"/>
  <c r="L139" i="23"/>
  <c r="M139" i="23"/>
  <c r="K140" i="23"/>
  <c r="L140" i="23"/>
  <c r="M140" i="23"/>
  <c r="K141" i="23"/>
  <c r="L141" i="23"/>
  <c r="M141" i="23"/>
  <c r="K142" i="23"/>
  <c r="L142" i="23"/>
  <c r="M142" i="23"/>
  <c r="K143" i="23"/>
  <c r="L143" i="23"/>
  <c r="M143" i="23"/>
  <c r="K144" i="23"/>
  <c r="L144" i="23"/>
  <c r="M144" i="23"/>
  <c r="K145" i="23"/>
  <c r="L145" i="23"/>
  <c r="M145" i="23"/>
  <c r="K146" i="23"/>
  <c r="L146" i="23"/>
  <c r="M146" i="23"/>
  <c r="K147" i="23"/>
  <c r="L147" i="23"/>
  <c r="M147" i="23"/>
  <c r="K148" i="23"/>
  <c r="L148" i="23"/>
  <c r="M148" i="23"/>
  <c r="K149" i="23"/>
  <c r="L149" i="23"/>
  <c r="M149" i="23"/>
  <c r="K150" i="23"/>
  <c r="L150" i="23"/>
  <c r="M150" i="23"/>
  <c r="K151" i="23"/>
  <c r="L151" i="23"/>
  <c r="M151" i="23"/>
  <c r="K152" i="23"/>
  <c r="L152" i="23"/>
  <c r="M152" i="23"/>
  <c r="K153" i="23"/>
  <c r="L153" i="23"/>
  <c r="M153" i="23"/>
  <c r="K154" i="23"/>
  <c r="L154" i="23"/>
  <c r="M154" i="23"/>
  <c r="K155" i="23"/>
  <c r="L155" i="23"/>
  <c r="M155" i="23"/>
  <c r="K156" i="23"/>
  <c r="L156" i="23"/>
  <c r="M156" i="23"/>
  <c r="K157" i="23"/>
  <c r="L157" i="23"/>
  <c r="M157" i="23"/>
  <c r="K158" i="23"/>
  <c r="L158" i="23"/>
  <c r="M158" i="23"/>
  <c r="K159" i="23"/>
  <c r="L159" i="23"/>
  <c r="M159" i="23"/>
  <c r="K160" i="23"/>
  <c r="L160" i="23"/>
  <c r="M160" i="23"/>
  <c r="K161" i="23"/>
  <c r="L161" i="23"/>
  <c r="M161" i="23"/>
  <c r="K162" i="23"/>
  <c r="L162" i="23"/>
  <c r="M162" i="23"/>
  <c r="K163" i="23"/>
  <c r="L163" i="23"/>
  <c r="M163" i="23"/>
  <c r="K164" i="23"/>
  <c r="L164" i="23"/>
  <c r="M164" i="23"/>
  <c r="K165" i="23"/>
  <c r="L165" i="23"/>
  <c r="M165" i="23"/>
  <c r="K166" i="23"/>
  <c r="L166" i="23"/>
  <c r="M166" i="23"/>
  <c r="K167" i="23"/>
  <c r="L167" i="23"/>
  <c r="M167" i="23"/>
  <c r="K168" i="23"/>
  <c r="L168" i="23"/>
  <c r="M168" i="23"/>
  <c r="K169" i="23"/>
  <c r="L169" i="23"/>
  <c r="M169" i="23"/>
  <c r="K170" i="23"/>
  <c r="L170" i="23"/>
  <c r="M170" i="23"/>
  <c r="K171" i="23"/>
  <c r="L171" i="23"/>
  <c r="M171" i="23"/>
  <c r="K172" i="23"/>
  <c r="L172" i="23"/>
  <c r="M172" i="23"/>
  <c r="K173" i="23"/>
  <c r="L173" i="23"/>
  <c r="M173" i="23"/>
  <c r="K174" i="23"/>
  <c r="L174" i="23"/>
  <c r="M174" i="23"/>
  <c r="K175" i="23"/>
  <c r="L175" i="23"/>
  <c r="M175" i="23"/>
  <c r="K176" i="23"/>
  <c r="L176" i="23"/>
  <c r="M176" i="23"/>
  <c r="K177" i="23"/>
  <c r="L177" i="23"/>
  <c r="M177" i="23"/>
  <c r="K178" i="23"/>
  <c r="L178" i="23"/>
  <c r="M178" i="23"/>
  <c r="K179" i="23"/>
  <c r="L179" i="23"/>
  <c r="M179" i="23"/>
  <c r="K180" i="23"/>
  <c r="L180" i="23"/>
  <c r="M180" i="23"/>
  <c r="K181" i="23"/>
  <c r="L181" i="23"/>
  <c r="M181" i="23"/>
  <c r="K182" i="23"/>
  <c r="L182" i="23"/>
  <c r="M182" i="23"/>
  <c r="K183" i="23"/>
  <c r="L183" i="23"/>
  <c r="M183" i="23"/>
  <c r="K184" i="23"/>
  <c r="L184" i="23"/>
  <c r="M184" i="23"/>
  <c r="K185" i="23"/>
  <c r="L185" i="23"/>
  <c r="M185" i="23"/>
  <c r="K186" i="23"/>
  <c r="L186" i="23"/>
  <c r="M186" i="23"/>
  <c r="K187" i="23"/>
  <c r="L187" i="23"/>
  <c r="M187" i="23"/>
  <c r="K188" i="23"/>
  <c r="L188" i="23"/>
  <c r="M188" i="23"/>
  <c r="K189" i="23"/>
  <c r="L189" i="23"/>
  <c r="M189" i="23"/>
  <c r="K190" i="23"/>
  <c r="L190" i="23"/>
  <c r="M190" i="23"/>
  <c r="K191" i="23"/>
  <c r="L191" i="23"/>
  <c r="M191" i="23"/>
  <c r="K192" i="23"/>
  <c r="L192" i="23"/>
  <c r="M192" i="23"/>
  <c r="K193" i="23"/>
  <c r="L193" i="23"/>
  <c r="M193" i="23"/>
  <c r="K194" i="23"/>
  <c r="L194" i="23"/>
  <c r="M194" i="23"/>
  <c r="K195" i="23"/>
  <c r="L195" i="23"/>
  <c r="M195" i="23"/>
  <c r="K196" i="23"/>
  <c r="L196" i="23"/>
  <c r="M196" i="23"/>
  <c r="K197" i="23"/>
  <c r="L197" i="23"/>
  <c r="M197" i="23"/>
  <c r="K198" i="23"/>
  <c r="L198" i="23"/>
  <c r="M198" i="23"/>
  <c r="K199" i="23"/>
  <c r="L199" i="23"/>
  <c r="M199" i="23"/>
  <c r="K200" i="23"/>
  <c r="L200" i="23"/>
  <c r="M200" i="23"/>
  <c r="K201" i="23"/>
  <c r="L201" i="23"/>
  <c r="M201" i="23"/>
  <c r="K202" i="23"/>
  <c r="L202" i="23"/>
  <c r="M202" i="23"/>
  <c r="K203" i="23"/>
  <c r="L203" i="23"/>
  <c r="M203" i="23"/>
  <c r="K204" i="23"/>
  <c r="L204" i="23"/>
  <c r="M204" i="23"/>
  <c r="K205" i="23"/>
  <c r="L205" i="23"/>
  <c r="M205" i="23"/>
  <c r="K206" i="23"/>
  <c r="L206" i="23"/>
  <c r="M206" i="23"/>
  <c r="K207" i="23"/>
  <c r="L207" i="23"/>
  <c r="M207" i="23"/>
  <c r="K208" i="23"/>
  <c r="L208" i="23"/>
  <c r="M208" i="23"/>
  <c r="K26" i="4"/>
  <c r="L26" i="4"/>
  <c r="M26" i="4"/>
  <c r="K27" i="4"/>
  <c r="L27" i="4"/>
  <c r="M27" i="4"/>
  <c r="K28" i="4"/>
  <c r="L28" i="4"/>
  <c r="M28" i="4"/>
  <c r="K29" i="4"/>
  <c r="L29" i="4"/>
  <c r="M29" i="4"/>
  <c r="K30" i="4"/>
  <c r="L30" i="4"/>
  <c r="M30" i="4"/>
  <c r="K31" i="4"/>
  <c r="L31" i="4"/>
  <c r="M31" i="4"/>
  <c r="K32" i="4"/>
  <c r="L32" i="4"/>
  <c r="M32" i="4"/>
  <c r="K34" i="4"/>
  <c r="L34" i="4"/>
  <c r="M34" i="4"/>
  <c r="K35" i="4"/>
  <c r="L35" i="4"/>
  <c r="M35" i="4"/>
  <c r="K36" i="4"/>
  <c r="L36" i="4"/>
  <c r="M36" i="4"/>
  <c r="K41" i="4"/>
  <c r="L41" i="4"/>
  <c r="M41" i="4"/>
  <c r="K42" i="4"/>
  <c r="L42" i="4"/>
  <c r="M42" i="4"/>
  <c r="K43" i="4"/>
  <c r="L43" i="4"/>
  <c r="M43" i="4"/>
  <c r="K44" i="4"/>
  <c r="L44" i="4"/>
  <c r="M44" i="4"/>
  <c r="K45" i="4"/>
  <c r="L45" i="4"/>
  <c r="M45" i="4"/>
  <c r="K49" i="4"/>
  <c r="L49" i="4"/>
  <c r="M49" i="4"/>
  <c r="K51" i="4"/>
  <c r="L51" i="4"/>
  <c r="M51" i="4"/>
  <c r="K52" i="4"/>
  <c r="L52" i="4"/>
  <c r="M52" i="4"/>
  <c r="K53" i="4"/>
  <c r="L53" i="4"/>
  <c r="M53" i="4"/>
  <c r="K54" i="4"/>
  <c r="L54" i="4"/>
  <c r="M54" i="4"/>
  <c r="K55" i="4"/>
  <c r="L55" i="4"/>
  <c r="M55" i="4"/>
  <c r="K56" i="4"/>
  <c r="L56" i="4"/>
  <c r="M56" i="4"/>
  <c r="K57" i="4"/>
  <c r="L57" i="4"/>
  <c r="M57" i="4"/>
  <c r="K58" i="4"/>
  <c r="L58" i="4"/>
  <c r="M58" i="4"/>
  <c r="K59" i="4"/>
  <c r="L59" i="4"/>
  <c r="M59" i="4"/>
  <c r="K60" i="4"/>
  <c r="L60" i="4"/>
  <c r="M60" i="4"/>
  <c r="K61" i="4"/>
  <c r="L61" i="4"/>
  <c r="M61" i="4"/>
  <c r="K62" i="4"/>
  <c r="L62" i="4"/>
  <c r="M62" i="4"/>
  <c r="K63" i="4"/>
  <c r="L63" i="4"/>
  <c r="M63" i="4"/>
  <c r="K64" i="4"/>
  <c r="L64" i="4"/>
  <c r="M64" i="4"/>
  <c r="K65" i="4"/>
  <c r="L65" i="4"/>
  <c r="M65" i="4"/>
  <c r="K66" i="4"/>
  <c r="L66" i="4"/>
  <c r="M66" i="4"/>
  <c r="K67" i="4"/>
  <c r="L67" i="4"/>
  <c r="M67" i="4"/>
  <c r="K68" i="4"/>
  <c r="L68" i="4"/>
  <c r="M68" i="4"/>
  <c r="K69" i="4"/>
  <c r="L69" i="4"/>
  <c r="M69" i="4"/>
  <c r="K70" i="4"/>
  <c r="L70" i="4"/>
  <c r="M70" i="4"/>
  <c r="K71" i="4"/>
  <c r="L71" i="4"/>
  <c r="M71" i="4"/>
  <c r="K72" i="4"/>
  <c r="L72" i="4"/>
  <c r="M72" i="4"/>
  <c r="K73" i="4"/>
  <c r="L73" i="4"/>
  <c r="M73" i="4"/>
  <c r="K74" i="4"/>
  <c r="L74" i="4"/>
  <c r="M74" i="4"/>
  <c r="K75" i="4"/>
  <c r="L75" i="4"/>
  <c r="M75" i="4"/>
  <c r="K76" i="4"/>
  <c r="L76" i="4"/>
  <c r="M76" i="4"/>
  <c r="K77" i="4"/>
  <c r="L77" i="4"/>
  <c r="M77" i="4"/>
  <c r="K78" i="4"/>
  <c r="L78" i="4"/>
  <c r="M78" i="4"/>
  <c r="K79" i="4"/>
  <c r="L79" i="4"/>
  <c r="M79" i="4"/>
  <c r="K80" i="4"/>
  <c r="L80" i="4"/>
  <c r="M80" i="4"/>
  <c r="K81" i="4"/>
  <c r="L81" i="4"/>
  <c r="M81" i="4"/>
  <c r="K82" i="4"/>
  <c r="L82" i="4"/>
  <c r="M82" i="4"/>
  <c r="K83" i="4"/>
  <c r="L83" i="4"/>
  <c r="M83" i="4"/>
  <c r="K84" i="4"/>
  <c r="L84" i="4"/>
  <c r="M84" i="4"/>
  <c r="K85" i="4"/>
  <c r="L85" i="4"/>
  <c r="M85" i="4"/>
  <c r="K86" i="4"/>
  <c r="L86" i="4"/>
  <c r="M86" i="4"/>
  <c r="K87" i="4"/>
  <c r="L87" i="4"/>
  <c r="M87" i="4"/>
  <c r="K88" i="4"/>
  <c r="L88" i="4"/>
  <c r="M88" i="4"/>
  <c r="K89" i="4"/>
  <c r="L89" i="4"/>
  <c r="M89" i="4"/>
  <c r="K90" i="4"/>
  <c r="L90" i="4"/>
  <c r="M90" i="4"/>
  <c r="K91" i="4"/>
  <c r="L91" i="4"/>
  <c r="M91" i="4"/>
  <c r="K92" i="4"/>
  <c r="L92" i="4"/>
  <c r="M92" i="4"/>
  <c r="K93" i="4"/>
  <c r="L93" i="4"/>
  <c r="M93" i="4"/>
  <c r="K94" i="4"/>
  <c r="L94" i="4"/>
  <c r="M94" i="4"/>
  <c r="K95" i="4"/>
  <c r="L95" i="4"/>
  <c r="M95" i="4"/>
  <c r="K96" i="4"/>
  <c r="L96" i="4"/>
  <c r="M96" i="4"/>
  <c r="K97" i="4"/>
  <c r="L97" i="4"/>
  <c r="M97" i="4"/>
  <c r="K98" i="4"/>
  <c r="L98" i="4"/>
  <c r="M98" i="4"/>
  <c r="K99" i="4"/>
  <c r="L99" i="4"/>
  <c r="M99" i="4"/>
  <c r="K100" i="4"/>
  <c r="L100" i="4"/>
  <c r="M100" i="4"/>
  <c r="K101" i="4"/>
  <c r="L101" i="4"/>
  <c r="M101" i="4"/>
  <c r="K102" i="4"/>
  <c r="L102" i="4"/>
  <c r="M102" i="4"/>
  <c r="K103" i="4"/>
  <c r="L103" i="4"/>
  <c r="M103" i="4"/>
  <c r="K104" i="4"/>
  <c r="L104" i="4"/>
  <c r="M104" i="4"/>
  <c r="K105" i="4"/>
  <c r="L105" i="4"/>
  <c r="M105" i="4"/>
  <c r="K106" i="4"/>
  <c r="L106" i="4"/>
  <c r="M106" i="4"/>
  <c r="K107" i="4"/>
  <c r="L107" i="4"/>
  <c r="M107" i="4"/>
  <c r="K108" i="4"/>
  <c r="L108" i="4"/>
  <c r="M108" i="4"/>
  <c r="K109" i="4"/>
  <c r="L109" i="4"/>
  <c r="M109" i="4"/>
  <c r="K110" i="4"/>
  <c r="L110" i="4"/>
  <c r="M110" i="4"/>
  <c r="K111" i="4"/>
  <c r="L111" i="4"/>
  <c r="M111" i="4"/>
  <c r="K112" i="4"/>
  <c r="L112" i="4"/>
  <c r="M112" i="4"/>
  <c r="K113" i="4"/>
  <c r="L113" i="4"/>
  <c r="M113" i="4"/>
  <c r="K114" i="4"/>
  <c r="L114" i="4"/>
  <c r="M114" i="4"/>
  <c r="K115" i="4"/>
  <c r="L115" i="4"/>
  <c r="M115" i="4"/>
  <c r="K116" i="4"/>
  <c r="L116" i="4"/>
  <c r="M116" i="4"/>
  <c r="K117" i="4"/>
  <c r="L117" i="4"/>
  <c r="M117" i="4"/>
  <c r="K118" i="4"/>
  <c r="L118" i="4"/>
  <c r="M118" i="4"/>
  <c r="K119" i="4"/>
  <c r="L119" i="4"/>
  <c r="M119" i="4"/>
  <c r="K120" i="4"/>
  <c r="L120" i="4"/>
  <c r="M120" i="4"/>
  <c r="K121" i="4"/>
  <c r="L121" i="4"/>
  <c r="M121" i="4"/>
  <c r="K122" i="4"/>
  <c r="L122" i="4"/>
  <c r="M122" i="4"/>
  <c r="K123" i="4"/>
  <c r="L123" i="4"/>
  <c r="M123" i="4"/>
  <c r="K124" i="4"/>
  <c r="L124" i="4"/>
  <c r="M124" i="4"/>
  <c r="K125" i="4"/>
  <c r="L125" i="4"/>
  <c r="M125" i="4"/>
  <c r="K126" i="4"/>
  <c r="L126" i="4"/>
  <c r="M126" i="4"/>
  <c r="K127" i="4"/>
  <c r="L127" i="4"/>
  <c r="M127" i="4"/>
  <c r="K128" i="4"/>
  <c r="L128" i="4"/>
  <c r="M128" i="4"/>
  <c r="K129" i="4"/>
  <c r="L129" i="4"/>
  <c r="M129" i="4"/>
  <c r="K130" i="4"/>
  <c r="L130" i="4"/>
  <c r="M130" i="4"/>
  <c r="K131" i="4"/>
  <c r="L131" i="4"/>
  <c r="M131" i="4"/>
  <c r="K132" i="4"/>
  <c r="L132" i="4"/>
  <c r="M132" i="4"/>
  <c r="K133" i="4"/>
  <c r="L133" i="4"/>
  <c r="M133" i="4"/>
  <c r="K134" i="4"/>
  <c r="L134" i="4"/>
  <c r="M134" i="4"/>
  <c r="K135" i="4"/>
  <c r="L135" i="4"/>
  <c r="M135" i="4"/>
  <c r="K136" i="4"/>
  <c r="L136" i="4"/>
  <c r="M136" i="4"/>
  <c r="K137" i="4"/>
  <c r="L137" i="4"/>
  <c r="M137" i="4"/>
  <c r="K138" i="4"/>
  <c r="L138" i="4"/>
  <c r="M138" i="4"/>
  <c r="K139" i="4"/>
  <c r="L139" i="4"/>
  <c r="M139" i="4"/>
  <c r="K140" i="4"/>
  <c r="L140" i="4"/>
  <c r="M140" i="4"/>
  <c r="K141" i="4"/>
  <c r="L141" i="4"/>
  <c r="M141" i="4"/>
  <c r="K142" i="4"/>
  <c r="L142" i="4"/>
  <c r="M142" i="4"/>
  <c r="K143" i="4"/>
  <c r="L143" i="4"/>
  <c r="M143" i="4"/>
  <c r="K144" i="4"/>
  <c r="L144" i="4"/>
  <c r="M144" i="4"/>
  <c r="K145" i="4"/>
  <c r="L145" i="4"/>
  <c r="M145" i="4"/>
  <c r="K146" i="4"/>
  <c r="L146" i="4"/>
  <c r="M146" i="4"/>
  <c r="K147" i="4"/>
  <c r="L147" i="4"/>
  <c r="M147" i="4"/>
  <c r="K148" i="4"/>
  <c r="L148" i="4"/>
  <c r="M148" i="4"/>
  <c r="K149" i="4"/>
  <c r="L149" i="4"/>
  <c r="M149" i="4"/>
  <c r="K150" i="4"/>
  <c r="L150" i="4"/>
  <c r="M150" i="4"/>
  <c r="K151" i="4"/>
  <c r="L151" i="4"/>
  <c r="M151" i="4"/>
  <c r="K152" i="4"/>
  <c r="L152" i="4"/>
  <c r="M152" i="4"/>
  <c r="K153" i="4"/>
  <c r="L153" i="4"/>
  <c r="M153" i="4"/>
  <c r="K154" i="4"/>
  <c r="L154" i="4"/>
  <c r="M154" i="4"/>
  <c r="K155" i="4"/>
  <c r="L155" i="4"/>
  <c r="M155" i="4"/>
  <c r="K156" i="4"/>
  <c r="L156" i="4"/>
  <c r="M156" i="4"/>
  <c r="K157" i="4"/>
  <c r="L157" i="4"/>
  <c r="M157" i="4"/>
  <c r="K158" i="4"/>
  <c r="L158" i="4"/>
  <c r="M158" i="4"/>
  <c r="K159" i="4"/>
  <c r="L159" i="4"/>
  <c r="M159" i="4"/>
  <c r="K160" i="4"/>
  <c r="L160" i="4"/>
  <c r="M160" i="4"/>
  <c r="K161" i="4"/>
  <c r="L161" i="4"/>
  <c r="M161" i="4"/>
  <c r="K162" i="4"/>
  <c r="L162" i="4"/>
  <c r="M162" i="4"/>
  <c r="K163" i="4"/>
  <c r="L163" i="4"/>
  <c r="M163" i="4"/>
  <c r="K164" i="4"/>
  <c r="L164" i="4"/>
  <c r="M164" i="4"/>
  <c r="K165" i="4"/>
  <c r="L165" i="4"/>
  <c r="M165" i="4"/>
  <c r="K166" i="4"/>
  <c r="L166" i="4"/>
  <c r="M166" i="4"/>
  <c r="K167" i="4"/>
  <c r="L167" i="4"/>
  <c r="M167" i="4"/>
  <c r="K168" i="4"/>
  <c r="L168" i="4"/>
  <c r="M168" i="4"/>
  <c r="K169" i="4"/>
  <c r="L169" i="4"/>
  <c r="M169" i="4"/>
  <c r="K170" i="4"/>
  <c r="L170" i="4"/>
  <c r="M170" i="4"/>
  <c r="K171" i="4"/>
  <c r="L171" i="4"/>
  <c r="M171" i="4"/>
  <c r="K172" i="4"/>
  <c r="L172" i="4"/>
  <c r="M172" i="4"/>
  <c r="K173" i="4"/>
  <c r="L173" i="4"/>
  <c r="M173" i="4"/>
  <c r="K174" i="4"/>
  <c r="L174" i="4"/>
  <c r="M174" i="4"/>
  <c r="K175" i="4"/>
  <c r="L175" i="4"/>
  <c r="M175" i="4"/>
  <c r="K176" i="4"/>
  <c r="L176" i="4"/>
  <c r="M176" i="4"/>
  <c r="K177" i="4"/>
  <c r="L177" i="4"/>
  <c r="M177" i="4"/>
  <c r="K178" i="4"/>
  <c r="L178" i="4"/>
  <c r="M178" i="4"/>
  <c r="K179" i="4"/>
  <c r="L179" i="4"/>
  <c r="M179" i="4"/>
  <c r="K180" i="4"/>
  <c r="L180" i="4"/>
  <c r="M180" i="4"/>
  <c r="K181" i="4"/>
  <c r="L181" i="4"/>
  <c r="M181" i="4"/>
  <c r="K182" i="4"/>
  <c r="L182" i="4"/>
  <c r="M182" i="4"/>
  <c r="K183" i="4"/>
  <c r="L183" i="4"/>
  <c r="M183" i="4"/>
  <c r="K184" i="4"/>
  <c r="L184" i="4"/>
  <c r="M184" i="4"/>
  <c r="K185" i="4"/>
  <c r="L185" i="4"/>
  <c r="M185" i="4"/>
  <c r="K186" i="4"/>
  <c r="L186" i="4"/>
  <c r="M186" i="4"/>
  <c r="K187" i="4"/>
  <c r="L187" i="4"/>
  <c r="M187" i="4"/>
  <c r="K188" i="4"/>
  <c r="L188" i="4"/>
  <c r="M188" i="4"/>
  <c r="K189" i="4"/>
  <c r="L189" i="4"/>
  <c r="M189" i="4"/>
  <c r="K190" i="4"/>
  <c r="L190" i="4"/>
  <c r="M190" i="4"/>
  <c r="K191" i="4"/>
  <c r="L191" i="4"/>
  <c r="M191" i="4"/>
  <c r="K192" i="4"/>
  <c r="L192" i="4"/>
  <c r="M192" i="4"/>
  <c r="K193" i="4"/>
  <c r="L193" i="4"/>
  <c r="M193" i="4"/>
  <c r="K194" i="4"/>
  <c r="L194" i="4"/>
  <c r="M194" i="4"/>
  <c r="K195" i="4"/>
  <c r="L195" i="4"/>
  <c r="M195" i="4"/>
  <c r="K196" i="4"/>
  <c r="L196" i="4"/>
  <c r="M196" i="4"/>
  <c r="K197" i="4"/>
  <c r="L197" i="4"/>
  <c r="M197" i="4"/>
  <c r="K198" i="4"/>
  <c r="L198" i="4"/>
  <c r="M198" i="4"/>
  <c r="K199" i="4"/>
  <c r="L199" i="4"/>
  <c r="M199" i="4"/>
  <c r="K200" i="4"/>
  <c r="L200" i="4"/>
  <c r="M200" i="4"/>
  <c r="K201" i="4"/>
  <c r="L201" i="4"/>
  <c r="M201" i="4"/>
  <c r="K202" i="4"/>
  <c r="L202" i="4"/>
  <c r="M202" i="4"/>
  <c r="K203" i="4"/>
  <c r="L203" i="4"/>
  <c r="M203" i="4"/>
  <c r="K204" i="4"/>
  <c r="L204" i="4"/>
  <c r="M204" i="4"/>
  <c r="K205" i="4"/>
  <c r="L205" i="4"/>
  <c r="M205" i="4"/>
  <c r="K206" i="4"/>
  <c r="L206" i="4"/>
  <c r="M206" i="4"/>
  <c r="K207" i="4"/>
  <c r="L207" i="4"/>
  <c r="M207" i="4"/>
  <c r="K208" i="4"/>
  <c r="L208" i="4"/>
  <c r="M208" i="4"/>
  <c r="K209" i="4"/>
  <c r="L209" i="4"/>
  <c r="M209" i="4"/>
  <c r="K210" i="4"/>
  <c r="L210" i="4"/>
  <c r="M210" i="4"/>
  <c r="J64" i="4" l="1"/>
  <c r="J107" i="4"/>
  <c r="J51" i="4"/>
  <c r="J111" i="4"/>
  <c r="J91" i="4"/>
  <c r="J79" i="4"/>
  <c r="J110" i="4"/>
  <c r="J106" i="4"/>
  <c r="J102" i="4"/>
  <c r="J62" i="4"/>
  <c r="J58" i="4"/>
  <c r="J54" i="4"/>
  <c r="J128" i="4"/>
  <c r="J92" i="4"/>
  <c r="J30" i="4"/>
  <c r="J43" i="4"/>
  <c r="J137" i="4"/>
  <c r="J93" i="4"/>
  <c r="J89" i="4"/>
  <c r="J53" i="4"/>
  <c r="J41" i="4"/>
  <c r="J32" i="4"/>
  <c r="J63" i="4"/>
  <c r="N26" i="4"/>
  <c r="J26" i="4" s="1"/>
  <c r="N27" i="4"/>
  <c r="J27" i="4" s="1"/>
  <c r="N28" i="4"/>
  <c r="J28" i="4" s="1"/>
  <c r="N29" i="4"/>
  <c r="J29" i="4" s="1"/>
  <c r="N30" i="4"/>
  <c r="N31" i="4"/>
  <c r="J31" i="4" s="1"/>
  <c r="N32" i="4"/>
  <c r="N34" i="4"/>
  <c r="J34" i="4" s="1"/>
  <c r="N35" i="4"/>
  <c r="J35" i="4" s="1"/>
  <c r="N36" i="4"/>
  <c r="J36" i="4" s="1"/>
  <c r="N41" i="4"/>
  <c r="N42" i="4"/>
  <c r="J42" i="4" s="1"/>
  <c r="N43" i="4"/>
  <c r="N44" i="4"/>
  <c r="J44" i="4" s="1"/>
  <c r="N45" i="4"/>
  <c r="J45" i="4" s="1"/>
  <c r="N49" i="4"/>
  <c r="J49" i="4" s="1"/>
  <c r="N51" i="4"/>
  <c r="N52" i="4"/>
  <c r="J52" i="4" s="1"/>
  <c r="N53" i="4"/>
  <c r="N54" i="4"/>
  <c r="N55" i="4"/>
  <c r="J55" i="4" s="1"/>
  <c r="N56" i="4"/>
  <c r="J56" i="4" s="1"/>
  <c r="N57" i="4"/>
  <c r="J57" i="4" s="1"/>
  <c r="N58" i="4"/>
  <c r="N59" i="4"/>
  <c r="J59" i="4" s="1"/>
  <c r="N60" i="4"/>
  <c r="J60" i="4" s="1"/>
  <c r="N61" i="4"/>
  <c r="J61" i="4" s="1"/>
  <c r="N62" i="4"/>
  <c r="N63" i="4"/>
  <c r="N64" i="4"/>
  <c r="N65" i="4"/>
  <c r="J65" i="4" s="1"/>
  <c r="N66" i="4"/>
  <c r="J66" i="4" s="1"/>
  <c r="N67" i="4"/>
  <c r="J67" i="4" s="1"/>
  <c r="N68" i="4"/>
  <c r="J68" i="4" s="1"/>
  <c r="N69" i="4"/>
  <c r="J69" i="4" s="1"/>
  <c r="N70" i="4"/>
  <c r="J70" i="4" s="1"/>
  <c r="N71" i="4"/>
  <c r="J71" i="4" s="1"/>
  <c r="N72" i="4"/>
  <c r="J72" i="4" s="1"/>
  <c r="N73" i="4"/>
  <c r="J73" i="4" s="1"/>
  <c r="N74" i="4"/>
  <c r="J74" i="4" s="1"/>
  <c r="N75" i="4"/>
  <c r="J75" i="4" s="1"/>
  <c r="N76" i="4"/>
  <c r="J76" i="4" s="1"/>
  <c r="N77" i="4"/>
  <c r="J77" i="4" s="1"/>
  <c r="N78" i="4"/>
  <c r="J78" i="4" s="1"/>
  <c r="N79" i="4"/>
  <c r="N80" i="4"/>
  <c r="J80" i="4" s="1"/>
  <c r="N81" i="4"/>
  <c r="J81" i="4" s="1"/>
  <c r="N82" i="4"/>
  <c r="J82" i="4" s="1"/>
  <c r="N83" i="4"/>
  <c r="J83" i="4" s="1"/>
  <c r="N84" i="4"/>
  <c r="J84" i="4" s="1"/>
  <c r="N85" i="4"/>
  <c r="J85" i="4" s="1"/>
  <c r="N86" i="4"/>
  <c r="J86" i="4" s="1"/>
  <c r="N87" i="4"/>
  <c r="J87" i="4" s="1"/>
  <c r="N88" i="4"/>
  <c r="J88" i="4" s="1"/>
  <c r="N89" i="4"/>
  <c r="N90" i="4"/>
  <c r="J90" i="4" s="1"/>
  <c r="N91" i="4"/>
  <c r="N92" i="4"/>
  <c r="N93" i="4"/>
  <c r="N94" i="4"/>
  <c r="J94" i="4" s="1"/>
  <c r="N95" i="4"/>
  <c r="J95" i="4" s="1"/>
  <c r="N96" i="4"/>
  <c r="J96" i="4" s="1"/>
  <c r="N97" i="4"/>
  <c r="J97" i="4" s="1"/>
  <c r="N98" i="4"/>
  <c r="J98" i="4" s="1"/>
  <c r="N99" i="4"/>
  <c r="J99" i="4" s="1"/>
  <c r="N100" i="4"/>
  <c r="J100" i="4" s="1"/>
  <c r="N101" i="4"/>
  <c r="J101" i="4" s="1"/>
  <c r="N102" i="4"/>
  <c r="N103" i="4"/>
  <c r="J103" i="4" s="1"/>
  <c r="N104" i="4"/>
  <c r="J104" i="4" s="1"/>
  <c r="N105" i="4"/>
  <c r="J105" i="4" s="1"/>
  <c r="N106" i="4"/>
  <c r="N107" i="4"/>
  <c r="N108" i="4"/>
  <c r="J108" i="4" s="1"/>
  <c r="N109" i="4"/>
  <c r="J109" i="4" s="1"/>
  <c r="N110" i="4"/>
  <c r="N111" i="4"/>
  <c r="N112" i="4"/>
  <c r="J112" i="4" s="1"/>
  <c r="N113" i="4"/>
  <c r="J113" i="4" s="1"/>
  <c r="N114" i="4"/>
  <c r="J114" i="4" s="1"/>
  <c r="N115" i="4"/>
  <c r="J115" i="4" s="1"/>
  <c r="N116" i="4"/>
  <c r="J116" i="4" s="1"/>
  <c r="N117" i="4"/>
  <c r="J117" i="4" s="1"/>
  <c r="N118" i="4"/>
  <c r="J118" i="4" s="1"/>
  <c r="N119" i="4"/>
  <c r="J119" i="4" s="1"/>
  <c r="N120" i="4"/>
  <c r="J120" i="4" s="1"/>
  <c r="N121" i="4"/>
  <c r="J121" i="4" s="1"/>
  <c r="N122" i="4"/>
  <c r="J122" i="4" s="1"/>
  <c r="N123" i="4"/>
  <c r="J123" i="4" s="1"/>
  <c r="N124" i="4"/>
  <c r="J124" i="4" s="1"/>
  <c r="N125" i="4"/>
  <c r="J125" i="4" s="1"/>
  <c r="N126" i="4"/>
  <c r="J126" i="4" s="1"/>
  <c r="N127" i="4"/>
  <c r="J127" i="4" s="1"/>
  <c r="N128" i="4"/>
  <c r="N129" i="4"/>
  <c r="J129" i="4" s="1"/>
  <c r="N130" i="4"/>
  <c r="J130" i="4" s="1"/>
  <c r="N131" i="4"/>
  <c r="J131" i="4" s="1"/>
  <c r="N132" i="4"/>
  <c r="J132" i="4" s="1"/>
  <c r="N133" i="4"/>
  <c r="J133" i="4" s="1"/>
  <c r="N134" i="4"/>
  <c r="J134" i="4" s="1"/>
  <c r="N135" i="4"/>
  <c r="J135" i="4" s="1"/>
  <c r="N136" i="4"/>
  <c r="J136" i="4" s="1"/>
  <c r="N137" i="4"/>
  <c r="N138" i="4"/>
  <c r="J138" i="4" s="1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2" i="23"/>
  <c r="O22" i="23"/>
  <c r="N23" i="23"/>
  <c r="O23" i="23"/>
  <c r="N24" i="23"/>
  <c r="O24" i="23"/>
  <c r="N26" i="23"/>
  <c r="O26" i="23"/>
  <c r="N27" i="23"/>
  <c r="O27" i="23"/>
  <c r="N28" i="23"/>
  <c r="O28" i="23"/>
  <c r="N29" i="23"/>
  <c r="O29" i="23"/>
  <c r="N30" i="23"/>
  <c r="O30" i="23"/>
  <c r="N31" i="23"/>
  <c r="O31" i="23"/>
  <c r="N32" i="23"/>
  <c r="O32" i="23"/>
  <c r="N33" i="23"/>
  <c r="O33" i="23"/>
  <c r="N34" i="23"/>
  <c r="O34" i="23"/>
  <c r="N35" i="23"/>
  <c r="O35" i="23"/>
  <c r="N36" i="23"/>
  <c r="O36" i="23"/>
  <c r="N37" i="23"/>
  <c r="O37" i="23"/>
  <c r="N38" i="23"/>
  <c r="O38" i="23"/>
  <c r="N39" i="23"/>
  <c r="O39" i="23"/>
  <c r="N40" i="23"/>
  <c r="O40" i="23"/>
  <c r="N41" i="23"/>
  <c r="O41" i="23"/>
  <c r="N42" i="23"/>
  <c r="O42" i="23"/>
  <c r="N43" i="23"/>
  <c r="O43" i="23"/>
  <c r="N44" i="23"/>
  <c r="O44" i="23"/>
  <c r="N45" i="23"/>
  <c r="O45" i="23"/>
  <c r="N46" i="23"/>
  <c r="O46" i="23"/>
  <c r="N47" i="23"/>
  <c r="O47" i="23"/>
  <c r="N48" i="23"/>
  <c r="O48" i="23"/>
  <c r="N49" i="23"/>
  <c r="O49" i="23"/>
  <c r="N50" i="23"/>
  <c r="O50" i="23"/>
  <c r="N51" i="23"/>
  <c r="O51" i="23"/>
  <c r="N52" i="23"/>
  <c r="O52" i="23"/>
  <c r="N53" i="23"/>
  <c r="O53" i="23"/>
  <c r="N54" i="23"/>
  <c r="O54" i="23"/>
  <c r="N55" i="23"/>
  <c r="O55" i="23"/>
  <c r="N56" i="23"/>
  <c r="O56" i="23"/>
  <c r="N57" i="23"/>
  <c r="O57" i="23"/>
  <c r="N58" i="23"/>
  <c r="O58" i="23"/>
  <c r="N59" i="23"/>
  <c r="O59" i="23"/>
  <c r="N60" i="23"/>
  <c r="O60" i="23"/>
  <c r="N61" i="23"/>
  <c r="O61" i="23"/>
  <c r="N62" i="23"/>
  <c r="O62" i="23"/>
  <c r="N63" i="23"/>
  <c r="O63" i="23"/>
  <c r="N64" i="23"/>
  <c r="O64" i="23"/>
  <c r="N65" i="23"/>
  <c r="O65" i="23"/>
  <c r="N66" i="23"/>
  <c r="O66" i="23"/>
  <c r="N67" i="23"/>
  <c r="O67" i="23"/>
  <c r="N68" i="23"/>
  <c r="O68" i="23"/>
  <c r="N69" i="23"/>
  <c r="O69" i="23"/>
  <c r="N70" i="23"/>
  <c r="O70" i="23"/>
  <c r="N71" i="23"/>
  <c r="O71" i="23"/>
  <c r="N72" i="23"/>
  <c r="O72" i="23"/>
  <c r="N73" i="23"/>
  <c r="O73" i="23"/>
  <c r="N74" i="23"/>
  <c r="O74" i="23"/>
  <c r="N75" i="23"/>
  <c r="O75" i="23"/>
  <c r="N76" i="23"/>
  <c r="O76" i="23"/>
  <c r="N77" i="23"/>
  <c r="O77" i="23"/>
  <c r="N78" i="23"/>
  <c r="O78" i="23"/>
  <c r="N79" i="23"/>
  <c r="O79" i="23"/>
  <c r="N80" i="23"/>
  <c r="O80" i="23"/>
  <c r="N81" i="23"/>
  <c r="O81" i="23"/>
  <c r="N82" i="23"/>
  <c r="O82" i="23"/>
  <c r="N83" i="23"/>
  <c r="O83" i="23"/>
  <c r="N84" i="23"/>
  <c r="O84" i="23"/>
  <c r="N85" i="23"/>
  <c r="O85" i="23"/>
  <c r="N86" i="23"/>
  <c r="O86" i="23"/>
  <c r="N87" i="23"/>
  <c r="O87" i="23"/>
  <c r="N88" i="23"/>
  <c r="O88" i="23"/>
  <c r="N89" i="23"/>
  <c r="O89" i="23"/>
  <c r="N90" i="23"/>
  <c r="O90" i="23"/>
  <c r="N91" i="23"/>
  <c r="O91" i="23"/>
  <c r="N92" i="23"/>
  <c r="O92" i="23"/>
  <c r="N93" i="23"/>
  <c r="O93" i="23"/>
  <c r="N94" i="23"/>
  <c r="O94" i="23"/>
  <c r="N95" i="23"/>
  <c r="O95" i="23"/>
  <c r="N96" i="23"/>
  <c r="O96" i="23"/>
  <c r="N97" i="23"/>
  <c r="O97" i="23"/>
  <c r="N98" i="23"/>
  <c r="O98" i="23"/>
  <c r="N99" i="23"/>
  <c r="O99" i="23"/>
  <c r="N100" i="23"/>
  <c r="O100" i="23"/>
  <c r="N101" i="23"/>
  <c r="O101" i="23"/>
  <c r="N102" i="23"/>
  <c r="O102" i="23"/>
  <c r="N103" i="23"/>
  <c r="O103" i="23"/>
  <c r="N104" i="23"/>
  <c r="O104" i="23"/>
  <c r="N105" i="23"/>
  <c r="O105" i="23"/>
  <c r="N106" i="23"/>
  <c r="O106" i="23"/>
  <c r="N107" i="23"/>
  <c r="O107" i="23"/>
  <c r="N108" i="23"/>
  <c r="O108" i="23"/>
  <c r="N109" i="23"/>
  <c r="O109" i="23"/>
  <c r="N110" i="23"/>
  <c r="O110" i="23"/>
  <c r="N111" i="23"/>
  <c r="O111" i="23"/>
  <c r="N112" i="23"/>
  <c r="O112" i="23"/>
  <c r="N113" i="23"/>
  <c r="O113" i="23"/>
  <c r="N114" i="23"/>
  <c r="O114" i="23"/>
  <c r="N115" i="23"/>
  <c r="O115" i="23"/>
  <c r="N116" i="23"/>
  <c r="O116" i="23"/>
  <c r="N117" i="23"/>
  <c r="O117" i="23"/>
  <c r="N118" i="23"/>
  <c r="O118" i="23"/>
  <c r="N119" i="23"/>
  <c r="O119" i="23"/>
  <c r="N120" i="23"/>
  <c r="O120" i="23"/>
  <c r="N121" i="23"/>
  <c r="O121" i="23"/>
  <c r="N122" i="23"/>
  <c r="O122" i="23"/>
  <c r="N123" i="23"/>
  <c r="O123" i="23"/>
  <c r="N124" i="23"/>
  <c r="O124" i="23"/>
  <c r="N125" i="23"/>
  <c r="O125" i="23"/>
  <c r="N126" i="23"/>
  <c r="O126" i="23"/>
  <c r="N127" i="23"/>
  <c r="O127" i="23"/>
  <c r="N128" i="23"/>
  <c r="O128" i="23"/>
  <c r="N129" i="23"/>
  <c r="O129" i="23"/>
  <c r="N130" i="23"/>
  <c r="O130" i="23"/>
  <c r="N131" i="23"/>
  <c r="O131" i="23"/>
  <c r="N132" i="23"/>
  <c r="O132" i="23"/>
  <c r="N133" i="23"/>
  <c r="O133" i="23"/>
  <c r="N134" i="23"/>
  <c r="O134" i="23"/>
  <c r="N135" i="23"/>
  <c r="O135" i="23"/>
  <c r="N136" i="23"/>
  <c r="O136" i="23"/>
  <c r="N137" i="23"/>
  <c r="O137" i="23"/>
  <c r="N138" i="23"/>
  <c r="O138" i="23"/>
  <c r="N139" i="23"/>
  <c r="O139" i="23"/>
  <c r="N140" i="23"/>
  <c r="O140" i="23"/>
  <c r="N141" i="23"/>
  <c r="O141" i="23"/>
  <c r="N142" i="23"/>
  <c r="O142" i="23"/>
  <c r="N143" i="23"/>
  <c r="O143" i="23"/>
  <c r="N144" i="23"/>
  <c r="O144" i="23"/>
  <c r="N145" i="23"/>
  <c r="O145" i="23"/>
  <c r="N146" i="23"/>
  <c r="O146" i="23"/>
  <c r="N147" i="23"/>
  <c r="O147" i="23"/>
  <c r="N148" i="23"/>
  <c r="O148" i="23"/>
  <c r="N149" i="23"/>
  <c r="O149" i="23"/>
  <c r="N150" i="23"/>
  <c r="O150" i="23"/>
  <c r="N151" i="23"/>
  <c r="O151" i="23"/>
  <c r="N152" i="23"/>
  <c r="O152" i="23"/>
  <c r="N153" i="23"/>
  <c r="O153" i="23"/>
  <c r="N154" i="23"/>
  <c r="O154" i="23"/>
  <c r="N155" i="23"/>
  <c r="O155" i="23"/>
  <c r="N156" i="23"/>
  <c r="O156" i="23"/>
  <c r="N157" i="23"/>
  <c r="O157" i="23"/>
  <c r="N158" i="23"/>
  <c r="O158" i="23"/>
  <c r="N159" i="23"/>
  <c r="O159" i="23"/>
  <c r="N160" i="23"/>
  <c r="O160" i="23"/>
  <c r="N161" i="23"/>
  <c r="O161" i="23"/>
  <c r="N162" i="23"/>
  <c r="O162" i="23"/>
  <c r="N163" i="23"/>
  <c r="O163" i="23"/>
  <c r="N164" i="23"/>
  <c r="O164" i="23"/>
  <c r="N165" i="23"/>
  <c r="O165" i="23"/>
  <c r="N166" i="23"/>
  <c r="O166" i="23"/>
  <c r="N167" i="23"/>
  <c r="O167" i="23"/>
  <c r="N168" i="23"/>
  <c r="O168" i="23"/>
  <c r="N169" i="23"/>
  <c r="O169" i="23"/>
  <c r="N170" i="23"/>
  <c r="O170" i="23"/>
  <c r="N171" i="23"/>
  <c r="O171" i="23"/>
  <c r="N172" i="23"/>
  <c r="O172" i="23"/>
  <c r="N173" i="23"/>
  <c r="O173" i="23"/>
  <c r="N174" i="23"/>
  <c r="O174" i="23"/>
  <c r="N175" i="23"/>
  <c r="O175" i="23"/>
  <c r="N176" i="23"/>
  <c r="O176" i="23"/>
  <c r="N177" i="23"/>
  <c r="O177" i="23"/>
  <c r="N178" i="23"/>
  <c r="O178" i="23"/>
  <c r="N179" i="23"/>
  <c r="O179" i="23"/>
  <c r="N180" i="23"/>
  <c r="O180" i="23"/>
  <c r="N181" i="23"/>
  <c r="O181" i="23"/>
  <c r="N182" i="23"/>
  <c r="O182" i="23"/>
  <c r="N183" i="23"/>
  <c r="O183" i="23"/>
  <c r="N184" i="23"/>
  <c r="O184" i="23"/>
  <c r="N185" i="23"/>
  <c r="O185" i="23"/>
  <c r="N186" i="23"/>
  <c r="O186" i="23"/>
  <c r="N187" i="23"/>
  <c r="O187" i="23"/>
  <c r="N188" i="23"/>
  <c r="O188" i="23"/>
  <c r="N189" i="23"/>
  <c r="O189" i="23"/>
  <c r="N190" i="23"/>
  <c r="O190" i="23"/>
  <c r="N191" i="23"/>
  <c r="O191" i="23"/>
  <c r="N192" i="23"/>
  <c r="O192" i="23"/>
  <c r="N193" i="23"/>
  <c r="O193" i="23"/>
  <c r="N194" i="23"/>
  <c r="O194" i="23"/>
  <c r="N195" i="23"/>
  <c r="O195" i="23"/>
  <c r="N196" i="23"/>
  <c r="O196" i="23"/>
  <c r="N197" i="23"/>
  <c r="O197" i="23"/>
  <c r="N198" i="23"/>
  <c r="O198" i="23"/>
  <c r="N199" i="23"/>
  <c r="O199" i="23"/>
  <c r="N200" i="23"/>
  <c r="O200" i="23"/>
  <c r="N201" i="23"/>
  <c r="O201" i="23"/>
  <c r="N202" i="23"/>
  <c r="O202" i="23"/>
  <c r="N203" i="23"/>
  <c r="O203" i="23"/>
  <c r="N204" i="23"/>
  <c r="O204" i="23"/>
  <c r="N205" i="23"/>
  <c r="O205" i="23"/>
  <c r="N206" i="23"/>
  <c r="O206" i="23"/>
  <c r="N207" i="23"/>
  <c r="O207" i="23"/>
  <c r="N208" i="23"/>
  <c r="O208" i="23"/>
  <c r="J208" i="23" l="1"/>
  <c r="J192" i="23"/>
  <c r="J148" i="23"/>
  <c r="J201" i="23"/>
  <c r="J137" i="23"/>
  <c r="J121" i="23"/>
  <c r="J79" i="23"/>
  <c r="J61" i="23"/>
  <c r="J29" i="23"/>
  <c r="J200" i="23"/>
  <c r="J180" i="23"/>
  <c r="J176" i="23"/>
  <c r="J164" i="23"/>
  <c r="J158" i="23"/>
  <c r="J144" i="23"/>
  <c r="J138" i="23"/>
  <c r="J136" i="23"/>
  <c r="J130" i="23"/>
  <c r="J124" i="23"/>
  <c r="J120" i="23"/>
  <c r="J114" i="23"/>
  <c r="J110" i="23"/>
  <c r="J100" i="23"/>
  <c r="J96" i="23"/>
  <c r="J84" i="23"/>
  <c r="J56" i="23"/>
  <c r="J24" i="23"/>
  <c r="J204" i="23"/>
  <c r="J202" i="23"/>
  <c r="J196" i="23"/>
  <c r="J194" i="23"/>
  <c r="J188" i="23"/>
  <c r="J186" i="23"/>
  <c r="J184" i="23"/>
  <c r="J178" i="23"/>
  <c r="J172" i="23"/>
  <c r="J170" i="23"/>
  <c r="J168" i="23"/>
  <c r="J162" i="23"/>
  <c r="J160" i="23"/>
  <c r="J156" i="23"/>
  <c r="J154" i="23"/>
  <c r="J152" i="23"/>
  <c r="J146" i="23"/>
  <c r="J140" i="23"/>
  <c r="J132" i="23"/>
  <c r="J128" i="23"/>
  <c r="J122" i="23"/>
  <c r="J116" i="23"/>
  <c r="J112" i="23"/>
  <c r="J108" i="23"/>
  <c r="J106" i="23"/>
  <c r="J104" i="23"/>
  <c r="J98" i="23"/>
  <c r="J92" i="23"/>
  <c r="J90" i="23"/>
  <c r="J88" i="23"/>
  <c r="J68" i="23"/>
  <c r="J52" i="23"/>
  <c r="J36" i="23"/>
  <c r="J203" i="23"/>
  <c r="J185" i="23"/>
  <c r="J169" i="23"/>
  <c r="J153" i="23"/>
  <c r="J105" i="23"/>
  <c r="J89" i="23"/>
  <c r="J77" i="23"/>
  <c r="J65" i="23"/>
  <c r="J45" i="23"/>
  <c r="J33" i="23"/>
  <c r="J75" i="23"/>
  <c r="J59" i="23"/>
  <c r="J43" i="23"/>
  <c r="J39" i="23"/>
  <c r="J27" i="23"/>
  <c r="J23" i="23"/>
  <c r="J205" i="4"/>
  <c r="J181" i="4"/>
  <c r="J157" i="4"/>
  <c r="J155" i="23"/>
  <c r="J174" i="23"/>
  <c r="J131" i="23"/>
  <c r="J31" i="23"/>
  <c r="J171" i="23"/>
  <c r="J126" i="23"/>
  <c r="J67" i="23"/>
  <c r="J206" i="23"/>
  <c r="J163" i="23"/>
  <c r="J123" i="23"/>
  <c r="J72" i="23"/>
  <c r="J197" i="4"/>
  <c r="J173" i="4"/>
  <c r="J149" i="4"/>
  <c r="J35" i="23"/>
  <c r="J190" i="23"/>
  <c r="J147" i="23"/>
  <c r="J107" i="23"/>
  <c r="J63" i="23"/>
  <c r="J40" i="23"/>
  <c r="J165" i="4"/>
  <c r="J141" i="4"/>
  <c r="J81" i="23"/>
  <c r="J198" i="23"/>
  <c r="J182" i="23"/>
  <c r="J166" i="23"/>
  <c r="J150" i="23"/>
  <c r="J134" i="23"/>
  <c r="J118" i="23"/>
  <c r="J102" i="23"/>
  <c r="J187" i="23"/>
  <c r="J142" i="23"/>
  <c r="J94" i="23"/>
  <c r="J47" i="23"/>
  <c r="J189" i="4"/>
  <c r="J195" i="23"/>
  <c r="J86" i="23"/>
  <c r="J179" i="23"/>
  <c r="J139" i="23"/>
  <c r="J91" i="23"/>
  <c r="J49" i="23"/>
  <c r="J115" i="23"/>
  <c r="J99" i="23"/>
  <c r="J197" i="23"/>
  <c r="J181" i="23"/>
  <c r="J165" i="23"/>
  <c r="J149" i="23"/>
  <c r="J133" i="23"/>
  <c r="J117" i="23"/>
  <c r="J101" i="23"/>
  <c r="J85" i="23"/>
  <c r="J73" i="23"/>
  <c r="J53" i="23"/>
  <c r="J41" i="23"/>
  <c r="J199" i="23"/>
  <c r="J183" i="23"/>
  <c r="J167" i="23"/>
  <c r="J151" i="23"/>
  <c r="J135" i="23"/>
  <c r="J119" i="23"/>
  <c r="J103" i="23"/>
  <c r="J87" i="23"/>
  <c r="J70" i="23"/>
  <c r="J58" i="23"/>
  <c r="J55" i="23"/>
  <c r="J38" i="23"/>
  <c r="J26" i="23"/>
  <c r="J207" i="4"/>
  <c r="J199" i="4"/>
  <c r="J191" i="4"/>
  <c r="J183" i="4"/>
  <c r="J175" i="4"/>
  <c r="J167" i="4"/>
  <c r="J159" i="4"/>
  <c r="J151" i="4"/>
  <c r="J143" i="4"/>
  <c r="J205" i="23"/>
  <c r="J189" i="23"/>
  <c r="J173" i="23"/>
  <c r="J157" i="23"/>
  <c r="J141" i="23"/>
  <c r="J125" i="23"/>
  <c r="J109" i="23"/>
  <c r="J93" i="23"/>
  <c r="J69" i="23"/>
  <c r="J57" i="23"/>
  <c r="J37" i="23"/>
  <c r="J196" i="4"/>
  <c r="J188" i="4"/>
  <c r="J172" i="4"/>
  <c r="J156" i="4"/>
  <c r="J140" i="4"/>
  <c r="J207" i="23"/>
  <c r="J191" i="23"/>
  <c r="J175" i="23"/>
  <c r="J159" i="23"/>
  <c r="J143" i="23"/>
  <c r="J127" i="23"/>
  <c r="J111" i="23"/>
  <c r="J95" i="23"/>
  <c r="J74" i="23"/>
  <c r="J71" i="23"/>
  <c r="J54" i="23"/>
  <c r="J42" i="23"/>
  <c r="J22" i="23"/>
  <c r="J204" i="4"/>
  <c r="J180" i="4"/>
  <c r="J164" i="4"/>
  <c r="J148" i="4"/>
  <c r="J193" i="23"/>
  <c r="J177" i="23"/>
  <c r="J161" i="23"/>
  <c r="J145" i="23"/>
  <c r="J129" i="23"/>
  <c r="J113" i="23"/>
  <c r="J97" i="23"/>
  <c r="J83" i="23"/>
  <c r="J51" i="23"/>
  <c r="J76" i="23"/>
  <c r="J44" i="23"/>
  <c r="J28" i="23"/>
  <c r="J206" i="4"/>
  <c r="J198" i="4"/>
  <c r="J190" i="4"/>
  <c r="J182" i="4"/>
  <c r="J174" i="4"/>
  <c r="J166" i="4"/>
  <c r="J158" i="4"/>
  <c r="J150" i="4"/>
  <c r="J142" i="4"/>
  <c r="J78" i="23"/>
  <c r="J62" i="23"/>
  <c r="J46" i="23"/>
  <c r="J30" i="23"/>
  <c r="J80" i="23"/>
  <c r="J64" i="23"/>
  <c r="J48" i="23"/>
  <c r="J32" i="23"/>
  <c r="J60" i="23"/>
  <c r="J208" i="4"/>
  <c r="J200" i="4"/>
  <c r="J192" i="4"/>
  <c r="J184" i="4"/>
  <c r="J176" i="4"/>
  <c r="J168" i="4"/>
  <c r="J160" i="4"/>
  <c r="J152" i="4"/>
  <c r="J144" i="4"/>
  <c r="J82" i="23"/>
  <c r="J66" i="23"/>
  <c r="J50" i="23"/>
  <c r="J34" i="23"/>
  <c r="J210" i="4"/>
  <c r="J186" i="4"/>
  <c r="J146" i="4"/>
  <c r="J194" i="4"/>
  <c r="J178" i="4"/>
  <c r="J162" i="4"/>
  <c r="J203" i="4"/>
  <c r="J195" i="4"/>
  <c r="J187" i="4"/>
  <c r="J179" i="4"/>
  <c r="J171" i="4"/>
  <c r="J163" i="4"/>
  <c r="J155" i="4"/>
  <c r="J147" i="4"/>
  <c r="J139" i="4"/>
  <c r="J202" i="4"/>
  <c r="J170" i="4"/>
  <c r="J154" i="4"/>
  <c r="J209" i="4"/>
  <c r="J201" i="4"/>
  <c r="J193" i="4"/>
  <c r="J185" i="4"/>
  <c r="J177" i="4"/>
  <c r="J169" i="4"/>
  <c r="J161" i="4"/>
  <c r="J153" i="4"/>
  <c r="J145" i="4"/>
  <c r="I149" i="4" l="1"/>
  <c r="H149" i="4" s="1"/>
  <c r="I148" i="4"/>
  <c r="H148" i="4" s="1"/>
  <c r="I147" i="4"/>
  <c r="H147" i="4" s="1"/>
  <c r="I146" i="4"/>
  <c r="H146" i="4" s="1"/>
  <c r="I145" i="4"/>
  <c r="H145" i="4" s="1"/>
  <c r="I144" i="4"/>
  <c r="H144" i="4" s="1"/>
  <c r="I143" i="4"/>
  <c r="H143" i="4" s="1"/>
  <c r="I142" i="4"/>
  <c r="H142" i="4" s="1"/>
  <c r="I141" i="4"/>
  <c r="H141" i="4" s="1"/>
  <c r="I140" i="4"/>
  <c r="H140" i="4" s="1"/>
  <c r="I139" i="4"/>
  <c r="H139" i="4" s="1"/>
  <c r="I138" i="4"/>
  <c r="H138" i="4" s="1"/>
  <c r="I137" i="4"/>
  <c r="H137" i="4" s="1"/>
  <c r="I136" i="4"/>
  <c r="H136" i="4" s="1"/>
  <c r="I135" i="4"/>
  <c r="H135" i="4" s="1"/>
  <c r="I134" i="4"/>
  <c r="H134" i="4" s="1"/>
  <c r="I133" i="4"/>
  <c r="H133" i="4" s="1"/>
  <c r="I132" i="4"/>
  <c r="H132" i="4" s="1"/>
  <c r="I131" i="4"/>
  <c r="H131" i="4" s="1"/>
  <c r="I130" i="4"/>
  <c r="H130" i="4" s="1"/>
  <c r="I129" i="4"/>
  <c r="H129" i="4" s="1"/>
  <c r="I128" i="4"/>
  <c r="H128" i="4" s="1"/>
  <c r="I127" i="4"/>
  <c r="H127" i="4" s="1"/>
  <c r="I126" i="4"/>
  <c r="H126" i="4" s="1"/>
  <c r="I125" i="4"/>
  <c r="H125" i="4" s="1"/>
  <c r="I124" i="4"/>
  <c r="H124" i="4" s="1"/>
  <c r="I123" i="4"/>
  <c r="H123" i="4" s="1"/>
  <c r="I122" i="4"/>
  <c r="H122" i="4" s="1"/>
  <c r="I121" i="4"/>
  <c r="H121" i="4" s="1"/>
  <c r="I120" i="4"/>
  <c r="H120" i="4" s="1"/>
  <c r="I119" i="4"/>
  <c r="H119" i="4" s="1"/>
  <c r="I118" i="4"/>
  <c r="H118" i="4" s="1"/>
  <c r="I117" i="4"/>
  <c r="H117" i="4" s="1"/>
  <c r="I116" i="4"/>
  <c r="H116" i="4" s="1"/>
  <c r="I98" i="23" l="1"/>
  <c r="H98" i="23" s="1"/>
  <c r="I78" i="23"/>
  <c r="H78" i="23" s="1"/>
  <c r="I52" i="23"/>
  <c r="H52" i="23" s="1"/>
  <c r="I50" i="23"/>
  <c r="H50" i="23" s="1"/>
  <c r="I40" i="23"/>
  <c r="H40" i="23" s="1"/>
  <c r="I38" i="23"/>
  <c r="H38" i="23" s="1"/>
  <c r="I32" i="23"/>
  <c r="H32" i="23" s="1"/>
  <c r="I30" i="23"/>
  <c r="H30" i="23" s="1"/>
  <c r="I22" i="23"/>
  <c r="H22" i="23" s="1"/>
  <c r="I29" i="4"/>
  <c r="H29" i="4" s="1"/>
  <c r="I192" i="23"/>
  <c r="H192" i="23" s="1"/>
  <c r="I144" i="23"/>
  <c r="H144" i="23" s="1"/>
  <c r="I132" i="23"/>
  <c r="H132" i="23" s="1"/>
  <c r="I201" i="23"/>
  <c r="H201" i="23" s="1"/>
  <c r="I197" i="23"/>
  <c r="H197" i="23" s="1"/>
  <c r="I177" i="23"/>
  <c r="H177" i="23" s="1"/>
  <c r="I173" i="23"/>
  <c r="H173" i="23" s="1"/>
  <c r="I169" i="23"/>
  <c r="H169" i="23" s="1"/>
  <c r="I143" i="23"/>
  <c r="H143" i="23" s="1"/>
  <c r="I125" i="23"/>
  <c r="H125" i="23" s="1"/>
  <c r="I122" i="23"/>
  <c r="H122" i="23" s="1"/>
  <c r="I118" i="23"/>
  <c r="H118" i="23" s="1"/>
  <c r="I113" i="23"/>
  <c r="H113" i="23" s="1"/>
  <c r="I110" i="23"/>
  <c r="H110" i="23" s="1"/>
  <c r="I106" i="23"/>
  <c r="H106" i="23" s="1"/>
  <c r="I94" i="23"/>
  <c r="H94" i="23" s="1"/>
  <c r="I86" i="23"/>
  <c r="H86" i="23" s="1"/>
  <c r="I73" i="23"/>
  <c r="H73" i="23" s="1"/>
  <c r="I58" i="23"/>
  <c r="H58" i="23" s="1"/>
  <c r="I57" i="23"/>
  <c r="H57" i="23" s="1"/>
  <c r="I168" i="23"/>
  <c r="H168" i="23" s="1"/>
  <c r="I114" i="23"/>
  <c r="H114" i="23" s="1"/>
  <c r="I102" i="23"/>
  <c r="H102" i="23" s="1"/>
  <c r="I90" i="23"/>
  <c r="H90" i="23" s="1"/>
  <c r="I82" i="23"/>
  <c r="H82" i="23" s="1"/>
  <c r="I74" i="23"/>
  <c r="H74" i="23" s="1"/>
  <c r="I70" i="23"/>
  <c r="H70" i="23" s="1"/>
  <c r="I66" i="23"/>
  <c r="H66" i="23" s="1"/>
  <c r="I62" i="23"/>
  <c r="H62" i="23" s="1"/>
  <c r="I54" i="23"/>
  <c r="H54" i="23" s="1"/>
  <c r="I46" i="23"/>
  <c r="H46" i="23" s="1"/>
  <c r="I42" i="23"/>
  <c r="H42" i="23" s="1"/>
  <c r="I34" i="23"/>
  <c r="H34" i="23" s="1"/>
  <c r="I26" i="23"/>
  <c r="H26" i="23" s="1"/>
  <c r="I201" i="4"/>
  <c r="H201" i="4" s="1"/>
  <c r="I193" i="4"/>
  <c r="H193" i="4" s="1"/>
  <c r="I189" i="4"/>
  <c r="H189" i="4" s="1"/>
  <c r="I208" i="4"/>
  <c r="H208" i="4" s="1"/>
  <c r="I199" i="4"/>
  <c r="H199" i="4" s="1"/>
  <c r="I197" i="4"/>
  <c r="H197" i="4" s="1"/>
  <c r="I196" i="4"/>
  <c r="H196" i="4" s="1"/>
  <c r="I192" i="4"/>
  <c r="H192" i="4" s="1"/>
  <c r="I191" i="4"/>
  <c r="H191" i="4" s="1"/>
  <c r="I188" i="4"/>
  <c r="H188" i="4" s="1"/>
  <c r="I184" i="4"/>
  <c r="H184" i="4" s="1"/>
  <c r="I183" i="4"/>
  <c r="H183" i="4" s="1"/>
  <c r="I179" i="4"/>
  <c r="H179" i="4" s="1"/>
  <c r="I175" i="4"/>
  <c r="H175" i="4" s="1"/>
  <c r="I168" i="4"/>
  <c r="H168" i="4" s="1"/>
  <c r="I164" i="4"/>
  <c r="H164" i="4" s="1"/>
  <c r="I160" i="4"/>
  <c r="H160" i="4" s="1"/>
  <c r="I157" i="4"/>
  <c r="H157" i="4" s="1"/>
  <c r="I155" i="4"/>
  <c r="H155" i="4" s="1"/>
  <c r="I151" i="4"/>
  <c r="H151" i="4" s="1"/>
  <c r="I115" i="4"/>
  <c r="H115" i="4" s="1"/>
  <c r="I112" i="4"/>
  <c r="H112" i="4" s="1"/>
  <c r="I111" i="4"/>
  <c r="H111" i="4" s="1"/>
  <c r="I108" i="4"/>
  <c r="H108" i="4" s="1"/>
  <c r="I107" i="4"/>
  <c r="H107" i="4" s="1"/>
  <c r="I105" i="4"/>
  <c r="H105" i="4" s="1"/>
  <c r="I104" i="4"/>
  <c r="H104" i="4" s="1"/>
  <c r="I103" i="4"/>
  <c r="H103" i="4" s="1"/>
  <c r="I101" i="4"/>
  <c r="H101" i="4" s="1"/>
  <c r="I100" i="4"/>
  <c r="H100" i="4" s="1"/>
  <c r="I99" i="4"/>
  <c r="H99" i="4" s="1"/>
  <c r="I96" i="4"/>
  <c r="H96" i="4" s="1"/>
  <c r="I95" i="4"/>
  <c r="H95" i="4" s="1"/>
  <c r="I92" i="4"/>
  <c r="H92" i="4" s="1"/>
  <c r="I91" i="4"/>
  <c r="H91" i="4" s="1"/>
  <c r="I89" i="4"/>
  <c r="H89" i="4" s="1"/>
  <c r="I88" i="4"/>
  <c r="H88" i="4" s="1"/>
  <c r="I87" i="4"/>
  <c r="H87" i="4" s="1"/>
  <c r="I85" i="4"/>
  <c r="H85" i="4" s="1"/>
  <c r="I84" i="4"/>
  <c r="H84" i="4" s="1"/>
  <c r="I83" i="4"/>
  <c r="H83" i="4" s="1"/>
  <c r="I80" i="4"/>
  <c r="H80" i="4" s="1"/>
  <c r="I79" i="4"/>
  <c r="H79" i="4" s="1"/>
  <c r="I76" i="4"/>
  <c r="H76" i="4" s="1"/>
  <c r="I75" i="4"/>
  <c r="H75" i="4" s="1"/>
  <c r="I73" i="4"/>
  <c r="H73" i="4" s="1"/>
  <c r="I72" i="4"/>
  <c r="H72" i="4" s="1"/>
  <c r="I71" i="4"/>
  <c r="H71" i="4" s="1"/>
  <c r="I69" i="4"/>
  <c r="H69" i="4" s="1"/>
  <c r="I68" i="4"/>
  <c r="H68" i="4" s="1"/>
  <c r="I67" i="4"/>
  <c r="H67" i="4" s="1"/>
  <c r="I64" i="4"/>
  <c r="H64" i="4" s="1"/>
  <c r="I63" i="4"/>
  <c r="H63" i="4" s="1"/>
  <c r="I60" i="4"/>
  <c r="H60" i="4" s="1"/>
  <c r="I59" i="4"/>
  <c r="H59" i="4" s="1"/>
  <c r="I57" i="4"/>
  <c r="H57" i="4" s="1"/>
  <c r="I56" i="4"/>
  <c r="H56" i="4" s="1"/>
  <c r="I55" i="4"/>
  <c r="H55" i="4" s="1"/>
  <c r="I53" i="4"/>
  <c r="H53" i="4" s="1"/>
  <c r="I52" i="4"/>
  <c r="H52" i="4" s="1"/>
  <c r="I51" i="4"/>
  <c r="H51" i="4" s="1"/>
  <c r="I49" i="4"/>
  <c r="H49" i="4" s="1"/>
  <c r="I45" i="4"/>
  <c r="H45" i="4" s="1"/>
  <c r="I44" i="4"/>
  <c r="H44" i="4" s="1"/>
  <c r="I42" i="4"/>
  <c r="H42" i="4" s="1"/>
  <c r="I41" i="4"/>
  <c r="H41" i="4" s="1"/>
  <c r="I36" i="4"/>
  <c r="H36" i="4" s="1"/>
  <c r="I34" i="4"/>
  <c r="H34" i="4" s="1"/>
  <c r="I32" i="4"/>
  <c r="H32" i="4" s="1"/>
  <c r="I31" i="4"/>
  <c r="H31" i="4" s="1"/>
  <c r="I28" i="4"/>
  <c r="H28" i="4" s="1"/>
  <c r="I27" i="4"/>
  <c r="H27" i="4" s="1"/>
  <c r="I207" i="4"/>
  <c r="H207" i="4" s="1"/>
  <c r="I204" i="4"/>
  <c r="H204" i="4" s="1"/>
  <c r="I203" i="4"/>
  <c r="H203" i="4" s="1"/>
  <c r="I200" i="4"/>
  <c r="H200" i="4" s="1"/>
  <c r="I195" i="4"/>
  <c r="H195" i="4" s="1"/>
  <c r="I187" i="4"/>
  <c r="H187" i="4" s="1"/>
  <c r="I180" i="4"/>
  <c r="H180" i="4" s="1"/>
  <c r="I176" i="4"/>
  <c r="H176" i="4" s="1"/>
  <c r="I172" i="4"/>
  <c r="H172" i="4" s="1"/>
  <c r="I171" i="4"/>
  <c r="H171" i="4" s="1"/>
  <c r="I169" i="4"/>
  <c r="H169" i="4" s="1"/>
  <c r="I167" i="4"/>
  <c r="H167" i="4" s="1"/>
  <c r="I165" i="4"/>
  <c r="H165" i="4" s="1"/>
  <c r="I163" i="4"/>
  <c r="H163" i="4" s="1"/>
  <c r="I161" i="4"/>
  <c r="H161" i="4" s="1"/>
  <c r="I159" i="4"/>
  <c r="H159" i="4" s="1"/>
  <c r="I156" i="4"/>
  <c r="H156" i="4" s="1"/>
  <c r="I152" i="4"/>
  <c r="H152" i="4" s="1"/>
  <c r="I209" i="4"/>
  <c r="H209" i="4" s="1"/>
  <c r="I205" i="4"/>
  <c r="H205" i="4" s="1"/>
  <c r="I186" i="4"/>
  <c r="H186" i="4" s="1"/>
  <c r="I185" i="4"/>
  <c r="H185" i="4" s="1"/>
  <c r="I182" i="4"/>
  <c r="H182" i="4" s="1"/>
  <c r="I181" i="4"/>
  <c r="H181" i="4" s="1"/>
  <c r="I178" i="4"/>
  <c r="H178" i="4" s="1"/>
  <c r="I177" i="4"/>
  <c r="H177" i="4" s="1"/>
  <c r="I174" i="4"/>
  <c r="H174" i="4" s="1"/>
  <c r="I173" i="4"/>
  <c r="H173" i="4" s="1"/>
  <c r="I153" i="4"/>
  <c r="H153" i="4" s="1"/>
  <c r="I113" i="4"/>
  <c r="H113" i="4" s="1"/>
  <c r="I109" i="4"/>
  <c r="H109" i="4" s="1"/>
  <c r="I98" i="4"/>
  <c r="H98" i="4" s="1"/>
  <c r="I97" i="4"/>
  <c r="H97" i="4" s="1"/>
  <c r="I94" i="4"/>
  <c r="H94" i="4" s="1"/>
  <c r="I93" i="4"/>
  <c r="H93" i="4" s="1"/>
  <c r="I81" i="4"/>
  <c r="H81" i="4" s="1"/>
  <c r="I77" i="4"/>
  <c r="H77" i="4" s="1"/>
  <c r="I66" i="4"/>
  <c r="H66" i="4" s="1"/>
  <c r="I65" i="4"/>
  <c r="H65" i="4" s="1"/>
  <c r="I62" i="4"/>
  <c r="H62" i="4" s="1"/>
  <c r="I61" i="4"/>
  <c r="H61" i="4" s="1"/>
  <c r="I30" i="4"/>
  <c r="H30" i="4" s="1"/>
  <c r="I26" i="4"/>
  <c r="H26" i="4" s="1"/>
  <c r="I196" i="23"/>
  <c r="H196" i="23" s="1"/>
  <c r="I164" i="23"/>
  <c r="H164" i="23" s="1"/>
  <c r="I191" i="23"/>
  <c r="H191" i="23" s="1"/>
  <c r="I67" i="23"/>
  <c r="H67" i="23" s="1"/>
  <c r="I180" i="23"/>
  <c r="H180" i="23" s="1"/>
  <c r="I207" i="23"/>
  <c r="H207" i="23" s="1"/>
  <c r="I127" i="23"/>
  <c r="H127" i="23" s="1"/>
  <c r="I35" i="23"/>
  <c r="H35" i="23" s="1"/>
  <c r="I205" i="23"/>
  <c r="H205" i="23" s="1"/>
  <c r="I65" i="23"/>
  <c r="H65" i="23" s="1"/>
  <c r="I45" i="23"/>
  <c r="H45" i="23" s="1"/>
  <c r="I210" i="4"/>
  <c r="H210" i="4" s="1"/>
  <c r="I206" i="4"/>
  <c r="H206" i="4" s="1"/>
  <c r="I202" i="4"/>
  <c r="H202" i="4" s="1"/>
  <c r="I198" i="4"/>
  <c r="H198" i="4" s="1"/>
  <c r="I194" i="4"/>
  <c r="H194" i="4" s="1"/>
  <c r="I190" i="4"/>
  <c r="H190" i="4" s="1"/>
  <c r="I154" i="4"/>
  <c r="H154" i="4" s="1"/>
  <c r="I150" i="4"/>
  <c r="H150" i="4" s="1"/>
  <c r="I114" i="4"/>
  <c r="H114" i="4" s="1"/>
  <c r="I110" i="4"/>
  <c r="H110" i="4" s="1"/>
  <c r="I106" i="4"/>
  <c r="H106" i="4" s="1"/>
  <c r="I102" i="4"/>
  <c r="H102" i="4" s="1"/>
  <c r="I82" i="4"/>
  <c r="H82" i="4" s="1"/>
  <c r="I78" i="4"/>
  <c r="H78" i="4" s="1"/>
  <c r="I74" i="4"/>
  <c r="H74" i="4" s="1"/>
  <c r="I70" i="4"/>
  <c r="H70" i="4" s="1"/>
  <c r="I43" i="4"/>
  <c r="H43" i="4" s="1"/>
  <c r="I35" i="4"/>
  <c r="H35" i="4" s="1"/>
  <c r="I166" i="4"/>
  <c r="H166" i="4" s="1"/>
  <c r="I158" i="4"/>
  <c r="H158" i="4" s="1"/>
  <c r="I90" i="4"/>
  <c r="H90" i="4" s="1"/>
  <c r="I86" i="4"/>
  <c r="H86" i="4" s="1"/>
  <c r="I58" i="4"/>
  <c r="H58" i="4" s="1"/>
  <c r="I170" i="4"/>
  <c r="H170" i="4" s="1"/>
  <c r="I162" i="4"/>
  <c r="H162" i="4" s="1"/>
  <c r="I54" i="4"/>
  <c r="H54" i="4" s="1"/>
  <c r="I138" i="23" l="1"/>
  <c r="H138" i="23" s="1"/>
  <c r="I170" i="23"/>
  <c r="H170" i="23" s="1"/>
  <c r="I186" i="23"/>
  <c r="H186" i="23" s="1"/>
  <c r="I31" i="23"/>
  <c r="H31" i="23" s="1"/>
  <c r="I99" i="23"/>
  <c r="H99" i="23" s="1"/>
  <c r="I63" i="23"/>
  <c r="H63" i="23" s="1"/>
  <c r="I107" i="23"/>
  <c r="H107" i="23" s="1"/>
  <c r="I108" i="23"/>
  <c r="H108" i="23" s="1"/>
  <c r="I61" i="23"/>
  <c r="H61" i="23" s="1"/>
  <c r="I121" i="23"/>
  <c r="H121" i="23" s="1"/>
  <c r="I49" i="23"/>
  <c r="H49" i="23" s="1"/>
  <c r="I140" i="23"/>
  <c r="H140" i="23" s="1"/>
  <c r="I51" i="23"/>
  <c r="H51" i="23" s="1"/>
  <c r="I103" i="23"/>
  <c r="H103" i="23" s="1"/>
  <c r="I155" i="23"/>
  <c r="H155" i="23" s="1"/>
  <c r="I33" i="23"/>
  <c r="H33" i="23" s="1"/>
  <c r="I137" i="23"/>
  <c r="H137" i="23" s="1"/>
  <c r="I112" i="23"/>
  <c r="H112" i="23" s="1"/>
  <c r="I152" i="23"/>
  <c r="H152" i="23" s="1"/>
  <c r="I200" i="23"/>
  <c r="H200" i="23" s="1"/>
  <c r="I148" i="23"/>
  <c r="H148" i="23" s="1"/>
  <c r="I87" i="23"/>
  <c r="H87" i="23" s="1"/>
  <c r="I150" i="23"/>
  <c r="H150" i="23" s="1"/>
  <c r="I166" i="23"/>
  <c r="H166" i="23" s="1"/>
  <c r="I198" i="23"/>
  <c r="H198" i="23" s="1"/>
  <c r="I83" i="23"/>
  <c r="H83" i="23" s="1"/>
  <c r="I47" i="23"/>
  <c r="H47" i="23" s="1"/>
  <c r="I91" i="23"/>
  <c r="H91" i="23" s="1"/>
  <c r="I36" i="23"/>
  <c r="H36" i="23" s="1"/>
  <c r="I60" i="23"/>
  <c r="H60" i="23" s="1"/>
  <c r="I92" i="23"/>
  <c r="H92" i="23" s="1"/>
  <c r="I153" i="23"/>
  <c r="H153" i="23" s="1"/>
  <c r="I105" i="23"/>
  <c r="H105" i="23" s="1"/>
  <c r="I188" i="23"/>
  <c r="H188" i="23" s="1"/>
  <c r="I95" i="23"/>
  <c r="H95" i="23" s="1"/>
  <c r="I151" i="23"/>
  <c r="H151" i="23" s="1"/>
  <c r="I133" i="23"/>
  <c r="H133" i="23" s="1"/>
  <c r="I193" i="23"/>
  <c r="H193" i="23" s="1"/>
  <c r="I136" i="23"/>
  <c r="H136" i="23" s="1"/>
  <c r="I184" i="23"/>
  <c r="H184" i="23" s="1"/>
  <c r="I130" i="23"/>
  <c r="H130" i="23" s="1"/>
  <c r="I162" i="23"/>
  <c r="H162" i="23" s="1"/>
  <c r="I194" i="23"/>
  <c r="H194" i="23" s="1"/>
  <c r="I159" i="23"/>
  <c r="H159" i="23" s="1"/>
  <c r="I167" i="23"/>
  <c r="H167" i="23" s="1"/>
  <c r="I75" i="23"/>
  <c r="H75" i="23" s="1"/>
  <c r="I126" i="23"/>
  <c r="H126" i="23" s="1"/>
  <c r="I142" i="23"/>
  <c r="H142" i="23" s="1"/>
  <c r="I158" i="23"/>
  <c r="H158" i="23" s="1"/>
  <c r="I174" i="23"/>
  <c r="H174" i="23" s="1"/>
  <c r="I190" i="23"/>
  <c r="H190" i="23" s="1"/>
  <c r="I206" i="23"/>
  <c r="H206" i="23" s="1"/>
  <c r="I39" i="23"/>
  <c r="H39" i="23" s="1"/>
  <c r="I163" i="23"/>
  <c r="H163" i="23" s="1"/>
  <c r="I71" i="23"/>
  <c r="H71" i="23" s="1"/>
  <c r="I111" i="23"/>
  <c r="H111" i="23" s="1"/>
  <c r="I68" i="23"/>
  <c r="H68" i="23" s="1"/>
  <c r="I28" i="23"/>
  <c r="H28" i="23" s="1"/>
  <c r="I100" i="23"/>
  <c r="H100" i="23" s="1"/>
  <c r="I69" i="23"/>
  <c r="H69" i="23" s="1"/>
  <c r="I104" i="23"/>
  <c r="H104" i="23" s="1"/>
  <c r="I129" i="23"/>
  <c r="H129" i="23" s="1"/>
  <c r="I161" i="23"/>
  <c r="H161" i="23" s="1"/>
  <c r="I85" i="23"/>
  <c r="H85" i="23" s="1"/>
  <c r="I181" i="23"/>
  <c r="H181" i="23" s="1"/>
  <c r="I156" i="23"/>
  <c r="H156" i="23" s="1"/>
  <c r="I59" i="23"/>
  <c r="H59" i="23" s="1"/>
  <c r="I115" i="23"/>
  <c r="H115" i="23" s="1"/>
  <c r="I139" i="23"/>
  <c r="H139" i="23" s="1"/>
  <c r="I183" i="23"/>
  <c r="H183" i="23" s="1"/>
  <c r="I203" i="23"/>
  <c r="H203" i="23" s="1"/>
  <c r="I41" i="23"/>
  <c r="H41" i="23" s="1"/>
  <c r="I96" i="23"/>
  <c r="H96" i="23" s="1"/>
  <c r="I141" i="23"/>
  <c r="H141" i="23" s="1"/>
  <c r="I64" i="23"/>
  <c r="H64" i="23" s="1"/>
  <c r="I124" i="23"/>
  <c r="H124" i="23" s="1"/>
  <c r="I160" i="23"/>
  <c r="H160" i="23" s="1"/>
  <c r="I154" i="23"/>
  <c r="H154" i="23" s="1"/>
  <c r="I202" i="23"/>
  <c r="H202" i="23" s="1"/>
  <c r="I175" i="23"/>
  <c r="H175" i="23" s="1"/>
  <c r="I56" i="23"/>
  <c r="H56" i="23" s="1"/>
  <c r="I80" i="23"/>
  <c r="H80" i="23" s="1"/>
  <c r="I97" i="23"/>
  <c r="H97" i="23" s="1"/>
  <c r="I157" i="23"/>
  <c r="H157" i="23" s="1"/>
  <c r="I117" i="23"/>
  <c r="H117" i="23" s="1"/>
  <c r="I204" i="23"/>
  <c r="H204" i="23" s="1"/>
  <c r="I135" i="23"/>
  <c r="H135" i="23" s="1"/>
  <c r="I199" i="23"/>
  <c r="H199" i="23" s="1"/>
  <c r="I89" i="23"/>
  <c r="H89" i="23" s="1"/>
  <c r="I44" i="23"/>
  <c r="H44" i="23" s="1"/>
  <c r="I134" i="23"/>
  <c r="H134" i="23" s="1"/>
  <c r="I182" i="23"/>
  <c r="H182" i="23" s="1"/>
  <c r="I179" i="23"/>
  <c r="H179" i="23" s="1"/>
  <c r="I171" i="23"/>
  <c r="H171" i="23" s="1"/>
  <c r="I88" i="23"/>
  <c r="H88" i="23" s="1"/>
  <c r="I116" i="23"/>
  <c r="H116" i="23" s="1"/>
  <c r="I37" i="23"/>
  <c r="H37" i="23" s="1"/>
  <c r="I189" i="23"/>
  <c r="H189" i="23" s="1"/>
  <c r="I43" i="23"/>
  <c r="H43" i="23" s="1"/>
  <c r="I131" i="23"/>
  <c r="H131" i="23" s="1"/>
  <c r="I195" i="23"/>
  <c r="H195" i="23" s="1"/>
  <c r="I81" i="23"/>
  <c r="H81" i="23" s="1"/>
  <c r="I77" i="23"/>
  <c r="H77" i="23" s="1"/>
  <c r="I128" i="23"/>
  <c r="H128" i="23" s="1"/>
  <c r="I146" i="23"/>
  <c r="H146" i="23" s="1"/>
  <c r="I178" i="23"/>
  <c r="H178" i="23" s="1"/>
  <c r="I55" i="23"/>
  <c r="H55" i="23" s="1"/>
  <c r="I23" i="23"/>
  <c r="H23" i="23" s="1"/>
  <c r="I119" i="23"/>
  <c r="H119" i="23" s="1"/>
  <c r="I24" i="23"/>
  <c r="H24" i="23" s="1"/>
  <c r="I76" i="23"/>
  <c r="H76" i="23" s="1"/>
  <c r="I48" i="23"/>
  <c r="H48" i="23" s="1"/>
  <c r="I120" i="23"/>
  <c r="H120" i="23" s="1"/>
  <c r="I84" i="23"/>
  <c r="H84" i="23" s="1"/>
  <c r="I109" i="23"/>
  <c r="H109" i="23" s="1"/>
  <c r="I149" i="23"/>
  <c r="H149" i="23" s="1"/>
  <c r="I29" i="23"/>
  <c r="H29" i="23" s="1"/>
  <c r="I93" i="23"/>
  <c r="H93" i="23" s="1"/>
  <c r="I185" i="23"/>
  <c r="H185" i="23" s="1"/>
  <c r="I172" i="23"/>
  <c r="H172" i="23" s="1"/>
  <c r="I27" i="23"/>
  <c r="H27" i="23" s="1"/>
  <c r="I79" i="23"/>
  <c r="H79" i="23" s="1"/>
  <c r="I123" i="23"/>
  <c r="H123" i="23" s="1"/>
  <c r="I147" i="23"/>
  <c r="H147" i="23" s="1"/>
  <c r="I187" i="23"/>
  <c r="H187" i="23" s="1"/>
  <c r="I53" i="23"/>
  <c r="H53" i="23" s="1"/>
  <c r="I101" i="23"/>
  <c r="H101" i="23" s="1"/>
  <c r="I165" i="23"/>
  <c r="H165" i="23" s="1"/>
  <c r="I72" i="23"/>
  <c r="H72" i="23" s="1"/>
  <c r="I145" i="23"/>
  <c r="H145" i="23" s="1"/>
  <c r="I176" i="23"/>
  <c r="H176" i="23" s="1"/>
  <c r="I208" i="23"/>
  <c r="H208" i="23" s="1"/>
  <c r="Y16" i="23" l="1"/>
</calcChain>
</file>

<file path=xl/sharedStrings.xml><?xml version="1.0" encoding="utf-8"?>
<sst xmlns="http://schemas.openxmlformats.org/spreadsheetml/2006/main" count="614" uniqueCount="465">
  <si>
    <t>업무중요도</t>
    <phoneticPr fontId="4" type="noConversion"/>
  </si>
  <si>
    <t>(H/W)</t>
    <phoneticPr fontId="3" type="noConversion"/>
  </si>
  <si>
    <t>유형</t>
    <phoneticPr fontId="3" type="noConversion"/>
  </si>
  <si>
    <t>데이터
중요도</t>
    <phoneticPr fontId="12" type="noConversion"/>
  </si>
  <si>
    <t>업무영향
범위</t>
    <phoneticPr fontId="12" type="noConversion"/>
  </si>
  <si>
    <t>일련
번호</t>
    <phoneticPr fontId="4" type="noConversion"/>
  </si>
  <si>
    <t>정보자원명</t>
    <phoneticPr fontId="4" type="noConversion"/>
  </si>
  <si>
    <t>도입비
(원단위 입력)</t>
    <phoneticPr fontId="3" type="noConversion"/>
  </si>
  <si>
    <t>업무명
(정보시스템명)</t>
    <phoneticPr fontId="3" type="noConversion"/>
  </si>
  <si>
    <t>유형</t>
    <phoneticPr fontId="3" type="noConversion"/>
  </si>
  <si>
    <t>유지보수
 난이도</t>
    <phoneticPr fontId="3" type="noConversion"/>
  </si>
  <si>
    <t>A1</t>
    <phoneticPr fontId="16" type="noConversion"/>
  </si>
  <si>
    <t>A2</t>
    <phoneticPr fontId="16" type="noConversion"/>
  </si>
  <si>
    <t>A3</t>
    <phoneticPr fontId="16" type="noConversion"/>
  </si>
  <si>
    <t>B</t>
    <phoneticPr fontId="16" type="noConversion"/>
  </si>
  <si>
    <t>C1</t>
    <phoneticPr fontId="16" type="noConversion"/>
  </si>
  <si>
    <t>C2</t>
    <phoneticPr fontId="16" type="noConversion"/>
  </si>
  <si>
    <t>서버</t>
  </si>
  <si>
    <t>스토리지</t>
  </si>
  <si>
    <t>기타장비</t>
  </si>
  <si>
    <t>배점</t>
  </si>
  <si>
    <t>기본정보</t>
    <phoneticPr fontId="3" type="noConversion"/>
  </si>
  <si>
    <t>유지보수예산</t>
    <phoneticPr fontId="3" type="noConversion"/>
  </si>
  <si>
    <t>유지보수
등급
(자동계산)</t>
    <phoneticPr fontId="3" type="noConversion"/>
  </si>
  <si>
    <t>이용자수/
처리건수(택1)</t>
    <phoneticPr fontId="3" type="noConversion"/>
  </si>
  <si>
    <t>유지보수등급
(자동계산)</t>
    <phoneticPr fontId="12" type="noConversion"/>
  </si>
  <si>
    <t>정보자원명</t>
  </si>
  <si>
    <t>일련
번호</t>
    <phoneticPr fontId="3" type="noConversion"/>
  </si>
  <si>
    <t>측정등급
(1~4입력)</t>
    <phoneticPr fontId="12" type="noConversion"/>
  </si>
  <si>
    <t>측정등급
(1~5입력)</t>
    <phoneticPr fontId="12" type="noConversion"/>
  </si>
  <si>
    <t>측정등급
(1~4입력)</t>
    <phoneticPr fontId="4" type="noConversion"/>
  </si>
  <si>
    <t>측정등급
(1~5 선택)</t>
    <phoneticPr fontId="4" type="noConversion"/>
  </si>
  <si>
    <t>측정등급
(1~3 입력)</t>
    <phoneticPr fontId="4" type="noConversion"/>
  </si>
  <si>
    <t>자원특성</t>
    <phoneticPr fontId="4" type="noConversion"/>
  </si>
  <si>
    <t>유지보수특성</t>
    <phoneticPr fontId="4" type="noConversion"/>
  </si>
  <si>
    <t>(일 최대값)</t>
  </si>
  <si>
    <t>측정값</t>
  </si>
  <si>
    <t xml:space="preserve">대국민 서비스 이용자수 </t>
  </si>
  <si>
    <t>1. 50만 이상</t>
  </si>
  <si>
    <t>2. 10만 이상 ~ 50만 미만</t>
  </si>
  <si>
    <t>3. 1만 이상 ~ 10만 미만</t>
  </si>
  <si>
    <t>4. 1만 미만</t>
  </si>
  <si>
    <t>기관 내 사용자수</t>
  </si>
  <si>
    <t>처리건수</t>
  </si>
  <si>
    <t>1. 100만건 이상</t>
  </si>
  <si>
    <t>2. 50만건 이상 ~ 100만건 미만</t>
  </si>
  <si>
    <t>3. 1만건 이상 ~ 50만건 미만</t>
  </si>
  <si>
    <t>4. 1만건 미만</t>
  </si>
  <si>
    <t>데이터 보존기간</t>
  </si>
  <si>
    <t>1. 영구, 반영구</t>
  </si>
  <si>
    <t>2. 30년 이상</t>
  </si>
  <si>
    <t>3. 5년 이상 ~ 30년 미만</t>
  </si>
  <si>
    <t>4. 1년 이상 ~ 5년 미만</t>
  </si>
  <si>
    <t>5. 1년 미만</t>
  </si>
  <si>
    <t>(우편, 금융, 기상 등 기간 서비스의 대용량 슈퍼컴퓨터)</t>
  </si>
  <si>
    <t>2. 정부내지원 및 대국민 서비스의 통합 DB,핵심업무 용도의 중대형 서버</t>
  </si>
  <si>
    <t>(통합 DB서버, 핵심업무 애플리케이션 서비스 등)</t>
  </si>
  <si>
    <t>3. 일반적 애플리케이션 용도의 서버</t>
  </si>
  <si>
    <t>(WEB, WAS, DB, SSO, DNS, 인증, 연계, 중계, 문서, 검색서버 등)</t>
  </si>
  <si>
    <t>4. 백업 및 시스템 관리 용도의 소형 서버</t>
  </si>
  <si>
    <t>(백업, 관리콘솔, 모니터링 서버 등)</t>
  </si>
  <si>
    <t>5. 시스템 운영에 영향이 거의 없는 개발 및 유휴서버</t>
  </si>
  <si>
    <t>(개발, 테스트, 유휴 서버 등)</t>
  </si>
  <si>
    <t>3. 개별 시스템 및 업무 문서 공동 저장소 용도의 중소형 스토리지</t>
  </si>
  <si>
    <t xml:space="preserve">(자료관 주크박스, 파일공유 스토리지 등) </t>
  </si>
  <si>
    <t xml:space="preserve">4. 스토리지를 구성하는 부속장비 </t>
  </si>
  <si>
    <t>(SAN 스위치, NAS게이트웨이, 디스크 등)</t>
  </si>
  <si>
    <t>네트워크</t>
  </si>
  <si>
    <t>2. 기관 전산망의 핵심 요소인 기가급의 백본 스위치</t>
  </si>
  <si>
    <t>(L3 백본 스위치)</t>
  </si>
  <si>
    <t>3. 라우터, 스위칭 허브 등의 네트워크 장비</t>
  </si>
  <si>
    <t>(L2, L3, L4 스위치, 허브 등)</t>
  </si>
  <si>
    <t>4. 네트워크 관리 장비 및 기타 네트워크 부속장비</t>
  </si>
  <si>
    <t xml:space="preserve">(모뎀, 네트워크 품질측정 장비 등) </t>
  </si>
  <si>
    <t>보안장비</t>
  </si>
  <si>
    <t>(보안관리 및 로그분석 장비 등)</t>
  </si>
  <si>
    <t>백업장비</t>
  </si>
  <si>
    <t>4. 백업 및 복구를 위한 백업장비</t>
  </si>
  <si>
    <t>(LTO, VTL, 외장디스크, 기타 백업장비)</t>
  </si>
  <si>
    <t>3. 기관 업무 용도의 특성 장비</t>
  </si>
  <si>
    <t xml:space="preserve">(기상, 재해, 치안관련 업무 특성장비 등) </t>
  </si>
  <si>
    <t>4. 전산실 운영 및 유지를 위한 기반 시설 장비</t>
  </si>
  <si>
    <t>(전력시설장비, 랙, KVM스위치 등)</t>
  </si>
  <si>
    <t>5. 전산실 운영 및 유지를 위한 전산 부속 장비</t>
  </si>
  <si>
    <t>유지보수난이도</t>
  </si>
  <si>
    <t>유지보수항목</t>
  </si>
  <si>
    <t>※ 보안장비 중 HW·SW 일체형 장비는 HW로 분류하여 적용하고, HW 유형중 복합기능을 수행하는 일체형 장비의 경우에는 측정값이 높은 유형을 적용</t>
  </si>
  <si>
    <t xml:space="preserve">1. 유지보수 업무가 기술지원 및 교육, 패치, 업데이트와 같은 제품 관련 사항에 성능향상 및 고객맞춤지원 부분이 포함되는 경우 </t>
  </si>
  <si>
    <t xml:space="preserve">2. 유지보수 업무가 기술지원 및 교육, 패치, 업데이트와 같은 제품 관련 일반적 사항이 해당되는 경우 </t>
  </si>
  <si>
    <t>○ 데이터 중요도(데이터보존기간)</t>
    <phoneticPr fontId="3" type="noConversion"/>
  </si>
  <si>
    <t>○ 이용자수/처리건수</t>
    <phoneticPr fontId="3" type="noConversion"/>
  </si>
  <si>
    <t>○ 업무영향범위 측정항목(24개 측정지표)</t>
    <phoneticPr fontId="3" type="noConversion"/>
  </si>
  <si>
    <t xml:space="preserve">측정값 </t>
  </si>
  <si>
    <t>국방</t>
  </si>
  <si>
    <t>1. 동원소집, 병역자원, 병무행정 등 병무서비스 불가로 인한 심각한 문제발생</t>
  </si>
  <si>
    <t>2. 병무 업무의 운영상에 문제 노출</t>
  </si>
  <si>
    <t>3. 병무 행정업무의 불편 초래</t>
  </si>
  <si>
    <t>4. 병무 서비스 업무 지연이나 제한적 위험</t>
  </si>
  <si>
    <t>통일</t>
  </si>
  <si>
    <t xml:space="preserve">․ </t>
  </si>
  <si>
    <t>외교</t>
  </si>
  <si>
    <t>타 국가와의 신뢰</t>
  </si>
  <si>
    <t>1. 외교 관계 단절 초래</t>
  </si>
  <si>
    <t>2. 우방국가와의 관계에 영향을 주거나 국제적인 관심</t>
  </si>
  <si>
    <t>3. 외교적 관계에 영향을 줌</t>
  </si>
  <si>
    <t>4. 외교적 신뢰 저하</t>
  </si>
  <si>
    <t>통상교섭</t>
  </si>
  <si>
    <t>1. 국가적 통상교섭에 심각한 영향</t>
  </si>
  <si>
    <t>2. 국가적 통상교섭에 영향</t>
  </si>
  <si>
    <t>3. 많은 주요기업에 손해 초래</t>
  </si>
  <si>
    <t>4. 일부 주요 기업에 손해 초래</t>
  </si>
  <si>
    <t>공공질서</t>
  </si>
  <si>
    <t>․</t>
  </si>
  <si>
    <t>안전</t>
  </si>
  <si>
    <t>국민의 생명과 안전</t>
  </si>
  <si>
    <t>1. 다수의 국민의 생명에 직접적인 위험</t>
  </si>
  <si>
    <t>2. 특정 집단의 안전이나 생명에 위험</t>
  </si>
  <si>
    <t>3. 국민 개인의 안전이나 생명에 위험</t>
  </si>
  <si>
    <t>4. 국민이 불편하거나 불안</t>
  </si>
  <si>
    <t>치안 및 긴급 출동</t>
  </si>
  <si>
    <t>1. 국가적인 치안/긴급출동 지장</t>
  </si>
  <si>
    <t>2. 자치단체 지역 치안/긴급출동 지장</t>
  </si>
  <si>
    <t>3. 읍면동 지역 치안/긴급출동 지장</t>
  </si>
  <si>
    <t>4. 치안 서비스에 일부 지장</t>
  </si>
  <si>
    <t xml:space="preserve">범죄 </t>
  </si>
  <si>
    <t>1. 심각한 조직적, 광범위 범죄 수사에 지장</t>
  </si>
  <si>
    <t>2. 심각한 범죄의 장기적인 수사에 지장</t>
  </si>
  <si>
    <t>3. 범죄 조회, 수사에 지장</t>
  </si>
  <si>
    <t>4. 범죄의 인지나 경범죄 단속에 지장</t>
  </si>
  <si>
    <t>일반공공행정</t>
  </si>
  <si>
    <t>1. 100억 이상의 손실</t>
  </si>
  <si>
    <t>2. 100억 이하의 손실</t>
  </si>
  <si>
    <t>3. 10억 이하의 손실</t>
  </si>
  <si>
    <t>4. 1,000만원 이하의 손실</t>
  </si>
  <si>
    <t>공공행정서비스</t>
  </si>
  <si>
    <t>1. 국가 존속의 위기 초래</t>
  </si>
  <si>
    <t>2. 국가적 행정 서비스 중지</t>
  </si>
  <si>
    <t>3. 많은 국민의 행정지원 중단</t>
  </si>
  <si>
    <t>4. 일부 국민의 행정지원 저하</t>
  </si>
  <si>
    <t xml:space="preserve">1. 전국가적 신원증명, 재산권, 권리 증명 중단 </t>
  </si>
  <si>
    <t>2. 광역지역 신원증명, 재산권, 권리 증명 중단</t>
  </si>
  <si>
    <t>3. 일부자치단체 신원증명, 재산권, 권리 증명 중단</t>
  </si>
  <si>
    <t>4. 일부 지역 신원 증명, 재산권, 권리 증명 중단</t>
  </si>
  <si>
    <t>농림해양수산</t>
  </si>
  <si>
    <t>개인</t>
  </si>
  <si>
    <t>기업의 재무적 손실</t>
  </si>
  <si>
    <t xml:space="preserve">1. 대기업이나 다수의 중소기업 부도나 실직사태 초래 </t>
  </si>
  <si>
    <t>2. 중소기업의 부도나 실직사태 초래</t>
  </si>
  <si>
    <t>3. 각 개인이나 사업에 심각한 금전적 손실</t>
  </si>
  <si>
    <t>4. 일부 국민의 10만원 이하의 금전적 손실</t>
  </si>
  <si>
    <t>식품</t>
  </si>
  <si>
    <t>생필품</t>
  </si>
  <si>
    <t>1. 광역단체 이상 지역의 식품/생필품 공급이 한 달 이상 중지</t>
  </si>
  <si>
    <t>2. 광역단체 지역의 식품/생필품 공급이 한 달 이내 중지</t>
  </si>
  <si>
    <t>3. 일부 지역의 식품/생필품 공급이 한달 이내 중지</t>
  </si>
  <si>
    <t>4. 일부 지역의 식품/생필품 공급이 1주일이내 중지</t>
  </si>
  <si>
    <t>수송</t>
  </si>
  <si>
    <t>교통</t>
  </si>
  <si>
    <t>물류</t>
  </si>
  <si>
    <t>1. 전국적 수송수단의 장기간(1주일 이상) 중지</t>
  </si>
  <si>
    <t>2. 주요지역 다수의 수송수단이 24시간 이상 1주일 이내 중지</t>
  </si>
  <si>
    <t>3. 다수의 주요 수송수단의 일시적 중지</t>
  </si>
  <si>
    <t>4. 지역 일부 주요 수송수단의 일시적 중지</t>
  </si>
  <si>
    <t>산업</t>
  </si>
  <si>
    <t>․ 중소기업</t>
  </si>
  <si>
    <t>수출입 등 통상</t>
  </si>
  <si>
    <t>1. 국가적 부도나 위험을 초래하는 재무적 손실</t>
  </si>
  <si>
    <t>2. 국가적 성장률에 지장을 주는 재무적 손실</t>
  </si>
  <si>
    <t>3. 주요 기업의 재무적 손실</t>
  </si>
  <si>
    <t>4. 중소기업 일부의 재무적 손실</t>
  </si>
  <si>
    <t>전기</t>
  </si>
  <si>
    <t>통신</t>
  </si>
  <si>
    <t>1. 다수 광역지역에 1주일 이상 공급 중단</t>
  </si>
  <si>
    <t>2. 광역지역에 1주일 이내 공급 중단</t>
  </si>
  <si>
    <t>3. 일부지역에 24시간 이내 공급 중단</t>
  </si>
  <si>
    <t xml:space="preserve">4. 일부지역에 몇시간 이내의 공급 중단 </t>
  </si>
  <si>
    <t>보건</t>
  </si>
  <si>
    <t>․ 사회복지</t>
  </si>
  <si>
    <t>건강</t>
  </si>
  <si>
    <t>의료</t>
  </si>
  <si>
    <t>2. 심각한 질병 위험 미대처로 생명 위협</t>
  </si>
  <si>
    <t>3. 일부 지역의 질병 위험 대처 마비</t>
  </si>
  <si>
    <t>4. 국민 건강 증진에 지장</t>
  </si>
  <si>
    <t>연금, 기초생활, 취약계층지원,보훈</t>
  </si>
  <si>
    <t>1. 국가적 지원 중단</t>
  </si>
  <si>
    <t>2. 광역 또는 여러 그룹에 대한 지원중단</t>
  </si>
  <si>
    <t>3. 자치단체 또는 특정 그룹에 대한 지원중단</t>
  </si>
  <si>
    <t>4. 일부 개인에 대한 지원 중단</t>
  </si>
  <si>
    <t>환경보호</t>
  </si>
  <si>
    <t>상․하수도, 해양환경, 대기보전</t>
  </si>
  <si>
    <t>1. 광역단체 이상 업무 3달 이상 중단</t>
  </si>
  <si>
    <t>2. 광역단체 업무 1달이상 중단</t>
  </si>
  <si>
    <t>3. 자치단체 업무 1주일이상 중단</t>
  </si>
  <si>
    <t>4. 일부지역 업무 1일 이상 중단</t>
  </si>
  <si>
    <t>정보통신</t>
  </si>
  <si>
    <t>1. 전파, 통신업무 마비로 국민, 기업 재무적 손실</t>
  </si>
  <si>
    <t>2. 전파, 통신업무 마비로 소송(법적책임)</t>
  </si>
  <si>
    <t>3. 전파, 통신 대국민 서비스 지연(저하)</t>
  </si>
  <si>
    <t>4. 전파, 통신 서비스 업무 지연(저하)</t>
  </si>
  <si>
    <t>우정</t>
  </si>
  <si>
    <t>1. 우편업무, 예금 등 대국민 서비스 중단 또는 재무적 손실</t>
  </si>
  <si>
    <t>2. 타 기관과의 업무 연동 불가 또는 소송(법적책임)</t>
  </si>
  <si>
    <t>3. 우편업무, 예금 등 대국민 서비스 지연(저하) 및 민원발생</t>
  </si>
  <si>
    <t>4. 내부 업무 서비스 지연(저하)</t>
  </si>
  <si>
    <t>교육과학기술</t>
  </si>
  <si>
    <t>교육</t>
  </si>
  <si>
    <t>1. 교육․행정서비스 마비</t>
  </si>
  <si>
    <t>2. 교육․행정서비스 중단으로 오프라인 처리</t>
  </si>
  <si>
    <t>4. 내부 업무 서비스 지연</t>
  </si>
  <si>
    <t>과학기술</t>
  </si>
  <si>
    <t>1. 기상관측, 예보 등 해당 과학기술 분야 업무 마비</t>
  </si>
  <si>
    <t>문화체육관광</t>
  </si>
  <si>
    <t>문화,</t>
  </si>
  <si>
    <t>체육,</t>
  </si>
  <si>
    <t>1. 문화예술분야 등 해당 업무 마비로 인한 재무적 손실</t>
  </si>
  <si>
    <t>3. 민원발생, 대국민 서비스 지연(저하)</t>
  </si>
  <si>
    <t>지역개발</t>
  </si>
  <si>
    <t>수자원, 지역 및 도시, 산업단지</t>
  </si>
  <si>
    <t>1. 국민(기업), 공공기관의 재무적손실</t>
  </si>
  <si>
    <t>2. 용수공급, 홍수예보 등 수자원 및 각종 개발업무 서비스 중단</t>
  </si>
  <si>
    <t>3. 정책분야 업무 서비스 불가</t>
  </si>
  <si>
    <t>기타</t>
  </si>
  <si>
    <t>공통분야</t>
  </si>
  <si>
    <t>1. 국민(기업), 공공기관의 재무적 손실</t>
  </si>
  <si>
    <t>2. 소송(법적책임)</t>
  </si>
  <si>
    <t>2. 타기관과의 업무연동 불가 또는 소송 (법적책임)</t>
    <phoneticPr fontId="12" type="noConversion"/>
  </si>
  <si>
    <t>1. 광역 지역의 위험 미대처로 많은 사상자</t>
    <phoneticPr fontId="12" type="noConversion"/>
  </si>
  <si>
    <t>병무 서비스 영향도</t>
    <phoneticPr fontId="12" type="noConversion"/>
  </si>
  <si>
    <t>유지보수
난이도</t>
    <phoneticPr fontId="3" type="noConversion"/>
  </si>
  <si>
    <t>유지보수
항목</t>
    <phoneticPr fontId="3" type="noConversion"/>
  </si>
  <si>
    <t>유지보수
 항목</t>
    <phoneticPr fontId="3" type="noConversion"/>
  </si>
  <si>
    <t>요구예산</t>
    <phoneticPr fontId="3" type="noConversion"/>
  </si>
  <si>
    <t>요구예산</t>
    <phoneticPr fontId="3" type="noConversion"/>
  </si>
  <si>
    <t>관광</t>
    <phoneticPr fontId="12" type="noConversion"/>
  </si>
  <si>
    <t>○ HW 자원특성 세부유형</t>
    <phoneticPr fontId="3" type="noConversion"/>
  </si>
  <si>
    <t>5. 해당 정보시스템의 타 시스템 연계수가 1개 이하인 경우</t>
  </si>
  <si>
    <t>○ 정보시스템 자원특성 측정항목</t>
    <phoneticPr fontId="3" type="noConversion"/>
  </si>
  <si>
    <t>측정항목</t>
    <phoneticPr fontId="12" type="noConversion"/>
  </si>
  <si>
    <t>세부유형</t>
    <phoneticPr fontId="12" type="noConversion"/>
  </si>
  <si>
    <t xml:space="preserve">측정항목 </t>
    <phoneticPr fontId="12" type="noConversion"/>
  </si>
  <si>
    <t>세부유형</t>
    <phoneticPr fontId="12" type="noConversion"/>
  </si>
  <si>
    <t>○ HW 및 상용SW 유지보수특성 측정항목</t>
    <phoneticPr fontId="3" type="noConversion"/>
  </si>
  <si>
    <t xml:space="preserve">1. 비구조적인 코드 사용으로 유지보수 난이도가 높은 경우 </t>
  </si>
  <si>
    <t>2. 개발프레임워크 적용하지 않았으나 구조화된 코드로 개발된 경우</t>
  </si>
  <si>
    <t>3. 복수 개발 프레임워크 적용</t>
  </si>
  <si>
    <t>4. 단일 개발프레임워크 적용</t>
  </si>
  <si>
    <t>유지보수 난이도</t>
    <phoneticPr fontId="12" type="noConversion"/>
  </si>
  <si>
    <t>○ 정보시스템 유지보수특성 측정항목</t>
    <phoneticPr fontId="3" type="noConversion"/>
  </si>
  <si>
    <t>1등급</t>
    <phoneticPr fontId="3" type="noConversion"/>
  </si>
  <si>
    <t>2등급</t>
    <phoneticPr fontId="3" type="noConversion"/>
  </si>
  <si>
    <t>3등급</t>
    <phoneticPr fontId="3" type="noConversion"/>
  </si>
  <si>
    <t>4등급</t>
    <phoneticPr fontId="3" type="noConversion"/>
  </si>
  <si>
    <t>5등급</t>
    <phoneticPr fontId="3" type="noConversion"/>
  </si>
  <si>
    <t>H/W 유지보수 등급별 요율(%)</t>
    <phoneticPr fontId="3" type="noConversion"/>
  </si>
  <si>
    <t>상용 S/W 유지보수 등급별 요율(%)</t>
    <phoneticPr fontId="3" type="noConversion"/>
  </si>
  <si>
    <t>측정체계</t>
    <phoneticPr fontId="3" type="noConversion"/>
  </si>
  <si>
    <t>측정체계</t>
    <phoneticPr fontId="12" type="noConversion"/>
  </si>
  <si>
    <t>이용자수/
처리건수(택1)</t>
    <phoneticPr fontId="3" type="noConversion"/>
  </si>
  <si>
    <t>공공기관의 
재무적 손실</t>
    <phoneticPr fontId="12" type="noConversion"/>
  </si>
  <si>
    <t>사생활 보호 및 
신분증명</t>
    <phoneticPr fontId="12" type="noConversion"/>
  </si>
  <si>
    <t>3. 교육․행정 대국민서비스 지연</t>
    <phoneticPr fontId="12" type="noConversion"/>
  </si>
  <si>
    <t>3. 대국민서비스 지연(저하)</t>
    <phoneticPr fontId="12" type="noConversion"/>
  </si>
  <si>
    <t>3. 민원발생, 대국민서비스 지연(저하)</t>
    <phoneticPr fontId="12" type="noConversion"/>
  </si>
  <si>
    <r>
      <t>(‘국가기록물관리지침’ 등 법률</t>
    </r>
    <r>
      <rPr>
        <sz val="9"/>
        <color rgb="FF000000"/>
        <rFont val="맑은 고딕"/>
        <family val="3"/>
        <charset val="128"/>
        <scheme val="minor"/>
      </rPr>
      <t>･</t>
    </r>
    <r>
      <rPr>
        <sz val="9"/>
        <color rgb="FF000000"/>
        <rFont val="맑은 고딕"/>
        <family val="3"/>
        <charset val="129"/>
        <scheme val="minor"/>
      </rPr>
      <t>규정</t>
    </r>
    <r>
      <rPr>
        <sz val="9"/>
        <color rgb="FF000000"/>
        <rFont val="맑은 고딕"/>
        <family val="3"/>
        <charset val="128"/>
        <scheme val="minor"/>
      </rPr>
      <t>･</t>
    </r>
    <r>
      <rPr>
        <sz val="9"/>
        <color rgb="FF000000"/>
        <rFont val="맑은 고딕"/>
        <family val="3"/>
        <charset val="129"/>
        <scheme val="minor"/>
      </rPr>
      <t>내부지침 등에서 정의한 
보존기간)</t>
    </r>
    <phoneticPr fontId="12" type="noConversion"/>
  </si>
  <si>
    <t>1. 전체 인원의 50% 이상</t>
    <phoneticPr fontId="12" type="noConversion"/>
  </si>
  <si>
    <t>2. 전체 인원의 25%이상 ~ 50% 미만</t>
    <phoneticPr fontId="12" type="noConversion"/>
  </si>
  <si>
    <t>3. 전체 인원의 5%이상 ~ 25% 미만</t>
    <phoneticPr fontId="12" type="noConversion"/>
  </si>
  <si>
    <t>4. 전체 인원의 5% 미만</t>
    <phoneticPr fontId="12" type="noConversion"/>
  </si>
  <si>
    <t>※ 이용자수/처리건수는 3개의 세부유형 중 택일하여 측정기준 및 배점 선택</t>
    <phoneticPr fontId="12" type="noConversion"/>
  </si>
  <si>
    <t>1. 하이엔드급의 고성능, 대용량 트랜젝션 처리 대형 서버</t>
    <phoneticPr fontId="12" type="noConversion"/>
  </si>
  <si>
    <t>2. 다수의 정보 서비스 데이터의 통합 저장소로 사용되는 대용량 스토리지 
(다중 분산처리를 지원하는 엔터프라이즈급 스토리지)</t>
    <phoneticPr fontId="12" type="noConversion"/>
  </si>
  <si>
    <t>(IDS(침입탐지시스템), IPS(침입방지시스템), Firewall(침입차단시스템), VPN, 
통합보안관리장비, 개인정보필터링, DDos 장비 등)</t>
    <phoneticPr fontId="12" type="noConversion"/>
  </si>
  <si>
    <t>타 시스템 
연계 수</t>
    <phoneticPr fontId="12" type="noConversion"/>
  </si>
  <si>
    <t>백업장비 
구성체계</t>
    <phoneticPr fontId="12" type="noConversion"/>
  </si>
  <si>
    <t xml:space="preserve">1. 해당 정보시스템의 타 시스템 연계 수가 13개 이상인 경우 </t>
    <phoneticPr fontId="12" type="noConversion"/>
  </si>
  <si>
    <t xml:space="preserve">2. 해당 정보시스템의 타 시스템 연계 수가 5~12개인 경우 </t>
    <phoneticPr fontId="12" type="noConversion"/>
  </si>
  <si>
    <t xml:space="preserve">3. 해당 정보시스템의 타 시스템 연계 수가 3~4개인 경우 </t>
    <phoneticPr fontId="12" type="noConversion"/>
  </si>
  <si>
    <t>4. 해당 정보시스템의 타 시스템 연계 수가 2개인 경우</t>
    <phoneticPr fontId="12" type="noConversion"/>
  </si>
  <si>
    <t>1. NW이중화, DB이중화, WAS이중화, 백업솔루션 모두가 백업체계로 구성된 경우</t>
  </si>
  <si>
    <t>2. NW이중화, DB이중화, WAS이중화, 백업솔루션 중 3개가 백업체계로 구성된 경우</t>
  </si>
  <si>
    <t>2. NW이중화, DB이중화, WAS이중화, 백업솔루션 중 2개가 백업체계로 구성된 경우</t>
  </si>
  <si>
    <t>2. NW이중화, DB이중화, WAS이중화, 백업솔루션 중 1개만 백업체계로 구성된 경우</t>
  </si>
  <si>
    <t>5. NW이중화, DB이중화, WAS이중화, 백업솔루션 모두가 백업체계로 구성되지 않은 경우</t>
    <phoneticPr fontId="12" type="noConversion"/>
  </si>
  <si>
    <t>1. 운용중인 자원이 공용 사용 또는 이중화 구성 등 복잡도가 높아 전문적인 기술수준의 업무처리가 요구되는 경우</t>
    <phoneticPr fontId="12" type="noConversion"/>
  </si>
  <si>
    <t>2. 운용중인 자원이 기관의 주요한 시스템에서 사용되고 있어 일반적 기술수준 이상의 업무처리가 요구되는 경우</t>
    <phoneticPr fontId="12" type="noConversion"/>
  </si>
  <si>
    <t>3. 운용중인 자원이 기관의 일부 시스템에서 개별적으로 사용되고 있으며 일반적 기술 수준의 업무 처리가 요구되는 경우</t>
    <phoneticPr fontId="12" type="noConversion"/>
  </si>
  <si>
    <t>3. 유지보수 업무가 요청에 의한 장애처리와 같은 기술지원
사항만이 해당되는 경우</t>
    <phoneticPr fontId="12" type="noConversion"/>
  </si>
  <si>
    <t>유지보수 규모</t>
    <phoneticPr fontId="12" type="noConversion"/>
  </si>
  <si>
    <t>1. 기능변경률이 전체 기능의 30% 이상 인 경우</t>
    <phoneticPr fontId="12" type="noConversion"/>
  </si>
  <si>
    <t>2. 기능변경률이 전체 기능의 20% 이상 30% 미만 인 경우</t>
    <phoneticPr fontId="12" type="noConversion"/>
  </si>
  <si>
    <t>3. 기능변경률이 전체 기능의 15% 이상 20% 미만 인 경우</t>
    <phoneticPr fontId="12" type="noConversion"/>
  </si>
  <si>
    <t>4. 기능변경률이 전체 기능의 10% 이상 15% 미만 인 경우</t>
    <phoneticPr fontId="12" type="noConversion"/>
  </si>
  <si>
    <t>5. 기능변경률이 전체 기능의 10% 미만 인 경우</t>
    <phoneticPr fontId="12" type="noConversion"/>
  </si>
  <si>
    <t>※ 기능변경률의 기능 단위는 Function Point로 측정</t>
    <phoneticPr fontId="12" type="noConversion"/>
  </si>
  <si>
    <t>합계
(자동계산)</t>
    <phoneticPr fontId="3" type="noConversion"/>
  </si>
  <si>
    <t xml:space="preserve"> ◈  자동계산 :  "노랑" 항목 ("등급제 적용예산", "유지보수 등급", "합계")</t>
    <phoneticPr fontId="12" type="noConversion"/>
  </si>
  <si>
    <t xml:space="preserve">  상용 S/W 유지보수 등급 측정  </t>
    <phoneticPr fontId="4" type="noConversion"/>
  </si>
  <si>
    <t xml:space="preserve">  H/W 유지보수 등급측정  </t>
    <phoneticPr fontId="4" type="noConversion"/>
  </si>
  <si>
    <t>정보시스템명</t>
    <phoneticPr fontId="3" type="noConversion"/>
  </si>
  <si>
    <r>
      <t xml:space="preserve"> ◈  입력 항목 :  " </t>
    </r>
    <r>
      <rPr>
        <b/>
        <u/>
        <sz val="14"/>
        <color indexed="17"/>
        <rFont val="맑은 고딕"/>
        <family val="3"/>
        <charset val="129"/>
      </rPr>
      <t>녹색</t>
    </r>
    <r>
      <rPr>
        <b/>
        <u/>
        <sz val="14"/>
        <color indexed="8"/>
        <rFont val="맑은 고딕"/>
        <family val="3"/>
        <charset val="129"/>
      </rPr>
      <t xml:space="preserve"> " 항목(정보시스템명, 유형, 정보자원명, 도입비, 2013년 요구예산)</t>
    </r>
    <phoneticPr fontId="4" type="noConversion"/>
  </si>
  <si>
    <r>
      <t xml:space="preserve"> ◈  입력 항목 : </t>
    </r>
    <r>
      <rPr>
        <b/>
        <u/>
        <sz val="14"/>
        <color rgb="FF00B050"/>
        <rFont val="맑은 고딕"/>
        <family val="3"/>
        <charset val="129"/>
        <scheme val="minor"/>
      </rPr>
      <t xml:space="preserve"> " 녹색 "</t>
    </r>
    <r>
      <rPr>
        <b/>
        <u/>
        <sz val="14"/>
        <color theme="1"/>
        <rFont val="맑은 고딕"/>
        <family val="3"/>
        <charset val="129"/>
        <scheme val="minor"/>
      </rPr>
      <t xml:space="preserve"> 항목(정보시스템명, 유형, 정보자원명, 도입비, 2013년 요구예산)</t>
    </r>
    <phoneticPr fontId="4" type="noConversion"/>
  </si>
  <si>
    <t>등급 적용예산
(자동계산)</t>
    <phoneticPr fontId="3" type="noConversion"/>
  </si>
  <si>
    <t>등급 적용예산
(자동계산)</t>
    <phoneticPr fontId="12" type="noConversion"/>
  </si>
  <si>
    <t>자원특성</t>
    <phoneticPr fontId="3" type="noConversion"/>
  </si>
  <si>
    <t>(O만 표시)</t>
    <phoneticPr fontId="3" type="noConversion"/>
  </si>
  <si>
    <t>데이터 조사</t>
    <phoneticPr fontId="12" type="noConversion"/>
  </si>
  <si>
    <t>3.커스터마이징 
지원수준</t>
    <phoneticPr fontId="12" type="noConversion"/>
  </si>
  <si>
    <t>4.평균 
패치 주기</t>
    <phoneticPr fontId="12" type="noConversion"/>
  </si>
  <si>
    <t>입력값
(1~4 입력)</t>
    <phoneticPr fontId="12" type="noConversion"/>
  </si>
  <si>
    <t>입력값
(1~6 입력)</t>
    <phoneticPr fontId="12" type="noConversion"/>
  </si>
  <si>
    <t>해당 자원에 'O' 표시</t>
    <phoneticPr fontId="12" type="noConversion"/>
  </si>
  <si>
    <t>기관 특성 장비
여부</t>
    <phoneticPr fontId="12" type="noConversion"/>
  </si>
  <si>
    <t>비고</t>
    <phoneticPr fontId="12" type="noConversion"/>
  </si>
  <si>
    <t>항목값</t>
    <phoneticPr fontId="12" type="noConversion"/>
  </si>
  <si>
    <t>작성기준</t>
    <phoneticPr fontId="12" type="noConversion"/>
  </si>
  <si>
    <t>번호</t>
    <phoneticPr fontId="12" type="noConversion"/>
  </si>
  <si>
    <t xml:space="preserve"> ◈  등급별 요율은 기관에서 차등적용(등급별 요율이 입력되면 등급 적용예산이 자동 계산됨)</t>
    <phoneticPr fontId="12" type="noConversion"/>
  </si>
  <si>
    <r>
      <t xml:space="preserve"> ◈  데이터 조사 : "</t>
    </r>
    <r>
      <rPr>
        <b/>
        <u/>
        <sz val="14"/>
        <color theme="3" tint="0.39997558519241921"/>
        <rFont val="맑은 고딕"/>
        <family val="3"/>
        <charset val="129"/>
        <scheme val="minor"/>
      </rPr>
      <t>파랑</t>
    </r>
    <r>
      <rPr>
        <b/>
        <u/>
        <sz val="14"/>
        <color theme="1"/>
        <rFont val="맑은 고딕"/>
        <family val="3"/>
        <charset val="129"/>
        <scheme val="minor"/>
      </rPr>
      <t>" 항목 ( 현행 유지보수 등급제 모델의 유지보수비 산정체계 개선 및 변화관리를 위한 분석용 기초 데이터의 수집, "데이터 조사기준"시트 참고)</t>
    </r>
    <phoneticPr fontId="12" type="noConversion"/>
  </si>
  <si>
    <t xml:space="preserve"> ◈  등급별 요율은 기관에서 차등적용(등급별 요율이 입력되면 등급 적용예산이 자동 계산됨)</t>
    <phoneticPr fontId="12" type="noConversion"/>
  </si>
  <si>
    <t>2020년</t>
    <phoneticPr fontId="12" type="noConversion"/>
  </si>
  <si>
    <t>2019년</t>
    <phoneticPr fontId="3" type="noConversion"/>
  </si>
  <si>
    <t>PowerEdge R740</t>
  </si>
  <si>
    <t>WebtoB 4.1</t>
  </si>
  <si>
    <t>DocZoom Share</t>
  </si>
  <si>
    <t>DocZoom Streaming Server</t>
  </si>
  <si>
    <t>TG 1st Movie3.0</t>
  </si>
  <si>
    <t>Mariner4</t>
  </si>
  <si>
    <t>Echelon</t>
  </si>
  <si>
    <t>Oracle 11g std. TWO</t>
  </si>
  <si>
    <t>WebtoB@std. 4.X</t>
  </si>
  <si>
    <t>JEUS@Std. 8</t>
  </si>
  <si>
    <t>Windows Svr Std. 2012 R2</t>
  </si>
  <si>
    <t>AhnLab  V3 (전산서버 백신 1년 라이선스)</t>
  </si>
  <si>
    <t>Wowza</t>
  </si>
  <si>
    <t>Windows Svr Std. 2019(무상지원)</t>
  </si>
  <si>
    <t>CORE</t>
  </si>
  <si>
    <t>CPU</t>
  </si>
  <si>
    <t>식</t>
  </si>
  <si>
    <t>PC</t>
  </si>
  <si>
    <t>WEB(24core)</t>
    <phoneticPr fontId="12" type="noConversion"/>
  </si>
  <si>
    <t>WAS(6cpu)</t>
    <phoneticPr fontId="12" type="noConversion"/>
  </si>
  <si>
    <t>도서관리 DBMS(1식)</t>
    <phoneticPr fontId="12" type="noConversion"/>
  </si>
  <si>
    <t>서버가상화SW(1식)</t>
    <phoneticPr fontId="12" type="noConversion"/>
  </si>
  <si>
    <t>콘텐츠제작/녹화도구(10식)</t>
    <phoneticPr fontId="12" type="noConversion"/>
  </si>
  <si>
    <t>영상편집도구(2식)</t>
    <phoneticPr fontId="12" type="noConversion"/>
  </si>
  <si>
    <t>콘텐츠 관리시스템(2식)</t>
    <phoneticPr fontId="12" type="noConversion"/>
  </si>
  <si>
    <t>문서변환도구(1식)</t>
    <phoneticPr fontId="12" type="noConversion"/>
  </si>
  <si>
    <t>동영상플레이어(2식)</t>
    <phoneticPr fontId="12" type="noConversion"/>
  </si>
  <si>
    <t>검색엔진(1식)</t>
    <phoneticPr fontId="12" type="noConversion"/>
  </si>
  <si>
    <t>DB암호화 솔루션(1식)</t>
    <phoneticPr fontId="12" type="noConversion"/>
  </si>
  <si>
    <t>DBMS(3식)</t>
    <phoneticPr fontId="12" type="noConversion"/>
  </si>
  <si>
    <t>WEB(개발계 1식)</t>
    <phoneticPr fontId="12" type="noConversion"/>
  </si>
  <si>
    <t>WAS(개발계 1식)</t>
    <phoneticPr fontId="12" type="noConversion"/>
  </si>
  <si>
    <t>OS(3식)</t>
    <phoneticPr fontId="12" type="noConversion"/>
  </si>
  <si>
    <t>스트리밍서버(1식)</t>
    <phoneticPr fontId="12" type="noConversion"/>
  </si>
  <si>
    <t>서버보안(31식)</t>
    <phoneticPr fontId="12" type="noConversion"/>
  </si>
  <si>
    <t>OS(4식)</t>
    <phoneticPr fontId="12" type="noConversion"/>
  </si>
  <si>
    <t>JEUS 7</t>
    <phoneticPr fontId="12" type="noConversion"/>
  </si>
  <si>
    <t>ORACLE</t>
    <phoneticPr fontId="12" type="noConversion"/>
  </si>
  <si>
    <t>Vmware vSphere 6 Standard(서버 2CPU 3식 기준)</t>
    <phoneticPr fontId="12" type="noConversion"/>
  </si>
  <si>
    <t>DocZoom Creator Pro</t>
    <phoneticPr fontId="12" type="noConversion"/>
  </si>
  <si>
    <t>DocZoom CIS</t>
    <phoneticPr fontId="12" type="noConversion"/>
  </si>
  <si>
    <t>내부방화벽(1식)</t>
    <phoneticPr fontId="16" type="noConversion"/>
  </si>
  <si>
    <t>IPS (1식)</t>
    <phoneticPr fontId="16" type="noConversion"/>
  </si>
  <si>
    <t>WFW (1식)</t>
    <phoneticPr fontId="16" type="noConversion"/>
  </si>
  <si>
    <t>VPN(1식)</t>
    <phoneticPr fontId="16" type="noConversion"/>
  </si>
  <si>
    <t>이동식 KVM (1식)</t>
    <phoneticPr fontId="16" type="noConversion"/>
  </si>
  <si>
    <t>개발계서버(1식)</t>
    <phoneticPr fontId="16" type="noConversion"/>
  </si>
  <si>
    <t>메인방화벽(1식)</t>
    <phoneticPr fontId="16" type="noConversion"/>
  </si>
  <si>
    <t>관제VPN(1식)</t>
    <phoneticPr fontId="16" type="noConversion"/>
  </si>
  <si>
    <t>망연계솔루션 (1식)</t>
    <phoneticPr fontId="16" type="noConversion"/>
  </si>
  <si>
    <t>NetBackup (1식)</t>
    <phoneticPr fontId="16" type="noConversion"/>
  </si>
  <si>
    <t>서버가상화 스토리지(2식)</t>
    <phoneticPr fontId="16" type="noConversion"/>
  </si>
  <si>
    <t>가상화서버(1식)</t>
    <phoneticPr fontId="16" type="noConversion"/>
  </si>
  <si>
    <t>DB서버(1식)</t>
    <phoneticPr fontId="16" type="noConversion"/>
  </si>
  <si>
    <t>SAN 스위치(2식)</t>
    <phoneticPr fontId="16" type="noConversion"/>
  </si>
  <si>
    <t>SECUI MF2 3200 V4.3</t>
    <phoneticPr fontId="3" type="noConversion"/>
  </si>
  <si>
    <t>TrusGuard 400B</t>
    <phoneticPr fontId="3" type="noConversion"/>
  </si>
  <si>
    <t>PowerEdge R740</t>
    <phoneticPr fontId="3" type="noConversion"/>
  </si>
  <si>
    <t>SECUI MFI 2100</t>
    <phoneticPr fontId="3" type="noConversion"/>
  </si>
  <si>
    <t>WAPPLES-1200</t>
    <phoneticPr fontId="3" type="noConversion"/>
  </si>
  <si>
    <t>MF2 1300 V4.3</t>
    <phoneticPr fontId="3" type="noConversion"/>
  </si>
  <si>
    <t>CL5708M</t>
    <phoneticPr fontId="3" type="noConversion"/>
  </si>
  <si>
    <t>PowerEdge R730</t>
    <phoneticPr fontId="3" type="noConversion"/>
  </si>
  <si>
    <t>WS-C3850-24T</t>
    <phoneticPr fontId="3" type="noConversion"/>
  </si>
  <si>
    <t>WeGuardia XTM 510 V2.0</t>
    <phoneticPr fontId="3" type="noConversion"/>
  </si>
  <si>
    <t>TESS TAS 4000(TAP 포함)</t>
    <phoneticPr fontId="3" type="noConversion"/>
  </si>
  <si>
    <t>PA-3220(TAP 포함)</t>
    <phoneticPr fontId="3" type="noConversion"/>
  </si>
  <si>
    <t>i-oneNet_v4.0_Stream</t>
    <phoneticPr fontId="3" type="noConversion"/>
  </si>
  <si>
    <t>FAS2650</t>
    <phoneticPr fontId="3" type="noConversion"/>
  </si>
  <si>
    <t>NetBackupAppliance</t>
    <phoneticPr fontId="3" type="noConversion"/>
  </si>
  <si>
    <t>SPARC S7-2</t>
    <phoneticPr fontId="3" type="noConversion"/>
  </si>
  <si>
    <t xml:space="preserve">C9407R </t>
    <phoneticPr fontId="3" type="noConversion"/>
  </si>
  <si>
    <t>Brocade 6505</t>
    <phoneticPr fontId="3" type="noConversion"/>
  </si>
  <si>
    <t>시스템접근제어 관리서버(1식)</t>
    <phoneticPr fontId="3" type="noConversion"/>
  </si>
  <si>
    <t>L4 스위치(2식)</t>
    <phoneticPr fontId="3" type="noConversion"/>
  </si>
  <si>
    <t>L2 스위치(1식)</t>
    <phoneticPr fontId="3" type="noConversion"/>
  </si>
  <si>
    <t>Radware, IL/Alteon 4024</t>
    <phoneticPr fontId="3" type="noConversion"/>
  </si>
  <si>
    <t>Cisco systems, CN/C9300-24T-A, 24port</t>
    <phoneticPr fontId="3" type="noConversion"/>
  </si>
  <si>
    <t>Cisco systems, MY/C9200-48T-E, 48port</t>
    <phoneticPr fontId="3" type="noConversion"/>
  </si>
  <si>
    <t>Synology, TW/RS1219+-14T, 96TB/500GB(캐시)</t>
    <phoneticPr fontId="3" type="noConversion"/>
  </si>
  <si>
    <t>스토리지(디스크어레이)</t>
    <phoneticPr fontId="3" type="noConversion"/>
  </si>
  <si>
    <t>윈스, TW/SNIPER APTX-S 4000, APT 대응</t>
    <phoneticPr fontId="3" type="noConversion"/>
  </si>
  <si>
    <t>DMZ L3 스위치(2식)</t>
    <phoneticPr fontId="16" type="noConversion"/>
  </si>
  <si>
    <t>서버팜 백본 L3 스위치(1식)</t>
    <phoneticPr fontId="16" type="noConversion"/>
  </si>
  <si>
    <t>신관제센서 APT 대응(1식)</t>
    <phoneticPr fontId="16" type="noConversion"/>
  </si>
  <si>
    <t>무상제공 서버</t>
    <phoneticPr fontId="3" type="noConversion"/>
  </si>
  <si>
    <t>단위연계센서 (1식) 대체장비로 인한 사용중지</t>
    <phoneticPr fontId="16" type="noConversion"/>
  </si>
  <si>
    <t>신관제센서 (1식) 대체장비로 인한 사용중지</t>
    <phoneticPr fontId="16" type="noConversion"/>
  </si>
  <si>
    <t>서버팜 L3 이중화(1식)</t>
    <phoneticPr fontId="16" type="noConversion"/>
  </si>
  <si>
    <t>서버팜 백본 L3 스위치 이중화(1식)</t>
    <phoneticPr fontId="16" type="noConversion"/>
  </si>
  <si>
    <t>웹서버(1식) 3-2(지식서비스플랫폼)</t>
    <phoneticPr fontId="16" type="noConversion"/>
  </si>
  <si>
    <t>웹서버(1식) 2-2(스마트러닝시스템)</t>
    <phoneticPr fontId="3" type="noConversion"/>
  </si>
  <si>
    <t>웹서버(1식) 1-2(홈페이지, 소장품관리시스템)</t>
    <phoneticPr fontId="3" type="noConversion"/>
  </si>
  <si>
    <t>웹서버(1식) 1-1(홈페이지, 소장품관리시스템)</t>
    <phoneticPr fontId="16" type="noConversion"/>
  </si>
  <si>
    <t>웹서버(1식) 2-1(스마트러닝시스템)</t>
    <phoneticPr fontId="16" type="noConversion"/>
  </si>
  <si>
    <t>웹서버(1식) 3-1(지식서비스플랫폼)</t>
    <phoneticPr fontId="16" type="noConversion"/>
  </si>
  <si>
    <t>화상 미디어서버(1식)</t>
    <phoneticPr fontId="16" type="noConversion"/>
  </si>
  <si>
    <t>화상 웹서버(1식)</t>
    <phoneticPr fontId="16" type="noConversion"/>
  </si>
  <si>
    <t>2022년</t>
    <phoneticPr fontId="3" type="noConversion"/>
  </si>
  <si>
    <t>장비 내용연수</t>
    <phoneticPr fontId="12" type="noConversion"/>
  </si>
  <si>
    <t>(일 최대값)</t>
    <phoneticPr fontId="12" type="noConversion"/>
  </si>
  <si>
    <t>세션으로 진행해야 함</t>
    <phoneticPr fontId="12" type="noConversion"/>
  </si>
  <si>
    <t>내부 관리자페이지 접속 인원</t>
    <phoneticPr fontId="12" type="noConversion"/>
  </si>
  <si>
    <t>기술지원 유무</t>
    <phoneticPr fontId="12" type="noConversion"/>
  </si>
  <si>
    <t>1. 상시 기술지원 필요</t>
    <phoneticPr fontId="12" type="noConversion"/>
  </si>
  <si>
    <t>2. 월 정기점검(기술지원)</t>
    <phoneticPr fontId="12" type="noConversion"/>
  </si>
  <si>
    <t>4. 주 정기점검(기술지원)</t>
    <phoneticPr fontId="12" type="noConversion"/>
  </si>
  <si>
    <t>2. 분기 별 정기점검(기술지원)</t>
    <phoneticPr fontId="12" type="noConversion"/>
  </si>
  <si>
    <t>5. 단순 하드웨어 점검(기술지원 X)</t>
    <phoneticPr fontId="12" type="noConversion"/>
  </si>
  <si>
    <t>장비</t>
    <phoneticPr fontId="3" type="noConversion"/>
  </si>
  <si>
    <t>내용연수</t>
    <phoneticPr fontId="3" type="noConversion"/>
  </si>
  <si>
    <t>도입처</t>
    <phoneticPr fontId="3" type="noConversion"/>
  </si>
  <si>
    <t>측정등급</t>
    <phoneticPr fontId="3" type="noConversion"/>
  </si>
  <si>
    <t>(1~3 입력)</t>
    <phoneticPr fontId="3" type="noConversion"/>
  </si>
  <si>
    <t>장비 도입처</t>
    <phoneticPr fontId="12" type="noConversion"/>
  </si>
  <si>
    <t>3. 국내에서 생산한 장비로서 유지보수에 특별한 문제가 없다.</t>
    <phoneticPr fontId="12" type="noConversion"/>
  </si>
  <si>
    <t>2. 외산(수입) 장비이나 국내에서 수리 및 기술지원이 가능한 경우</t>
    <phoneticPr fontId="12" type="noConversion"/>
  </si>
  <si>
    <t>1. 외산 장비로서 국내에서 유지보수가 불가능하며 RMA로만 가능한 경우</t>
    <phoneticPr fontId="12" type="noConversion"/>
  </si>
  <si>
    <t>C3</t>
    <phoneticPr fontId="3" type="noConversion"/>
  </si>
  <si>
    <t>C4</t>
    <phoneticPr fontId="3" type="noConversion"/>
  </si>
  <si>
    <t>5. 3년 미만</t>
    <phoneticPr fontId="38" type="noConversion"/>
  </si>
  <si>
    <t>4. 3~5년 미만</t>
    <phoneticPr fontId="38" type="noConversion"/>
  </si>
  <si>
    <t>3. 5~8년 미만</t>
    <phoneticPr fontId="38" type="noConversion"/>
  </si>
  <si>
    <t>2. 8~10년 미만</t>
    <phoneticPr fontId="38" type="noConversion"/>
  </si>
  <si>
    <t>1. 10년 이상</t>
    <phoneticPr fontId="12" type="noConversion"/>
  </si>
  <si>
    <t>1. 네트워크 트래픽을 탐지하고 차단하는 역할을 하는 보안장비</t>
    <phoneticPr fontId="12" type="noConversion"/>
  </si>
  <si>
    <t>2. 보안 관리 및 업무용도의 장비</t>
    <phoneticPr fontId="12" type="noConversion"/>
  </si>
  <si>
    <t>4. 유지보수 업무가 단순 하드웨어 점검(RMA)만 해당되는 경우</t>
    <phoneticPr fontId="12" type="noConversion"/>
  </si>
  <si>
    <t>유지보수 항목 중복 제외</t>
    <phoneticPr fontId="12" type="noConversion"/>
  </si>
  <si>
    <t>기관 자체 판단에 맡김 적정 유지보수요율을 왼쪽과 같이 판단</t>
    <phoneticPr fontId="3" type="noConversion"/>
  </si>
  <si>
    <t>(1~5 입력)</t>
    <phoneticPr fontId="3" type="noConversion"/>
  </si>
  <si>
    <t>2023년</t>
    <phoneticPr fontId="3" type="noConversion"/>
  </si>
  <si>
    <t>O</t>
    <phoneticPr fontId="3" type="noConversion"/>
  </si>
  <si>
    <t>D1</t>
    <phoneticPr fontId="3" type="noConversion"/>
  </si>
  <si>
    <t>배점</t>
    <phoneticPr fontId="12" type="noConversion"/>
  </si>
  <si>
    <t>-기관 주요 장비(필수 장비)</t>
    <phoneticPr fontId="12" type="noConversion"/>
  </si>
  <si>
    <t>필수 장비</t>
    <phoneticPr fontId="3" type="noConversion"/>
  </si>
  <si>
    <t>기관 특성
장비 여부</t>
    <phoneticPr fontId="3" type="noConversion"/>
  </si>
  <si>
    <t>○ 기관 필수 장비</t>
    <phoneticPr fontId="3" type="noConversion"/>
  </si>
  <si>
    <t>측정등급
(1~4 입력)</t>
    <phoneticPr fontId="4" type="noConversion"/>
  </si>
  <si>
    <t>항목설명</t>
    <phoneticPr fontId="12" type="noConversion"/>
  </si>
  <si>
    <t>항목명</t>
    <phoneticPr fontId="12" type="noConversion"/>
  </si>
  <si>
    <t>기관 운영을 위한 기초 자원 체크 / 
서버, 스토리지, 네트워크, 보안장비, 백업장비를 포함한 기타장비 중 기관 서비스 보강 용도의 특성 장비 표시</t>
    <phoneticPr fontId="12" type="noConversion"/>
  </si>
  <si>
    <t>유지보수 서비스 증대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</si>
</sst>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#,##0_ "/>
    <numFmt numFmtId="178" formatCode="0.0"/>
  </numFmts>
  <fonts count="4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indexed="8"/>
      <name val="맑은 고딕"/>
      <family val="3"/>
      <charset val="129"/>
    </font>
    <font>
      <b/>
      <i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i/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8"/>
      <scheme val="minor"/>
    </font>
    <font>
      <b/>
      <u/>
      <sz val="14"/>
      <color theme="1"/>
      <name val="맑은 고딕"/>
      <family val="3"/>
      <charset val="129"/>
      <scheme val="minor"/>
    </font>
    <font>
      <b/>
      <u/>
      <sz val="14"/>
      <color indexed="17"/>
      <name val="맑은 고딕"/>
      <family val="3"/>
      <charset val="129"/>
    </font>
    <font>
      <b/>
      <u/>
      <sz val="14"/>
      <color indexed="8"/>
      <name val="맑은 고딕"/>
      <family val="3"/>
      <charset val="129"/>
    </font>
    <font>
      <b/>
      <u/>
      <sz val="20"/>
      <color theme="1"/>
      <name val="맑은 고딕"/>
      <family val="3"/>
      <charset val="129"/>
      <scheme val="minor"/>
    </font>
    <font>
      <b/>
      <u/>
      <sz val="14"/>
      <color rgb="FF00B05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4"/>
      <color theme="3" tint="0.39997558519241921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E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23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3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76" fontId="15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/>
    </xf>
    <xf numFmtId="176" fontId="15" fillId="2" borderId="1" xfId="0" applyNumberFormat="1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5" borderId="0" xfId="0" applyFill="1" applyAlignment="1"/>
    <xf numFmtId="177" fontId="14" fillId="5" borderId="9" xfId="0" applyNumberFormat="1" applyFont="1" applyFill="1" applyBorder="1" applyAlignment="1">
      <alignment horizontal="right" vertical="center"/>
    </xf>
    <xf numFmtId="0" fontId="20" fillId="6" borderId="14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0" fontId="20" fillId="6" borderId="15" xfId="0" applyFont="1" applyFill="1" applyBorder="1" applyAlignment="1">
      <alignment horizontal="center" vertical="center" wrapText="1"/>
    </xf>
    <xf numFmtId="0" fontId="23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left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left" vertical="center" wrapText="1"/>
    </xf>
    <xf numFmtId="0" fontId="23" fillId="0" borderId="26" xfId="0" applyFont="1" applyBorder="1" applyAlignment="1">
      <alignment horizontal="center" vertical="center" wrapText="1"/>
    </xf>
    <xf numFmtId="0" fontId="24" fillId="0" borderId="0" xfId="0" applyFont="1">
      <alignment vertical="center"/>
    </xf>
    <xf numFmtId="0" fontId="23" fillId="5" borderId="19" xfId="0" applyFont="1" applyFill="1" applyBorder="1" applyAlignment="1">
      <alignment horizontal="left" vertical="center" wrapText="1"/>
    </xf>
    <xf numFmtId="0" fontId="23" fillId="5" borderId="32" xfId="0" applyFont="1" applyFill="1" applyBorder="1" applyAlignment="1">
      <alignment horizontal="center" vertical="center" wrapText="1"/>
    </xf>
    <xf numFmtId="0" fontId="23" fillId="5" borderId="21" xfId="0" applyFont="1" applyFill="1" applyBorder="1" applyAlignment="1">
      <alignment horizontal="left" vertical="center" wrapText="1"/>
    </xf>
    <xf numFmtId="0" fontId="0" fillId="5" borderId="33" xfId="0" applyFill="1" applyBorder="1" applyAlignment="1">
      <alignment vertical="center" wrapText="1"/>
    </xf>
    <xf numFmtId="0" fontId="23" fillId="5" borderId="23" xfId="0" applyFont="1" applyFill="1" applyBorder="1" applyAlignment="1">
      <alignment horizontal="center" vertical="center" wrapText="1"/>
    </xf>
    <xf numFmtId="0" fontId="23" fillId="5" borderId="17" xfId="0" applyFont="1" applyFill="1" applyBorder="1" applyAlignment="1">
      <alignment horizontal="center" vertical="center" wrapText="1"/>
    </xf>
    <xf numFmtId="0" fontId="0" fillId="5" borderId="17" xfId="0" applyFill="1" applyBorder="1" applyAlignment="1">
      <alignment vertical="center" wrapText="1"/>
    </xf>
    <xf numFmtId="0" fontId="0" fillId="5" borderId="18" xfId="0" applyFill="1" applyBorder="1" applyAlignment="1">
      <alignment vertical="center" wrapText="1"/>
    </xf>
    <xf numFmtId="0" fontId="0" fillId="5" borderId="36" xfId="0" applyFill="1" applyBorder="1" applyAlignment="1">
      <alignment vertical="center" wrapText="1"/>
    </xf>
    <xf numFmtId="0" fontId="23" fillId="5" borderId="38" xfId="0" applyFont="1" applyFill="1" applyBorder="1" applyAlignment="1">
      <alignment horizontal="left" vertical="center" wrapText="1"/>
    </xf>
    <xf numFmtId="0" fontId="23" fillId="5" borderId="33" xfId="0" applyFont="1" applyFill="1" applyBorder="1" applyAlignment="1">
      <alignment horizontal="left" vertical="center" wrapText="1"/>
    </xf>
    <xf numFmtId="0" fontId="23" fillId="5" borderId="34" xfId="0" applyFont="1" applyFill="1" applyBorder="1" applyAlignment="1">
      <alignment horizontal="center" vertical="center" wrapText="1"/>
    </xf>
    <xf numFmtId="0" fontId="23" fillId="5" borderId="25" xfId="0" applyFont="1" applyFill="1" applyBorder="1" applyAlignment="1">
      <alignment horizontal="left" vertical="center" wrapText="1"/>
    </xf>
    <xf numFmtId="0" fontId="23" fillId="5" borderId="34" xfId="0" applyFont="1" applyFill="1" applyBorder="1" applyAlignment="1">
      <alignment horizontal="left" vertical="center" wrapText="1"/>
    </xf>
    <xf numFmtId="0" fontId="0" fillId="5" borderId="37" xfId="0" applyFill="1" applyBorder="1" applyAlignment="1">
      <alignment vertical="center" wrapText="1"/>
    </xf>
    <xf numFmtId="0" fontId="22" fillId="5" borderId="16" xfId="0" applyFont="1" applyFill="1" applyBorder="1" applyAlignment="1">
      <alignment horizontal="center" vertical="center" wrapText="1"/>
    </xf>
    <xf numFmtId="0" fontId="22" fillId="5" borderId="19" xfId="0" applyFont="1" applyFill="1" applyBorder="1" applyAlignment="1">
      <alignment horizontal="left" vertical="center" wrapText="1"/>
    </xf>
    <xf numFmtId="0" fontId="22" fillId="5" borderId="20" xfId="0" applyFont="1" applyFill="1" applyBorder="1" applyAlignment="1">
      <alignment horizontal="center" vertical="center" wrapText="1"/>
    </xf>
    <xf numFmtId="0" fontId="22" fillId="5" borderId="21" xfId="0" applyFont="1" applyFill="1" applyBorder="1" applyAlignment="1">
      <alignment horizontal="left" vertical="center" wrapText="1"/>
    </xf>
    <xf numFmtId="0" fontId="22" fillId="5" borderId="22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 wrapText="1"/>
    </xf>
    <xf numFmtId="0" fontId="22" fillId="5" borderId="17" xfId="0" applyFont="1" applyFill="1" applyBorder="1" applyAlignment="1">
      <alignment horizontal="center" vertical="center" wrapText="1"/>
    </xf>
    <xf numFmtId="0" fontId="24" fillId="5" borderId="17" xfId="0" applyFont="1" applyFill="1" applyBorder="1" applyAlignment="1">
      <alignment vertical="center" wrapText="1"/>
    </xf>
    <xf numFmtId="0" fontId="24" fillId="5" borderId="18" xfId="0" applyFont="1" applyFill="1" applyBorder="1" applyAlignment="1">
      <alignment vertical="center" wrapText="1"/>
    </xf>
    <xf numFmtId="0" fontId="22" fillId="5" borderId="23" xfId="0" applyFont="1" applyFill="1" applyBorder="1" applyAlignment="1">
      <alignment horizontal="center" vertical="center" wrapText="1"/>
    </xf>
    <xf numFmtId="0" fontId="22" fillId="5" borderId="18" xfId="0" applyFont="1" applyFill="1" applyBorder="1" applyAlignment="1">
      <alignment vertical="center" wrapText="1"/>
    </xf>
    <xf numFmtId="0" fontId="24" fillId="5" borderId="24" xfId="0" applyFont="1" applyFill="1" applyBorder="1" applyAlignment="1">
      <alignment vertical="center" wrapText="1"/>
    </xf>
    <xf numFmtId="0" fontId="22" fillId="5" borderId="27" xfId="0" applyFont="1" applyFill="1" applyBorder="1" applyAlignment="1">
      <alignment horizontal="justify" vertical="center" wrapText="1"/>
    </xf>
    <xf numFmtId="0" fontId="22" fillId="5" borderId="28" xfId="0" applyFont="1" applyFill="1" applyBorder="1" applyAlignment="1">
      <alignment horizontal="justify" vertical="center" wrapText="1"/>
    </xf>
    <xf numFmtId="0" fontId="22" fillId="5" borderId="29" xfId="0" applyFont="1" applyFill="1" applyBorder="1" applyAlignment="1">
      <alignment horizontal="justify" vertical="center" wrapText="1"/>
    </xf>
    <xf numFmtId="0" fontId="22" fillId="5" borderId="22" xfId="0" applyFont="1" applyFill="1" applyBorder="1" applyAlignment="1">
      <alignment horizontal="justify" vertical="center" wrapText="1"/>
    </xf>
    <xf numFmtId="0" fontId="22" fillId="5" borderId="26" xfId="0" applyFont="1" applyFill="1" applyBorder="1" applyAlignment="1">
      <alignment horizontal="justify" vertical="center" wrapText="1"/>
    </xf>
    <xf numFmtId="0" fontId="26" fillId="0" borderId="0" xfId="0" applyFont="1">
      <alignment vertical="center"/>
    </xf>
    <xf numFmtId="0" fontId="26" fillId="0" borderId="0" xfId="0" applyFont="1" applyAlignment="1"/>
    <xf numFmtId="0" fontId="20" fillId="6" borderId="13" xfId="0" applyFont="1" applyFill="1" applyBorder="1" applyAlignment="1">
      <alignment horizontal="center" vertical="center" wrapText="1"/>
    </xf>
    <xf numFmtId="0" fontId="28" fillId="0" borderId="39" xfId="0" applyFont="1" applyBorder="1" applyAlignment="1">
      <alignment horizontal="left"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41" xfId="0" applyFont="1" applyBorder="1" applyAlignment="1">
      <alignment horizontal="left" vertical="center" wrapText="1"/>
    </xf>
    <xf numFmtId="0" fontId="28" fillId="0" borderId="4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justify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12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left" vertical="center" wrapText="1"/>
    </xf>
    <xf numFmtId="0" fontId="28" fillId="0" borderId="45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left" vertical="center" wrapText="1"/>
    </xf>
    <xf numFmtId="0" fontId="23" fillId="0" borderId="48" xfId="0" applyFont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left" vertical="center"/>
    </xf>
    <xf numFmtId="177" fontId="29" fillId="2" borderId="2" xfId="0" applyNumberFormat="1" applyFont="1" applyFill="1" applyBorder="1" applyAlignment="1">
      <alignment horizontal="right" vertical="center"/>
    </xf>
    <xf numFmtId="177" fontId="29" fillId="2" borderId="1" xfId="0" applyNumberFormat="1" applyFont="1" applyFill="1" applyBorder="1">
      <alignment vertical="center"/>
    </xf>
    <xf numFmtId="0" fontId="31" fillId="3" borderId="1" xfId="0" applyFont="1" applyFill="1" applyBorder="1" applyAlignment="1" applyProtection="1">
      <alignment horizontal="center" vertical="center" wrapText="1"/>
      <protection hidden="1"/>
    </xf>
    <xf numFmtId="3" fontId="29" fillId="2" borderId="2" xfId="0" applyNumberFormat="1" applyFont="1" applyFill="1" applyBorder="1" applyAlignment="1">
      <alignment horizontal="right" vertical="center"/>
    </xf>
    <xf numFmtId="0" fontId="31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7" fillId="0" borderId="0" xfId="0" applyFont="1">
      <alignment vertical="center"/>
    </xf>
    <xf numFmtId="0" fontId="6" fillId="4" borderId="1" xfId="0" applyFont="1" applyFill="1" applyBorder="1" applyAlignment="1">
      <alignment horizontal="center"/>
    </xf>
    <xf numFmtId="9" fontId="15" fillId="2" borderId="1" xfId="22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23" fillId="5" borderId="20" xfId="0" applyFont="1" applyFill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center" vertical="center" wrapText="1"/>
    </xf>
    <xf numFmtId="0" fontId="23" fillId="5" borderId="26" xfId="0" applyFont="1" applyFill="1" applyBorder="1" applyAlignment="1">
      <alignment horizontal="center" vertical="center" wrapText="1"/>
    </xf>
    <xf numFmtId="177" fontId="30" fillId="7" borderId="2" xfId="0" applyNumberFormat="1" applyFont="1" applyFill="1" applyBorder="1" applyAlignment="1">
      <alignment horizontal="right" vertical="center"/>
    </xf>
    <xf numFmtId="0" fontId="15" fillId="7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7" fontId="29" fillId="7" borderId="2" xfId="0" applyNumberFormat="1" applyFont="1" applyFill="1" applyBorder="1" applyAlignment="1">
      <alignment horizontal="right" vertical="center"/>
    </xf>
    <xf numFmtId="178" fontId="31" fillId="7" borderId="1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left" vertical="center"/>
    </xf>
    <xf numFmtId="178" fontId="31" fillId="7" borderId="1" xfId="0" applyNumberFormat="1" applyFont="1" applyFill="1" applyBorder="1" applyAlignment="1" applyProtection="1">
      <alignment horizontal="center" vertical="center" wrapText="1"/>
      <protection hidden="1"/>
    </xf>
    <xf numFmtId="0" fontId="17" fillId="0" borderId="0" xfId="0" applyFont="1" applyAlignment="1">
      <alignment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3" fontId="29" fillId="2" borderId="2" xfId="0" applyNumberFormat="1" applyFont="1" applyFill="1" applyBorder="1" applyAlignment="1">
      <alignment horizontal="left" vertical="center"/>
    </xf>
    <xf numFmtId="0" fontId="23" fillId="7" borderId="21" xfId="0" applyFont="1" applyFill="1" applyBorder="1" applyAlignment="1">
      <alignment horizontal="left" vertical="center" wrapText="1"/>
    </xf>
    <xf numFmtId="0" fontId="23" fillId="7" borderId="22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left" vertical="center" wrapText="1"/>
    </xf>
    <xf numFmtId="0" fontId="22" fillId="7" borderId="22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left" vertical="center" wrapText="1"/>
    </xf>
    <xf numFmtId="0" fontId="22" fillId="7" borderId="26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vertical="center" wrapText="1"/>
    </xf>
    <xf numFmtId="0" fontId="41" fillId="5" borderId="17" xfId="0" applyFont="1" applyFill="1" applyBorder="1" applyAlignment="1">
      <alignment horizontal="center" vertical="center" wrapText="1"/>
    </xf>
    <xf numFmtId="0" fontId="42" fillId="7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left" vertical="center" wrapText="1"/>
    </xf>
    <xf numFmtId="0" fontId="18" fillId="7" borderId="1" xfId="0" quotePrefix="1" applyFont="1" applyFill="1" applyBorder="1" applyAlignment="1">
      <alignment vertical="center" wrapText="1"/>
    </xf>
    <xf numFmtId="0" fontId="18" fillId="7" borderId="1" xfId="0" quotePrefix="1" applyFont="1" applyFill="1" applyBorder="1" applyAlignment="1">
      <alignment horizontal="left" vertical="center" wrapText="1"/>
    </xf>
    <xf numFmtId="176" fontId="6" fillId="4" borderId="3" xfId="0" applyNumberFormat="1" applyFont="1" applyFill="1" applyBorder="1" applyAlignment="1">
      <alignment horizontal="center" vertical="center" wrapText="1"/>
    </xf>
    <xf numFmtId="176" fontId="6" fillId="4" borderId="5" xfId="0" applyNumberFormat="1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22" fillId="7" borderId="29" xfId="0" applyFont="1" applyFill="1" applyBorder="1" applyAlignment="1">
      <alignment horizontal="left" vertical="center" wrapText="1"/>
    </xf>
    <xf numFmtId="0" fontId="22" fillId="7" borderId="28" xfId="0" applyFont="1" applyFill="1" applyBorder="1" applyAlignment="1">
      <alignment horizontal="left" vertical="center" wrapText="1"/>
    </xf>
    <xf numFmtId="0" fontId="43" fillId="7" borderId="21" xfId="0" applyFont="1" applyFill="1" applyBorder="1" applyAlignment="1">
      <alignment horizontal="left" vertical="center" wrapText="1"/>
    </xf>
    <xf numFmtId="0" fontId="43" fillId="7" borderId="25" xfId="0" applyFont="1" applyFill="1" applyBorder="1" applyAlignment="1">
      <alignment horizontal="left" vertical="center" wrapText="1"/>
    </xf>
    <xf numFmtId="0" fontId="43" fillId="7" borderId="1" xfId="0" applyFont="1" applyFill="1" applyBorder="1" applyAlignment="1">
      <alignment vertical="center" wrapText="1"/>
    </xf>
    <xf numFmtId="9" fontId="15" fillId="7" borderId="1" xfId="22" applyFont="1" applyFill="1" applyBorder="1" applyAlignment="1">
      <alignment horizontal="center"/>
    </xf>
    <xf numFmtId="176" fontId="6" fillId="4" borderId="1" xfId="0" applyNumberFormat="1" applyFont="1" applyFill="1" applyBorder="1" applyAlignment="1">
      <alignment horizontal="center" vertical="center" wrapText="1"/>
    </xf>
    <xf numFmtId="0" fontId="31" fillId="3" borderId="2" xfId="0" applyFont="1" applyFill="1" applyBorder="1" applyAlignment="1" applyProtection="1">
      <alignment horizontal="center" vertical="center" wrapText="1"/>
      <protection hidden="1"/>
    </xf>
    <xf numFmtId="0" fontId="23" fillId="7" borderId="5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76" fontId="6" fillId="4" borderId="2" xfId="0" applyNumberFormat="1" applyFont="1" applyFill="1" applyBorder="1" applyAlignment="1">
      <alignment horizontal="center" vertical="center" wrapText="1"/>
    </xf>
    <xf numFmtId="176" fontId="6" fillId="4" borderId="8" xfId="0" applyNumberFormat="1" applyFont="1" applyFill="1" applyBorder="1" applyAlignment="1">
      <alignment horizontal="center" vertical="center" wrapText="1"/>
    </xf>
    <xf numFmtId="176" fontId="6" fillId="4" borderId="7" xfId="0" applyNumberFormat="1" applyFont="1" applyFill="1" applyBorder="1" applyAlignment="1">
      <alignment horizontal="center" vertical="center" wrapText="1"/>
    </xf>
    <xf numFmtId="0" fontId="25" fillId="4" borderId="3" xfId="0" applyFont="1" applyFill="1" applyBorder="1" applyAlignment="1" applyProtection="1">
      <alignment horizontal="center" vertical="center" wrapText="1"/>
      <protection hidden="1"/>
    </xf>
    <xf numFmtId="0" fontId="25" fillId="4" borderId="4" xfId="0" applyFont="1" applyFill="1" applyBorder="1" applyAlignment="1" applyProtection="1">
      <alignment horizontal="center" vertical="center" wrapText="1"/>
      <protection hidden="1"/>
    </xf>
    <xf numFmtId="0" fontId="25" fillId="4" borderId="5" xfId="0" applyFont="1" applyFill="1" applyBorder="1" applyAlignment="1" applyProtection="1">
      <alignment horizontal="center" vertical="center" wrapText="1"/>
      <protection hidden="1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 wrapText="1"/>
    </xf>
    <xf numFmtId="176" fontId="6" fillId="4" borderId="5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4" fillId="0" borderId="50" xfId="0" applyFont="1" applyBorder="1" applyAlignment="1">
      <alignment horizontal="center"/>
    </xf>
    <xf numFmtId="0" fontId="44" fillId="0" borderId="0" xfId="0" applyFont="1" applyAlignment="1">
      <alignment horizontal="center"/>
    </xf>
    <xf numFmtId="0" fontId="7" fillId="5" borderId="8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 applyProtection="1">
      <alignment horizontal="center" vertical="center" wrapText="1"/>
      <protection hidden="1"/>
    </xf>
    <xf numFmtId="0" fontId="6" fillId="4" borderId="4" xfId="0" applyFont="1" applyFill="1" applyBorder="1" applyAlignment="1" applyProtection="1">
      <alignment horizontal="center" vertical="center"/>
      <protection hidden="1"/>
    </xf>
    <xf numFmtId="0" fontId="6" fillId="4" borderId="5" xfId="0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 wrapText="1"/>
    </xf>
    <xf numFmtId="0" fontId="23" fillId="5" borderId="17" xfId="0" applyFont="1" applyFill="1" applyBorder="1" applyAlignment="1">
      <alignment horizontal="center" vertical="center" wrapText="1"/>
    </xf>
    <xf numFmtId="0" fontId="23" fillId="5" borderId="24" xfId="0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 wrapText="1"/>
    </xf>
    <xf numFmtId="0" fontId="23" fillId="5" borderId="32" xfId="0" applyFont="1" applyFill="1" applyBorder="1" applyAlignment="1">
      <alignment horizontal="center" vertical="center" wrapText="1"/>
    </xf>
    <xf numFmtId="0" fontId="23" fillId="5" borderId="3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23" fillId="5" borderId="31" xfId="0" applyFont="1" applyFill="1" applyBorder="1" applyAlignment="1">
      <alignment horizontal="center" vertical="center" wrapText="1"/>
    </xf>
    <xf numFmtId="0" fontId="23" fillId="5" borderId="33" xfId="0" applyFont="1" applyFill="1" applyBorder="1" applyAlignment="1">
      <alignment horizontal="center" vertical="center" wrapText="1"/>
    </xf>
    <xf numFmtId="0" fontId="23" fillId="5" borderId="18" xfId="0" applyFont="1" applyFill="1" applyBorder="1" applyAlignment="1">
      <alignment horizontal="center" vertical="center" wrapText="1"/>
    </xf>
    <xf numFmtId="0" fontId="23" fillId="5" borderId="37" xfId="0" applyFont="1" applyFill="1" applyBorder="1" applyAlignment="1">
      <alignment horizontal="center" vertical="center" wrapText="1"/>
    </xf>
    <xf numFmtId="0" fontId="20" fillId="6" borderId="30" xfId="0" applyFont="1" applyFill="1" applyBorder="1" applyAlignment="1">
      <alignment horizontal="center" vertical="center" wrapText="1"/>
    </xf>
    <xf numFmtId="0" fontId="20" fillId="6" borderId="13" xfId="0" applyFont="1" applyFill="1" applyBorder="1" applyAlignment="1">
      <alignment horizontal="center" vertical="center" wrapText="1"/>
    </xf>
    <xf numFmtId="0" fontId="23" fillId="5" borderId="16" xfId="0" applyFont="1" applyFill="1" applyBorder="1" applyAlignment="1">
      <alignment horizontal="center" vertical="center" wrapText="1"/>
    </xf>
    <xf numFmtId="0" fontId="23" fillId="5" borderId="3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2" fillId="5" borderId="17" xfId="0" applyFont="1" applyFill="1" applyBorder="1" applyAlignment="1">
      <alignment horizontal="left" vertical="center" wrapText="1"/>
    </xf>
    <xf numFmtId="0" fontId="22" fillId="5" borderId="24" xfId="0" applyFont="1" applyFill="1" applyBorder="1" applyAlignment="1">
      <alignment horizontal="left" vertical="center" wrapText="1"/>
    </xf>
    <xf numFmtId="0" fontId="22" fillId="5" borderId="23" xfId="0" applyFont="1" applyFill="1" applyBorder="1" applyAlignment="1">
      <alignment horizontal="center" vertical="center" wrapText="1"/>
    </xf>
    <xf numFmtId="0" fontId="22" fillId="5" borderId="17" xfId="0" applyFont="1" applyFill="1" applyBorder="1" applyAlignment="1">
      <alignment horizontal="center" vertical="center" wrapText="1"/>
    </xf>
    <xf numFmtId="0" fontId="22" fillId="5" borderId="24" xfId="0" applyFont="1" applyFill="1" applyBorder="1" applyAlignment="1">
      <alignment horizontal="center" vertical="center" wrapText="1"/>
    </xf>
    <xf numFmtId="0" fontId="22" fillId="5" borderId="29" xfId="0" applyFont="1" applyFill="1" applyBorder="1" applyAlignment="1">
      <alignment horizontal="center" vertical="center" wrapText="1"/>
    </xf>
    <xf numFmtId="0" fontId="22" fillId="5" borderId="28" xfId="0" applyFont="1" applyFill="1" applyBorder="1" applyAlignment="1">
      <alignment horizontal="center" vertical="center" wrapText="1"/>
    </xf>
    <xf numFmtId="0" fontId="22" fillId="5" borderId="18" xfId="0" applyFont="1" applyFill="1" applyBorder="1" applyAlignment="1">
      <alignment horizontal="center" vertical="center" wrapText="1"/>
    </xf>
    <xf numFmtId="0" fontId="22" fillId="7" borderId="29" xfId="0" applyFont="1" applyFill="1" applyBorder="1" applyAlignment="1">
      <alignment horizontal="center" vertical="center" wrapText="1"/>
    </xf>
    <xf numFmtId="0" fontId="22" fillId="7" borderId="28" xfId="0" applyFont="1" applyFill="1" applyBorder="1" applyAlignment="1">
      <alignment horizontal="center" vertical="center" wrapText="1"/>
    </xf>
    <xf numFmtId="0" fontId="22" fillId="5" borderId="16" xfId="0" applyFont="1" applyFill="1" applyBorder="1" applyAlignment="1">
      <alignment horizontal="center" vertical="center" wrapText="1"/>
    </xf>
    <xf numFmtId="0" fontId="22" fillId="5" borderId="27" xfId="0" applyFont="1" applyFill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center" wrapText="1"/>
    </xf>
    <xf numFmtId="0" fontId="22" fillId="5" borderId="11" xfId="0" applyFont="1" applyFill="1" applyBorder="1" applyAlignment="1">
      <alignment horizontal="center" vertical="center" wrapText="1"/>
    </xf>
    <xf numFmtId="0" fontId="22" fillId="5" borderId="44" xfId="0" applyFont="1" applyFill="1" applyBorder="1" applyAlignment="1">
      <alignment horizontal="center" vertical="center" wrapText="1"/>
    </xf>
    <xf numFmtId="0" fontId="22" fillId="5" borderId="43" xfId="0" applyFont="1" applyFill="1" applyBorder="1" applyAlignment="1">
      <alignment horizontal="center" vertical="center" wrapText="1"/>
    </xf>
    <xf numFmtId="0" fontId="45" fillId="0" borderId="50" xfId="0" applyFont="1" applyBorder="1" applyAlignment="1">
      <alignment horizontal="center" vertical="center"/>
    </xf>
    <xf numFmtId="0" fontId="42" fillId="7" borderId="3" xfId="0" applyFont="1" applyFill="1" applyBorder="1" applyAlignment="1">
      <alignment horizontal="center" vertical="center" wrapText="1"/>
    </xf>
    <xf numFmtId="0" fontId="42" fillId="7" borderId="4" xfId="0" applyFont="1" applyFill="1" applyBorder="1" applyAlignment="1">
      <alignment horizontal="center" vertical="center" wrapText="1"/>
    </xf>
    <xf numFmtId="0" fontId="42" fillId="7" borderId="5" xfId="0" applyFont="1" applyFill="1" applyBorder="1" applyAlignment="1">
      <alignment horizontal="center" vertical="center" wrapText="1"/>
    </xf>
    <xf numFmtId="0" fontId="8" fillId="0" borderId="6" xfId="5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</cellXfs>
  <cellStyles count="23">
    <cellStyle name="백분율" xfId="22" builtinId="5"/>
    <cellStyle name="표준" xfId="0" builtinId="0"/>
    <cellStyle name="표준 146" xfId="3" xr:uid="{00000000-0005-0000-0000-000002000000}"/>
    <cellStyle name="표준 147" xfId="4" xr:uid="{00000000-0005-0000-0000-000003000000}"/>
    <cellStyle name="표준 148" xfId="5" xr:uid="{00000000-0005-0000-0000-000004000000}"/>
    <cellStyle name="표준 149" xfId="6" xr:uid="{00000000-0005-0000-0000-000005000000}"/>
    <cellStyle name="표준 150" xfId="7" xr:uid="{00000000-0005-0000-0000-000006000000}"/>
    <cellStyle name="표준 155" xfId="8" xr:uid="{00000000-0005-0000-0000-000007000000}"/>
    <cellStyle name="표준 158" xfId="9" xr:uid="{00000000-0005-0000-0000-000008000000}"/>
    <cellStyle name="표준 16" xfId="10" xr:uid="{00000000-0005-0000-0000-000009000000}"/>
    <cellStyle name="표준 161" xfId="11" xr:uid="{00000000-0005-0000-0000-00000A000000}"/>
    <cellStyle name="표준 17" xfId="12" xr:uid="{00000000-0005-0000-0000-00000B000000}"/>
    <cellStyle name="표준 18" xfId="13" xr:uid="{00000000-0005-0000-0000-00000C000000}"/>
    <cellStyle name="표준 182" xfId="14" xr:uid="{00000000-0005-0000-0000-00000D000000}"/>
    <cellStyle name="표준 19" xfId="15" xr:uid="{00000000-0005-0000-0000-00000E000000}"/>
    <cellStyle name="표준 2" xfId="16" xr:uid="{00000000-0005-0000-0000-00000F000000}"/>
    <cellStyle name="표준 2 2" xfId="19" xr:uid="{00000000-0005-0000-0000-000010000000}"/>
    <cellStyle name="표준 2 3" xfId="21" xr:uid="{00000000-0005-0000-0000-000011000000}"/>
    <cellStyle name="표준 3" xfId="17" xr:uid="{00000000-0005-0000-0000-000012000000}"/>
    <cellStyle name="표준 4" xfId="2" xr:uid="{00000000-0005-0000-0000-000013000000}"/>
    <cellStyle name="표준 5" xfId="1" xr:uid="{00000000-0005-0000-0000-000014000000}"/>
    <cellStyle name="표준 5 2" xfId="18" xr:uid="{00000000-0005-0000-0000-000015000000}"/>
    <cellStyle name="표준 5 3" xfId="20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34"/>
  <sheetViews>
    <sheetView showGridLines="0" tabSelected="1" zoomScale="70" zoomScaleNormal="70" workbookViewId="0">
      <pane xSplit="1" ySplit="16" topLeftCell="E23" activePane="bottomRight" state="frozen"/>
      <selection pane="topRight"/>
      <selection pane="bottomLeft" activeCell="A6" sqref="A6"/>
      <selection pane="bottomRight" activeCell="N27" sqref="N27"/>
    </sheetView>
  </sheetViews>
  <sheetFormatPr defaultColWidth="9" defaultRowHeight="16.5" x14ac:dyDescent="0.3"/>
  <cols>
    <col min="1" max="1" width="2.375" customWidth="1"/>
    <col min="2" max="2" width="5.375" style="3" customWidth="1"/>
    <col min="3" max="3" width="43" style="3" customWidth="1"/>
    <col min="4" max="4" width="14.625" style="3" customWidth="1"/>
    <col min="5" max="5" width="38.375" style="1" bestFit="1" customWidth="1"/>
    <col min="6" max="8" width="14.625" style="1" customWidth="1"/>
    <col min="9" max="10" width="12.75" style="3" customWidth="1"/>
    <col min="11" max="19" width="8.125" style="3" customWidth="1"/>
    <col min="20" max="21" width="11.125" style="3" customWidth="1"/>
    <col min="22" max="22" width="12.375" style="1" customWidth="1"/>
    <col min="23" max="27" width="11.375" style="2" customWidth="1"/>
    <col min="28" max="28" width="13.125" style="1" customWidth="1"/>
    <col min="29" max="30" width="9" style="1"/>
    <col min="31" max="31" width="11.625" style="1" bestFit="1" customWidth="1"/>
    <col min="32" max="32" width="13.375" style="1" bestFit="1" customWidth="1"/>
    <col min="33" max="16384" width="9" style="1"/>
  </cols>
  <sheetData>
    <row r="1" spans="1:28" ht="16.5" customHeight="1" x14ac:dyDescent="0.3">
      <c r="B1" s="148" t="s">
        <v>297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27"/>
      <c r="AA1" s="127"/>
    </row>
    <row r="2" spans="1:28" ht="23.25" customHeight="1" x14ac:dyDescent="0.3"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27"/>
      <c r="AA2" s="127"/>
    </row>
    <row r="3" spans="1:28" s="61" customFormat="1" ht="29.1" customHeight="1" x14ac:dyDescent="0.35">
      <c r="A3" s="60"/>
      <c r="B3" s="147" t="s">
        <v>299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91"/>
      <c r="W3" s="91"/>
      <c r="X3" s="91"/>
      <c r="Y3" s="91"/>
      <c r="Z3" s="91"/>
      <c r="AA3" s="91"/>
      <c r="AB3" s="91"/>
    </row>
    <row r="4" spans="1:28" s="61" customFormat="1" ht="29.1" customHeight="1" x14ac:dyDescent="0.35">
      <c r="A4" s="60"/>
      <c r="B4" s="103" t="s">
        <v>295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91"/>
      <c r="W4" s="91"/>
      <c r="X4" s="91"/>
      <c r="Y4" s="91"/>
      <c r="Z4" s="91"/>
      <c r="AA4" s="91"/>
      <c r="AB4" s="91"/>
    </row>
    <row r="5" spans="1:28" s="61" customFormat="1" ht="29.1" customHeight="1" x14ac:dyDescent="0.35">
      <c r="A5" s="60"/>
      <c r="B5" s="103" t="s">
        <v>316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91"/>
      <c r="W5" s="91"/>
      <c r="X5" s="91"/>
      <c r="Y5" s="91"/>
      <c r="Z5" s="91"/>
      <c r="AA5" s="91"/>
      <c r="AB5" s="91"/>
    </row>
    <row r="6" spans="1:28" s="61" customFormat="1" ht="29.1" customHeight="1" x14ac:dyDescent="0.35">
      <c r="A6" s="60"/>
      <c r="B6" s="103" t="s">
        <v>317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91"/>
      <c r="W6" s="91"/>
      <c r="X6" s="91"/>
      <c r="Y6" s="91"/>
      <c r="Z6" s="91"/>
      <c r="AA6" s="91"/>
      <c r="AB6" s="91"/>
    </row>
    <row r="7" spans="1:28" ht="16.5" customHeight="1" x14ac:dyDescent="0.3"/>
    <row r="8" spans="1:28" ht="24.95" customHeight="1" x14ac:dyDescent="0.3">
      <c r="B8" s="161" t="s">
        <v>253</v>
      </c>
      <c r="C8" s="162"/>
      <c r="D8" s="92" t="s">
        <v>248</v>
      </c>
      <c r="E8" s="92" t="s">
        <v>249</v>
      </c>
      <c r="F8" s="92" t="s">
        <v>250</v>
      </c>
      <c r="G8" s="92" t="s">
        <v>251</v>
      </c>
      <c r="H8" s="92" t="s">
        <v>252</v>
      </c>
    </row>
    <row r="9" spans="1:28" ht="24.95" customHeight="1" x14ac:dyDescent="0.3">
      <c r="B9" s="163"/>
      <c r="C9" s="164"/>
      <c r="D9" s="135">
        <v>0.15</v>
      </c>
      <c r="E9" s="135">
        <v>0.14000000000000001</v>
      </c>
      <c r="F9" s="135">
        <v>0.12</v>
      </c>
      <c r="G9" s="135">
        <v>0.1</v>
      </c>
      <c r="H9" s="135">
        <v>0.08</v>
      </c>
      <c r="I9" s="158" t="s">
        <v>450</v>
      </c>
      <c r="J9" s="159"/>
      <c r="K9" s="159"/>
      <c r="L9" s="159"/>
      <c r="M9" s="159"/>
      <c r="N9" s="159"/>
      <c r="O9" s="159"/>
      <c r="P9" s="159"/>
      <c r="Q9" s="159"/>
    </row>
    <row r="10" spans="1:28" ht="16.5" customHeight="1" x14ac:dyDescent="0.3"/>
    <row r="11" spans="1:28" ht="16.5" customHeight="1" x14ac:dyDescent="0.3">
      <c r="B11" s="160" t="s">
        <v>21</v>
      </c>
      <c r="C11" s="160"/>
      <c r="D11" s="160"/>
      <c r="E11" s="160"/>
      <c r="F11" s="160"/>
      <c r="G11" s="153" t="s">
        <v>22</v>
      </c>
      <c r="H11" s="153"/>
      <c r="I11" s="172" t="s">
        <v>255</v>
      </c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</row>
    <row r="12" spans="1:28" s="2" customFormat="1" ht="16.5" customHeight="1" x14ac:dyDescent="0.3">
      <c r="A12"/>
      <c r="B12" s="154" t="s">
        <v>27</v>
      </c>
      <c r="C12" s="154" t="s">
        <v>298</v>
      </c>
      <c r="D12" s="154" t="s">
        <v>2</v>
      </c>
      <c r="E12" s="165" t="s">
        <v>26</v>
      </c>
      <c r="F12" s="154" t="s">
        <v>7</v>
      </c>
      <c r="G12" s="94" t="s">
        <v>419</v>
      </c>
      <c r="H12" s="90" t="s">
        <v>452</v>
      </c>
      <c r="I12" s="139" t="s">
        <v>23</v>
      </c>
      <c r="J12" s="173" t="s">
        <v>294</v>
      </c>
      <c r="K12" s="144" t="s">
        <v>11</v>
      </c>
      <c r="L12" s="144" t="s">
        <v>12</v>
      </c>
      <c r="M12" s="144" t="s">
        <v>13</v>
      </c>
      <c r="N12" s="144" t="s">
        <v>14</v>
      </c>
      <c r="O12" s="144" t="s">
        <v>15</v>
      </c>
      <c r="P12" s="144" t="s">
        <v>16</v>
      </c>
      <c r="Q12" s="144" t="s">
        <v>439</v>
      </c>
      <c r="R12" s="144" t="s">
        <v>440</v>
      </c>
      <c r="S12" s="144" t="s">
        <v>454</v>
      </c>
      <c r="T12" s="169" t="s">
        <v>0</v>
      </c>
      <c r="U12" s="170"/>
      <c r="V12" s="171"/>
      <c r="W12" s="15" t="s">
        <v>33</v>
      </c>
      <c r="X12" s="141" t="s">
        <v>34</v>
      </c>
      <c r="Y12" s="142"/>
      <c r="Z12" s="142"/>
      <c r="AA12" s="143"/>
      <c r="AB12" s="136" t="s">
        <v>457</v>
      </c>
    </row>
    <row r="13" spans="1:28" s="2" customFormat="1" ht="16.5" customHeight="1" x14ac:dyDescent="0.3">
      <c r="A13"/>
      <c r="B13" s="155"/>
      <c r="C13" s="155"/>
      <c r="D13" s="155"/>
      <c r="E13" s="166"/>
      <c r="F13" s="155"/>
      <c r="G13" s="151" t="s">
        <v>232</v>
      </c>
      <c r="H13" s="152" t="s">
        <v>301</v>
      </c>
      <c r="I13" s="157"/>
      <c r="J13" s="174"/>
      <c r="K13" s="145"/>
      <c r="L13" s="145"/>
      <c r="M13" s="145"/>
      <c r="N13" s="145"/>
      <c r="O13" s="145"/>
      <c r="P13" s="145"/>
      <c r="Q13" s="145"/>
      <c r="R13" s="145"/>
      <c r="S13" s="145"/>
      <c r="T13" s="139" t="s">
        <v>4</v>
      </c>
      <c r="U13" s="139" t="s">
        <v>3</v>
      </c>
      <c r="V13" s="139" t="s">
        <v>24</v>
      </c>
      <c r="W13" s="139" t="s">
        <v>1</v>
      </c>
      <c r="X13" s="149" t="s">
        <v>10</v>
      </c>
      <c r="Y13" s="149" t="s">
        <v>230</v>
      </c>
      <c r="Z13" s="125" t="s">
        <v>430</v>
      </c>
      <c r="AA13" s="125" t="s">
        <v>430</v>
      </c>
      <c r="AB13" s="168" t="s">
        <v>458</v>
      </c>
    </row>
    <row r="14" spans="1:28" s="2" customFormat="1" ht="16.5" customHeight="1" x14ac:dyDescent="0.3">
      <c r="A14"/>
      <c r="B14" s="155"/>
      <c r="C14" s="155"/>
      <c r="D14" s="155"/>
      <c r="E14" s="166"/>
      <c r="F14" s="155"/>
      <c r="G14" s="151"/>
      <c r="H14" s="152"/>
      <c r="I14" s="157"/>
      <c r="J14" s="174"/>
      <c r="K14" s="145"/>
      <c r="L14" s="145"/>
      <c r="M14" s="145"/>
      <c r="N14" s="145"/>
      <c r="O14" s="145"/>
      <c r="P14" s="145"/>
      <c r="Q14" s="145"/>
      <c r="R14" s="145"/>
      <c r="S14" s="145"/>
      <c r="T14" s="140"/>
      <c r="U14" s="140"/>
      <c r="V14" s="140"/>
      <c r="W14" s="140"/>
      <c r="X14" s="150"/>
      <c r="Y14" s="150"/>
      <c r="Z14" s="126" t="s">
        <v>431</v>
      </c>
      <c r="AA14" s="126" t="s">
        <v>432</v>
      </c>
      <c r="AB14" s="168"/>
    </row>
    <row r="15" spans="1:28" s="2" customFormat="1" ht="16.5" customHeight="1" x14ac:dyDescent="0.3">
      <c r="A15"/>
      <c r="B15" s="155"/>
      <c r="C15" s="155"/>
      <c r="D15" s="155"/>
      <c r="E15" s="166"/>
      <c r="F15" s="155"/>
      <c r="G15" s="151"/>
      <c r="H15" s="152"/>
      <c r="I15" s="157"/>
      <c r="J15" s="174"/>
      <c r="K15" s="145"/>
      <c r="L15" s="145"/>
      <c r="M15" s="145"/>
      <c r="N15" s="145"/>
      <c r="O15" s="145"/>
      <c r="P15" s="145"/>
      <c r="Q15" s="145"/>
      <c r="R15" s="145"/>
      <c r="S15" s="145"/>
      <c r="T15" s="139" t="s">
        <v>28</v>
      </c>
      <c r="U15" s="139" t="s">
        <v>29</v>
      </c>
      <c r="V15" s="139" t="s">
        <v>30</v>
      </c>
      <c r="W15" s="139" t="s">
        <v>31</v>
      </c>
      <c r="X15" s="149" t="s">
        <v>32</v>
      </c>
      <c r="Y15" s="149" t="s">
        <v>460</v>
      </c>
      <c r="Z15" s="125" t="s">
        <v>433</v>
      </c>
      <c r="AA15" s="125" t="s">
        <v>433</v>
      </c>
      <c r="AB15" s="168" t="s">
        <v>304</v>
      </c>
    </row>
    <row r="16" spans="1:28" customFormat="1" ht="16.5" customHeight="1" x14ac:dyDescent="0.3">
      <c r="B16" s="156"/>
      <c r="C16" s="156"/>
      <c r="D16" s="156"/>
      <c r="E16" s="167"/>
      <c r="F16" s="156"/>
      <c r="G16" s="151"/>
      <c r="H16" s="152"/>
      <c r="I16" s="140"/>
      <c r="J16" s="175"/>
      <c r="K16" s="146"/>
      <c r="L16" s="146"/>
      <c r="M16" s="146"/>
      <c r="N16" s="146"/>
      <c r="O16" s="146"/>
      <c r="P16" s="146"/>
      <c r="Q16" s="146"/>
      <c r="R16" s="146"/>
      <c r="S16" s="146"/>
      <c r="T16" s="140"/>
      <c r="U16" s="140"/>
      <c r="V16" s="140"/>
      <c r="W16" s="140"/>
      <c r="X16" s="150"/>
      <c r="Y16" s="150"/>
      <c r="Z16" s="126" t="s">
        <v>451</v>
      </c>
      <c r="AA16" s="126" t="s">
        <v>434</v>
      </c>
      <c r="AB16" s="168"/>
    </row>
    <row r="17" spans="1:32" s="2" customFormat="1" ht="16.5" customHeight="1" x14ac:dyDescent="0.3">
      <c r="A17"/>
      <c r="B17" s="100">
        <v>1</v>
      </c>
      <c r="C17" s="118" t="s">
        <v>362</v>
      </c>
      <c r="D17" s="84" t="s">
        <v>74</v>
      </c>
      <c r="E17" s="7" t="s">
        <v>377</v>
      </c>
      <c r="F17" s="85">
        <v>22000000</v>
      </c>
      <c r="G17" s="86"/>
      <c r="H17" s="98">
        <f t="shared" ref="H17:H50" si="0">IF(I17=1,$D$9,IF(I17=2,$E$9,IF(I17=3,$F$9,IF(I17=4,$G$9,IF(I17=5,$H$9,0)))))*F17</f>
        <v>2200000</v>
      </c>
      <c r="I17" s="99">
        <f>(IF(AND(J17&gt;0,J17&lt;=70),5,IF(AND(J17&gt;70,J17&lt;=80),4,IF(AND(J17&gt;80,J17&lt;=90),3,IF(AND(J17&gt;90,J17&lt;96),2,IF(AND(J17&gt;=96,J17&lt;=100),1,"-"))))))</f>
        <v>4</v>
      </c>
      <c r="J17" s="104">
        <f>0.4*(K17+L17+M17)+0.35*N17+0.25*(O17+P17+Q17+R17)+0.2*(S17)</f>
        <v>77.599999999999994</v>
      </c>
      <c r="K17" s="87">
        <f>IF(AND(T17=1),60,IF(AND(T17=2),50,IF(AND(T17=3),40,IF(AND(T17=4),30,0))))</f>
        <v>50</v>
      </c>
      <c r="L17" s="87">
        <f>IF(AND(U17=1),10,IF(AND(U17=2),8,IF(AND(U17=3),6,IF(AND(U17=4),4,IF(AND(U17=5),2,0)))))</f>
        <v>4</v>
      </c>
      <c r="M17" s="87">
        <f>IF(AND(V17=1),30,IF(AND(V17=2),25,IF(AND(V17=3),20,IF(AND(V17=4),15,0))))</f>
        <v>15</v>
      </c>
      <c r="N17" s="87">
        <f>(IF(AND(W17=1),100,IF(AND(W17=2),90,IF(AND(W17=3),80,IF(AND(W17=4),70,IF(AND(W17=5),60,0))))))</f>
        <v>100</v>
      </c>
      <c r="O17" s="87">
        <f>(IF(AND(X17=1),50,IF(AND(X17=2),40,IF(AND(X17=3),30,0))))</f>
        <v>40</v>
      </c>
      <c r="P17" s="87">
        <f>(IF(AND(Y17=1),20,IF(AND(Y17=2),15,IF(AND(Y17=3),10,0))))</f>
        <v>0</v>
      </c>
      <c r="Q17" s="87">
        <f>(IF(AND(Z17=1),25,IF(AND(Z17=2),20,IF(AND(Z17=3),15,IF(AND(Z17=4),10,IF(AND(Z17=5),5,0))))))</f>
        <v>15</v>
      </c>
      <c r="R17" s="87">
        <f t="shared" ref="R17:R48" si="1">(IF(AND(AA17=1),15,IF(AND(AA17=2),10,IF(AND(AA17=3),5,0))))</f>
        <v>5</v>
      </c>
      <c r="S17" s="87">
        <f>(IF(AND(AB17="O"),30,0))</f>
        <v>0</v>
      </c>
      <c r="T17" s="6">
        <v>2</v>
      </c>
      <c r="U17" s="6">
        <v>4</v>
      </c>
      <c r="V17" s="4">
        <v>4</v>
      </c>
      <c r="W17" s="5">
        <v>1</v>
      </c>
      <c r="X17" s="8">
        <v>2</v>
      </c>
      <c r="Y17" s="8">
        <v>4</v>
      </c>
      <c r="Z17" s="8">
        <v>3</v>
      </c>
      <c r="AA17" s="8">
        <v>3</v>
      </c>
      <c r="AB17" s="108"/>
    </row>
    <row r="18" spans="1:32" s="2" customFormat="1" ht="16.5" customHeight="1" x14ac:dyDescent="0.3">
      <c r="A18"/>
      <c r="B18" s="100">
        <v>2</v>
      </c>
      <c r="C18" s="118" t="s">
        <v>363</v>
      </c>
      <c r="D18" s="84" t="s">
        <v>74</v>
      </c>
      <c r="E18" s="7" t="s">
        <v>379</v>
      </c>
      <c r="F18" s="85">
        <v>27500000</v>
      </c>
      <c r="G18" s="86"/>
      <c r="H18" s="98">
        <f t="shared" si="0"/>
        <v>3300000</v>
      </c>
      <c r="I18" s="99">
        <f t="shared" ref="I18:I25" si="2">(IF(AND(J18&gt;0,J18&lt;=70),5,IF(AND(J18&gt;70,J18&lt;=80),4,IF(AND(J18&gt;80,J18&lt;=90),3,IF(AND(J18&gt;90,J18&lt;96),2,IF(AND(J18&gt;=96,J18&lt;=100),1,"-"))))))</f>
        <v>3</v>
      </c>
      <c r="J18" s="104">
        <f t="shared" ref="J18:J68" si="3">0.4*(K18+L18+M18)+0.35*N18+0.25*(O18+P18+Q18+R18)+0.2*(S18)</f>
        <v>82.6</v>
      </c>
      <c r="K18" s="87">
        <f t="shared" ref="K18:K25" si="4">IF(AND(T18=1),60,IF(AND(T18=2),50,IF(AND(T18=3),40,IF(AND(T18=4),30,0))))</f>
        <v>50</v>
      </c>
      <c r="L18" s="87">
        <f t="shared" ref="L18:L25" si="5">IF(AND(U18=1),10,IF(AND(U18=2),8,IF(AND(U18=3),6,IF(AND(U18=4),4,IF(AND(U18=5),2,0)))))</f>
        <v>4</v>
      </c>
      <c r="M18" s="87">
        <f t="shared" ref="M18:M25" si="6">IF(AND(V18=1),30,IF(AND(V18=2),25,IF(AND(V18=3),20,IF(AND(V18=4),15,0))))</f>
        <v>15</v>
      </c>
      <c r="N18" s="87">
        <f t="shared" ref="N18:N25" si="7">(IF(AND(W18=1),100,IF(AND(W18=2),90,IF(AND(W18=3),80,IF(AND(W18=4),70,IF(AND(W18=5),60,0))))))</f>
        <v>100</v>
      </c>
      <c r="O18" s="87">
        <f t="shared" ref="O18:O81" si="8">(IF(AND(X18=1),50,IF(AND(X18=2),40,IF(AND(X18=3),30,0))))</f>
        <v>40</v>
      </c>
      <c r="P18" s="87">
        <f t="shared" ref="P18:P81" si="9">(IF(AND(Y18=1),20,IF(AND(Y18=2),15,IF(AND(Y18=3),10,0))))</f>
        <v>15</v>
      </c>
      <c r="Q18" s="87">
        <f t="shared" ref="Q18:Q81" si="10">(IF(AND(Z18=1),25,IF(AND(Z18=2),20,IF(AND(Z18=3),15,IF(AND(Z18=4),10,IF(AND(Z18=5),5,0))))))</f>
        <v>15</v>
      </c>
      <c r="R18" s="87">
        <f t="shared" si="1"/>
        <v>10</v>
      </c>
      <c r="S18" s="87">
        <f t="shared" ref="S18:S81" si="11">(IF(AND(AB18="O"),30,0))</f>
        <v>0</v>
      </c>
      <c r="T18" s="6">
        <v>2</v>
      </c>
      <c r="U18" s="6">
        <v>4</v>
      </c>
      <c r="V18" s="4">
        <v>4</v>
      </c>
      <c r="W18" s="5">
        <v>1</v>
      </c>
      <c r="X18" s="8">
        <v>2</v>
      </c>
      <c r="Y18" s="8">
        <v>2</v>
      </c>
      <c r="Z18" s="8">
        <v>3</v>
      </c>
      <c r="AA18" s="8">
        <v>2</v>
      </c>
      <c r="AB18" s="108"/>
      <c r="AF18" s="110"/>
    </row>
    <row r="19" spans="1:32" s="2" customFormat="1" ht="16.5" customHeight="1" x14ac:dyDescent="0.3">
      <c r="A19"/>
      <c r="B19" s="100">
        <v>3</v>
      </c>
      <c r="C19" s="118" t="s">
        <v>364</v>
      </c>
      <c r="D19" s="84" t="s">
        <v>74</v>
      </c>
      <c r="E19" s="7" t="s">
        <v>380</v>
      </c>
      <c r="F19" s="85">
        <v>30250000</v>
      </c>
      <c r="G19" s="86"/>
      <c r="H19" s="98">
        <f t="shared" si="0"/>
        <v>3630000</v>
      </c>
      <c r="I19" s="99">
        <f t="shared" si="2"/>
        <v>3</v>
      </c>
      <c r="J19" s="104">
        <f t="shared" si="3"/>
        <v>85.1</v>
      </c>
      <c r="K19" s="87">
        <f t="shared" si="4"/>
        <v>50</v>
      </c>
      <c r="L19" s="87">
        <f t="shared" si="5"/>
        <v>4</v>
      </c>
      <c r="M19" s="87">
        <f t="shared" si="6"/>
        <v>15</v>
      </c>
      <c r="N19" s="87">
        <f t="shared" si="7"/>
        <v>90</v>
      </c>
      <c r="O19" s="87">
        <f t="shared" si="8"/>
        <v>40</v>
      </c>
      <c r="P19" s="87">
        <f t="shared" si="9"/>
        <v>15</v>
      </c>
      <c r="Q19" s="87">
        <f t="shared" si="10"/>
        <v>15</v>
      </c>
      <c r="R19" s="87">
        <f t="shared" si="1"/>
        <v>10</v>
      </c>
      <c r="S19" s="87">
        <f t="shared" si="11"/>
        <v>30</v>
      </c>
      <c r="T19" s="6">
        <v>2</v>
      </c>
      <c r="U19" s="6">
        <v>4</v>
      </c>
      <c r="V19" s="4">
        <v>4</v>
      </c>
      <c r="W19" s="5">
        <v>2</v>
      </c>
      <c r="X19" s="8">
        <v>2</v>
      </c>
      <c r="Y19" s="8">
        <v>2</v>
      </c>
      <c r="Z19" s="8">
        <v>3</v>
      </c>
      <c r="AA19" s="8">
        <v>2</v>
      </c>
      <c r="AB19" s="108" t="s">
        <v>453</v>
      </c>
      <c r="AE19" s="110"/>
    </row>
    <row r="20" spans="1:32" ht="16.5" customHeight="1" x14ac:dyDescent="0.3">
      <c r="B20" s="100">
        <v>4</v>
      </c>
      <c r="C20" s="118" t="s">
        <v>365</v>
      </c>
      <c r="D20" s="84" t="s">
        <v>74</v>
      </c>
      <c r="E20" s="7" t="s">
        <v>381</v>
      </c>
      <c r="F20" s="85">
        <v>16500000</v>
      </c>
      <c r="G20" s="86"/>
      <c r="H20" s="98">
        <f t="shared" si="0"/>
        <v>1650000</v>
      </c>
      <c r="I20" s="99">
        <f t="shared" si="2"/>
        <v>4</v>
      </c>
      <c r="J20" s="104">
        <f t="shared" si="3"/>
        <v>79.099999999999994</v>
      </c>
      <c r="K20" s="87">
        <f t="shared" si="4"/>
        <v>50</v>
      </c>
      <c r="L20" s="87">
        <f t="shared" si="5"/>
        <v>4</v>
      </c>
      <c r="M20" s="87">
        <f t="shared" si="6"/>
        <v>15</v>
      </c>
      <c r="N20" s="87">
        <f t="shared" si="7"/>
        <v>90</v>
      </c>
      <c r="O20" s="87">
        <f t="shared" si="8"/>
        <v>40</v>
      </c>
      <c r="P20" s="87">
        <f t="shared" si="9"/>
        <v>15</v>
      </c>
      <c r="Q20" s="87">
        <f t="shared" si="10"/>
        <v>15</v>
      </c>
      <c r="R20" s="87">
        <f t="shared" si="1"/>
        <v>10</v>
      </c>
      <c r="S20" s="87">
        <f t="shared" si="11"/>
        <v>0</v>
      </c>
      <c r="T20" s="6">
        <v>2</v>
      </c>
      <c r="U20" s="6">
        <v>4</v>
      </c>
      <c r="V20" s="4">
        <v>4</v>
      </c>
      <c r="W20" s="5">
        <v>2</v>
      </c>
      <c r="X20" s="8">
        <v>2</v>
      </c>
      <c r="Y20" s="8">
        <v>2</v>
      </c>
      <c r="Z20" s="8">
        <v>3</v>
      </c>
      <c r="AA20" s="8">
        <v>2</v>
      </c>
      <c r="AB20" s="108"/>
    </row>
    <row r="21" spans="1:32" ht="16.5" customHeight="1" x14ac:dyDescent="0.3">
      <c r="B21" s="100">
        <v>5</v>
      </c>
      <c r="C21" s="118" t="s">
        <v>366</v>
      </c>
      <c r="D21" s="84" t="s">
        <v>19</v>
      </c>
      <c r="E21" s="7" t="s">
        <v>382</v>
      </c>
      <c r="F21" s="85">
        <v>3850000</v>
      </c>
      <c r="G21" s="86"/>
      <c r="H21" s="98">
        <f t="shared" si="0"/>
        <v>308000</v>
      </c>
      <c r="I21" s="99">
        <f t="shared" si="2"/>
        <v>5</v>
      </c>
      <c r="J21" s="104">
        <f t="shared" si="3"/>
        <v>68.349999999999994</v>
      </c>
      <c r="K21" s="87">
        <f t="shared" si="4"/>
        <v>50</v>
      </c>
      <c r="L21" s="87">
        <f t="shared" si="5"/>
        <v>4</v>
      </c>
      <c r="M21" s="87">
        <f t="shared" si="6"/>
        <v>15</v>
      </c>
      <c r="N21" s="87">
        <f t="shared" si="7"/>
        <v>70</v>
      </c>
      <c r="O21" s="87">
        <f t="shared" si="8"/>
        <v>30</v>
      </c>
      <c r="P21" s="87">
        <f t="shared" si="9"/>
        <v>10</v>
      </c>
      <c r="Q21" s="87">
        <f t="shared" si="10"/>
        <v>15</v>
      </c>
      <c r="R21" s="87">
        <f t="shared" si="1"/>
        <v>10</v>
      </c>
      <c r="S21" s="87">
        <f t="shared" si="11"/>
        <v>0</v>
      </c>
      <c r="T21" s="6">
        <v>2</v>
      </c>
      <c r="U21" s="6">
        <v>4</v>
      </c>
      <c r="V21" s="4">
        <v>4</v>
      </c>
      <c r="W21" s="5">
        <v>4</v>
      </c>
      <c r="X21" s="8">
        <v>3</v>
      </c>
      <c r="Y21" s="8">
        <v>3</v>
      </c>
      <c r="Z21" s="8">
        <v>3</v>
      </c>
      <c r="AA21" s="8">
        <v>2</v>
      </c>
      <c r="AB21" s="108"/>
    </row>
    <row r="22" spans="1:32" ht="16.5" customHeight="1" x14ac:dyDescent="0.3">
      <c r="B22" s="100">
        <v>7</v>
      </c>
      <c r="C22" s="118" t="s">
        <v>417</v>
      </c>
      <c r="D22" s="84" t="s">
        <v>17</v>
      </c>
      <c r="E22" s="7" t="s">
        <v>383</v>
      </c>
      <c r="F22" s="85">
        <v>12100000</v>
      </c>
      <c r="G22" s="86"/>
      <c r="H22" s="98">
        <f t="shared" si="0"/>
        <v>1210000</v>
      </c>
      <c r="I22" s="99">
        <f t="shared" si="2"/>
        <v>4</v>
      </c>
      <c r="J22" s="104">
        <f t="shared" si="3"/>
        <v>74.599999999999994</v>
      </c>
      <c r="K22" s="87">
        <f t="shared" si="4"/>
        <v>50</v>
      </c>
      <c r="L22" s="87">
        <f t="shared" si="5"/>
        <v>4</v>
      </c>
      <c r="M22" s="87">
        <f t="shared" si="6"/>
        <v>15</v>
      </c>
      <c r="N22" s="87">
        <f t="shared" si="7"/>
        <v>60</v>
      </c>
      <c r="O22" s="87">
        <f t="shared" si="8"/>
        <v>40</v>
      </c>
      <c r="P22" s="87">
        <f t="shared" si="9"/>
        <v>15</v>
      </c>
      <c r="Q22" s="87">
        <f t="shared" si="10"/>
        <v>15</v>
      </c>
      <c r="R22" s="87">
        <f t="shared" si="1"/>
        <v>10</v>
      </c>
      <c r="S22" s="87">
        <f t="shared" si="11"/>
        <v>30</v>
      </c>
      <c r="T22" s="6">
        <v>2</v>
      </c>
      <c r="U22" s="6">
        <v>4</v>
      </c>
      <c r="V22" s="4">
        <v>4</v>
      </c>
      <c r="W22" s="5">
        <v>5</v>
      </c>
      <c r="X22" s="8">
        <v>2</v>
      </c>
      <c r="Y22" s="8">
        <v>2</v>
      </c>
      <c r="Z22" s="8">
        <v>3</v>
      </c>
      <c r="AA22" s="8">
        <v>2</v>
      </c>
      <c r="AB22" s="108" t="s">
        <v>453</v>
      </c>
    </row>
    <row r="23" spans="1:32" ht="16.5" customHeight="1" x14ac:dyDescent="0.3">
      <c r="B23" s="100">
        <v>8</v>
      </c>
      <c r="C23" s="118" t="s">
        <v>418</v>
      </c>
      <c r="D23" s="84" t="s">
        <v>17</v>
      </c>
      <c r="E23" s="7" t="s">
        <v>383</v>
      </c>
      <c r="F23" s="85">
        <v>11000000</v>
      </c>
      <c r="G23" s="86"/>
      <c r="H23" s="98">
        <f t="shared" si="0"/>
        <v>1100000</v>
      </c>
      <c r="I23" s="99">
        <f t="shared" si="2"/>
        <v>4</v>
      </c>
      <c r="J23" s="104">
        <f t="shared" si="3"/>
        <v>74.599999999999994</v>
      </c>
      <c r="K23" s="87">
        <f t="shared" si="4"/>
        <v>50</v>
      </c>
      <c r="L23" s="87">
        <f t="shared" si="5"/>
        <v>4</v>
      </c>
      <c r="M23" s="87">
        <f t="shared" si="6"/>
        <v>15</v>
      </c>
      <c r="N23" s="87">
        <f t="shared" si="7"/>
        <v>60</v>
      </c>
      <c r="O23" s="87">
        <f t="shared" si="8"/>
        <v>40</v>
      </c>
      <c r="P23" s="87">
        <f t="shared" si="9"/>
        <v>15</v>
      </c>
      <c r="Q23" s="87">
        <f t="shared" si="10"/>
        <v>15</v>
      </c>
      <c r="R23" s="87">
        <f t="shared" si="1"/>
        <v>10</v>
      </c>
      <c r="S23" s="87">
        <f t="shared" si="11"/>
        <v>30</v>
      </c>
      <c r="T23" s="6">
        <v>2</v>
      </c>
      <c r="U23" s="6">
        <v>4</v>
      </c>
      <c r="V23" s="4">
        <v>4</v>
      </c>
      <c r="W23" s="5">
        <v>5</v>
      </c>
      <c r="X23" s="8">
        <v>2</v>
      </c>
      <c r="Y23" s="8">
        <v>2</v>
      </c>
      <c r="Z23" s="8">
        <v>3</v>
      </c>
      <c r="AA23" s="8">
        <v>2</v>
      </c>
      <c r="AB23" s="108" t="s">
        <v>453</v>
      </c>
    </row>
    <row r="24" spans="1:32" ht="16.5" customHeight="1" x14ac:dyDescent="0.3">
      <c r="B24" s="100">
        <v>9</v>
      </c>
      <c r="C24" s="118" t="s">
        <v>367</v>
      </c>
      <c r="D24" s="84" t="s">
        <v>17</v>
      </c>
      <c r="E24" s="7" t="s">
        <v>383</v>
      </c>
      <c r="F24" s="85">
        <v>13200000</v>
      </c>
      <c r="G24" s="86"/>
      <c r="H24" s="98">
        <f t="shared" si="0"/>
        <v>1320000</v>
      </c>
      <c r="I24" s="99">
        <f t="shared" si="2"/>
        <v>4</v>
      </c>
      <c r="J24" s="104">
        <f t="shared" si="3"/>
        <v>74.599999999999994</v>
      </c>
      <c r="K24" s="87">
        <f t="shared" si="4"/>
        <v>50</v>
      </c>
      <c r="L24" s="87">
        <f t="shared" si="5"/>
        <v>4</v>
      </c>
      <c r="M24" s="87">
        <f t="shared" si="6"/>
        <v>15</v>
      </c>
      <c r="N24" s="87">
        <f t="shared" si="7"/>
        <v>60</v>
      </c>
      <c r="O24" s="87">
        <f t="shared" si="8"/>
        <v>40</v>
      </c>
      <c r="P24" s="87">
        <f t="shared" si="9"/>
        <v>15</v>
      </c>
      <c r="Q24" s="87">
        <f t="shared" si="10"/>
        <v>15</v>
      </c>
      <c r="R24" s="87">
        <f t="shared" si="1"/>
        <v>10</v>
      </c>
      <c r="S24" s="87">
        <f t="shared" si="11"/>
        <v>30</v>
      </c>
      <c r="T24" s="6">
        <v>2</v>
      </c>
      <c r="U24" s="6">
        <v>4</v>
      </c>
      <c r="V24" s="4">
        <v>4</v>
      </c>
      <c r="W24" s="5">
        <v>5</v>
      </c>
      <c r="X24" s="8">
        <v>2</v>
      </c>
      <c r="Y24" s="8">
        <v>2</v>
      </c>
      <c r="Z24" s="8">
        <v>3</v>
      </c>
      <c r="AA24" s="8">
        <v>2</v>
      </c>
      <c r="AB24" s="108" t="s">
        <v>453</v>
      </c>
    </row>
    <row r="25" spans="1:32" ht="16.5" customHeight="1" x14ac:dyDescent="0.3">
      <c r="B25" s="100">
        <v>10</v>
      </c>
      <c r="C25" s="118" t="s">
        <v>403</v>
      </c>
      <c r="D25" s="84" t="s">
        <v>67</v>
      </c>
      <c r="E25" s="7" t="s">
        <v>384</v>
      </c>
      <c r="F25" s="85">
        <v>13200000</v>
      </c>
      <c r="G25" s="86"/>
      <c r="H25" s="98">
        <f t="shared" si="0"/>
        <v>1320000</v>
      </c>
      <c r="I25" s="99">
        <f t="shared" si="2"/>
        <v>4</v>
      </c>
      <c r="J25" s="104">
        <f t="shared" si="3"/>
        <v>75.599999999999994</v>
      </c>
      <c r="K25" s="87">
        <f t="shared" si="4"/>
        <v>50</v>
      </c>
      <c r="L25" s="87">
        <f t="shared" si="5"/>
        <v>4</v>
      </c>
      <c r="M25" s="87">
        <f t="shared" si="6"/>
        <v>15</v>
      </c>
      <c r="N25" s="87">
        <f t="shared" si="7"/>
        <v>80</v>
      </c>
      <c r="O25" s="87">
        <f t="shared" si="8"/>
        <v>40</v>
      </c>
      <c r="P25" s="87">
        <f t="shared" si="9"/>
        <v>15</v>
      </c>
      <c r="Q25" s="87">
        <f t="shared" si="10"/>
        <v>15</v>
      </c>
      <c r="R25" s="87">
        <f t="shared" si="1"/>
        <v>10</v>
      </c>
      <c r="S25" s="87">
        <f t="shared" si="11"/>
        <v>0</v>
      </c>
      <c r="T25" s="6">
        <v>2</v>
      </c>
      <c r="U25" s="6">
        <v>4</v>
      </c>
      <c r="V25" s="4">
        <v>4</v>
      </c>
      <c r="W25" s="5">
        <v>3</v>
      </c>
      <c r="X25" s="8">
        <v>2</v>
      </c>
      <c r="Y25" s="8">
        <v>2</v>
      </c>
      <c r="Z25" s="8">
        <v>3</v>
      </c>
      <c r="AA25" s="8">
        <v>2</v>
      </c>
      <c r="AB25" s="108"/>
    </row>
    <row r="26" spans="1:32" ht="16.5" customHeight="1" x14ac:dyDescent="0.3">
      <c r="B26" s="100">
        <v>11</v>
      </c>
      <c r="C26" s="118" t="s">
        <v>368</v>
      </c>
      <c r="D26" s="84" t="s">
        <v>74</v>
      </c>
      <c r="E26" s="7" t="s">
        <v>376</v>
      </c>
      <c r="F26" s="85">
        <v>43000000</v>
      </c>
      <c r="G26" s="86"/>
      <c r="H26" s="98">
        <f t="shared" si="0"/>
        <v>4300000</v>
      </c>
      <c r="I26" s="99">
        <f t="shared" ref="I26:I80" si="12">(IF(AND(J26&gt;0,J26&lt;=70),5,IF(AND(J26&gt;70,J26&lt;=80),4,IF(AND(J26&gt;80,J26&lt;=90),3,IF(AND(J26&gt;90,J26&lt;96),2,IF(AND(J26&gt;=96,J26&lt;=100),1,"-"))))))</f>
        <v>4</v>
      </c>
      <c r="J26" s="104">
        <f t="shared" si="3"/>
        <v>76.599999999999994</v>
      </c>
      <c r="K26" s="87">
        <f t="shared" ref="K26:K80" si="13">IF(AND(T26=1),60,IF(AND(T26=2),50,IF(AND(T26=3),40,IF(AND(T26=4),30,0))))</f>
        <v>50</v>
      </c>
      <c r="L26" s="87">
        <f t="shared" ref="L26:L80" si="14">IF(AND(U26=1),10,IF(AND(U26=2),8,IF(AND(U26=3),6,IF(AND(U26=4),4,IF(AND(U26=5),2,0)))))</f>
        <v>4</v>
      </c>
      <c r="M26" s="87">
        <f t="shared" ref="M26:M80" si="15">IF(AND(V26=1),30,IF(AND(V26=2),25,IF(AND(V26=3),20,IF(AND(V26=4),15,0))))</f>
        <v>15</v>
      </c>
      <c r="N26" s="87">
        <f t="shared" ref="N26:N80" si="16">(IF(AND(W26=1),100,IF(AND(W26=2),90,IF(AND(W26=3),80,IF(AND(W26=4),70,IF(AND(W26=5),60,0))))))</f>
        <v>90</v>
      </c>
      <c r="O26" s="87">
        <f t="shared" si="8"/>
        <v>40</v>
      </c>
      <c r="P26" s="87">
        <f t="shared" si="9"/>
        <v>15</v>
      </c>
      <c r="Q26" s="87">
        <f t="shared" si="10"/>
        <v>10</v>
      </c>
      <c r="R26" s="87">
        <f t="shared" si="1"/>
        <v>5</v>
      </c>
      <c r="S26" s="87">
        <f t="shared" si="11"/>
        <v>0</v>
      </c>
      <c r="T26" s="6">
        <v>2</v>
      </c>
      <c r="U26" s="6">
        <v>4</v>
      </c>
      <c r="V26" s="4">
        <v>4</v>
      </c>
      <c r="W26" s="5">
        <v>2</v>
      </c>
      <c r="X26" s="8">
        <v>2</v>
      </c>
      <c r="Y26" s="8">
        <v>2</v>
      </c>
      <c r="Z26" s="8">
        <v>4</v>
      </c>
      <c r="AA26" s="8">
        <v>3</v>
      </c>
      <c r="AB26" s="108"/>
    </row>
    <row r="27" spans="1:32" ht="16.5" customHeight="1" x14ac:dyDescent="0.3">
      <c r="B27" s="100">
        <v>12</v>
      </c>
      <c r="C27" s="118" t="s">
        <v>369</v>
      </c>
      <c r="D27" s="84" t="s">
        <v>74</v>
      </c>
      <c r="E27" s="7" t="s">
        <v>385</v>
      </c>
      <c r="F27" s="85">
        <v>7100000</v>
      </c>
      <c r="G27" s="86"/>
      <c r="H27" s="98">
        <f t="shared" si="0"/>
        <v>852000</v>
      </c>
      <c r="I27" s="99">
        <f t="shared" si="12"/>
        <v>3</v>
      </c>
      <c r="J27" s="104">
        <f t="shared" si="3"/>
        <v>83.85</v>
      </c>
      <c r="K27" s="87">
        <f t="shared" si="13"/>
        <v>50</v>
      </c>
      <c r="L27" s="87">
        <f t="shared" si="14"/>
        <v>4</v>
      </c>
      <c r="M27" s="87">
        <f t="shared" si="15"/>
        <v>15</v>
      </c>
      <c r="N27" s="87">
        <f t="shared" si="16"/>
        <v>90</v>
      </c>
      <c r="O27" s="87">
        <f t="shared" si="8"/>
        <v>40</v>
      </c>
      <c r="P27" s="87">
        <f t="shared" si="9"/>
        <v>15</v>
      </c>
      <c r="Q27" s="87">
        <f t="shared" si="10"/>
        <v>10</v>
      </c>
      <c r="R27" s="87">
        <f t="shared" si="1"/>
        <v>10</v>
      </c>
      <c r="S27" s="87">
        <f t="shared" si="11"/>
        <v>30</v>
      </c>
      <c r="T27" s="6">
        <v>2</v>
      </c>
      <c r="U27" s="6">
        <v>4</v>
      </c>
      <c r="V27" s="4">
        <v>4</v>
      </c>
      <c r="W27" s="5">
        <v>2</v>
      </c>
      <c r="X27" s="8">
        <v>2</v>
      </c>
      <c r="Y27" s="8">
        <v>2</v>
      </c>
      <c r="Z27" s="8">
        <v>4</v>
      </c>
      <c r="AA27" s="8">
        <v>2</v>
      </c>
      <c r="AB27" s="108" t="s">
        <v>453</v>
      </c>
    </row>
    <row r="28" spans="1:32" ht="16.5" customHeight="1" x14ac:dyDescent="0.3">
      <c r="B28" s="100"/>
      <c r="C28" s="118" t="s">
        <v>407</v>
      </c>
      <c r="D28" s="84" t="s">
        <v>74</v>
      </c>
      <c r="E28" s="7" t="s">
        <v>386</v>
      </c>
      <c r="F28" s="85">
        <v>39000000</v>
      </c>
      <c r="G28" s="86"/>
      <c r="H28" s="98">
        <f t="shared" si="0"/>
        <v>4680000</v>
      </c>
      <c r="I28" s="99">
        <f t="shared" si="12"/>
        <v>3</v>
      </c>
      <c r="J28" s="104">
        <f t="shared" si="3"/>
        <v>85.1</v>
      </c>
      <c r="K28" s="87">
        <f t="shared" si="13"/>
        <v>50</v>
      </c>
      <c r="L28" s="87">
        <f t="shared" si="14"/>
        <v>4</v>
      </c>
      <c r="M28" s="87">
        <f t="shared" si="15"/>
        <v>15</v>
      </c>
      <c r="N28" s="87">
        <f t="shared" si="16"/>
        <v>90</v>
      </c>
      <c r="O28" s="87">
        <f t="shared" si="8"/>
        <v>40</v>
      </c>
      <c r="P28" s="87">
        <f t="shared" si="9"/>
        <v>15</v>
      </c>
      <c r="Q28" s="87">
        <f t="shared" si="10"/>
        <v>10</v>
      </c>
      <c r="R28" s="87">
        <f t="shared" si="1"/>
        <v>15</v>
      </c>
      <c r="S28" s="87">
        <f t="shared" si="11"/>
        <v>30</v>
      </c>
      <c r="T28" s="6">
        <v>2</v>
      </c>
      <c r="U28" s="6">
        <v>4</v>
      </c>
      <c r="V28" s="4">
        <v>4</v>
      </c>
      <c r="W28" s="5">
        <v>2</v>
      </c>
      <c r="X28" s="8">
        <v>2</v>
      </c>
      <c r="Y28" s="8">
        <v>2</v>
      </c>
      <c r="Z28" s="8">
        <v>4</v>
      </c>
      <c r="AA28" s="8">
        <v>1</v>
      </c>
      <c r="AB28" s="108" t="s">
        <v>453</v>
      </c>
    </row>
    <row r="29" spans="1:32" ht="16.5" customHeight="1" x14ac:dyDescent="0.3">
      <c r="B29" s="100"/>
      <c r="C29" s="118" t="s">
        <v>408</v>
      </c>
      <c r="D29" s="84" t="s">
        <v>74</v>
      </c>
      <c r="E29" s="7" t="s">
        <v>387</v>
      </c>
      <c r="F29" s="85">
        <v>53500000</v>
      </c>
      <c r="G29" s="86"/>
      <c r="H29" s="98">
        <f t="shared" si="0"/>
        <v>6420000</v>
      </c>
      <c r="I29" s="99">
        <f t="shared" si="12"/>
        <v>3</v>
      </c>
      <c r="J29" s="104">
        <f t="shared" si="3"/>
        <v>83.85</v>
      </c>
      <c r="K29" s="87">
        <f t="shared" si="13"/>
        <v>50</v>
      </c>
      <c r="L29" s="87">
        <f t="shared" si="14"/>
        <v>4</v>
      </c>
      <c r="M29" s="87">
        <f t="shared" si="15"/>
        <v>15</v>
      </c>
      <c r="N29" s="87">
        <f t="shared" si="16"/>
        <v>90</v>
      </c>
      <c r="O29" s="87">
        <f t="shared" si="8"/>
        <v>40</v>
      </c>
      <c r="P29" s="87">
        <f t="shared" si="9"/>
        <v>15</v>
      </c>
      <c r="Q29" s="87">
        <f t="shared" si="10"/>
        <v>10</v>
      </c>
      <c r="R29" s="87">
        <f>(IF(AND(AA29=1),15,IF(AND(AA29=2),10,IF(AND(AA29=3),5,0))))</f>
        <v>10</v>
      </c>
      <c r="S29" s="87">
        <f t="shared" si="11"/>
        <v>30</v>
      </c>
      <c r="T29" s="6">
        <v>2</v>
      </c>
      <c r="U29" s="6">
        <v>4</v>
      </c>
      <c r="V29" s="4">
        <v>4</v>
      </c>
      <c r="W29" s="5">
        <v>2</v>
      </c>
      <c r="X29" s="8">
        <v>2</v>
      </c>
      <c r="Y29" s="8">
        <v>2</v>
      </c>
      <c r="Z29" s="8">
        <v>4</v>
      </c>
      <c r="AA29" s="8">
        <v>2</v>
      </c>
      <c r="AB29" s="108" t="s">
        <v>453</v>
      </c>
    </row>
    <row r="30" spans="1:32" ht="16.5" customHeight="1" x14ac:dyDescent="0.3">
      <c r="B30" s="100">
        <v>13</v>
      </c>
      <c r="C30" s="118" t="s">
        <v>370</v>
      </c>
      <c r="D30" s="84" t="s">
        <v>74</v>
      </c>
      <c r="E30" s="7" t="s">
        <v>388</v>
      </c>
      <c r="F30" s="85">
        <v>34000000</v>
      </c>
      <c r="G30" s="86"/>
      <c r="H30" s="98">
        <f t="shared" si="0"/>
        <v>3400000</v>
      </c>
      <c r="I30" s="99">
        <f t="shared" si="12"/>
        <v>4</v>
      </c>
      <c r="J30" s="104">
        <f t="shared" si="3"/>
        <v>76.599999999999994</v>
      </c>
      <c r="K30" s="87">
        <f t="shared" si="13"/>
        <v>50</v>
      </c>
      <c r="L30" s="87">
        <f t="shared" si="14"/>
        <v>4</v>
      </c>
      <c r="M30" s="87">
        <f t="shared" si="15"/>
        <v>15</v>
      </c>
      <c r="N30" s="87">
        <f t="shared" si="16"/>
        <v>90</v>
      </c>
      <c r="O30" s="87">
        <f t="shared" si="8"/>
        <v>40</v>
      </c>
      <c r="P30" s="87">
        <f t="shared" si="9"/>
        <v>15</v>
      </c>
      <c r="Q30" s="87">
        <f t="shared" si="10"/>
        <v>10</v>
      </c>
      <c r="R30" s="87">
        <f t="shared" si="1"/>
        <v>5</v>
      </c>
      <c r="S30" s="87">
        <f t="shared" si="11"/>
        <v>0</v>
      </c>
      <c r="T30" s="6">
        <v>2</v>
      </c>
      <c r="U30" s="6">
        <v>4</v>
      </c>
      <c r="V30" s="4">
        <v>4</v>
      </c>
      <c r="W30" s="5">
        <v>2</v>
      </c>
      <c r="X30" s="8">
        <v>2</v>
      </c>
      <c r="Y30" s="8">
        <v>2</v>
      </c>
      <c r="Z30" s="8">
        <v>4</v>
      </c>
      <c r="AA30" s="8">
        <v>3</v>
      </c>
      <c r="AB30" s="108"/>
    </row>
    <row r="31" spans="1:32" ht="16.5" customHeight="1" x14ac:dyDescent="0.3">
      <c r="B31" s="100">
        <v>14</v>
      </c>
      <c r="C31" s="118" t="s">
        <v>371</v>
      </c>
      <c r="D31" s="84" t="s">
        <v>76</v>
      </c>
      <c r="E31" s="7" t="s">
        <v>390</v>
      </c>
      <c r="F31" s="85">
        <v>104000000</v>
      </c>
      <c r="G31" s="86"/>
      <c r="H31" s="98">
        <f t="shared" si="0"/>
        <v>10400000</v>
      </c>
      <c r="I31" s="99">
        <f t="shared" si="12"/>
        <v>4</v>
      </c>
      <c r="J31" s="104">
        <f t="shared" si="3"/>
        <v>76.849999999999994</v>
      </c>
      <c r="K31" s="87">
        <f t="shared" si="13"/>
        <v>50</v>
      </c>
      <c r="L31" s="87">
        <f t="shared" si="14"/>
        <v>4</v>
      </c>
      <c r="M31" s="87">
        <f t="shared" si="15"/>
        <v>15</v>
      </c>
      <c r="N31" s="87">
        <f t="shared" si="16"/>
        <v>70</v>
      </c>
      <c r="O31" s="87">
        <f t="shared" si="8"/>
        <v>40</v>
      </c>
      <c r="P31" s="87">
        <f t="shared" si="9"/>
        <v>15</v>
      </c>
      <c r="Q31" s="87">
        <f t="shared" si="10"/>
        <v>10</v>
      </c>
      <c r="R31" s="87">
        <f t="shared" si="1"/>
        <v>10</v>
      </c>
      <c r="S31" s="87">
        <f t="shared" si="11"/>
        <v>30</v>
      </c>
      <c r="T31" s="6">
        <v>2</v>
      </c>
      <c r="U31" s="6">
        <v>4</v>
      </c>
      <c r="V31" s="4">
        <v>4</v>
      </c>
      <c r="W31" s="5">
        <v>4</v>
      </c>
      <c r="X31" s="8">
        <v>2</v>
      </c>
      <c r="Y31" s="8">
        <v>2</v>
      </c>
      <c r="Z31" s="8">
        <v>4</v>
      </c>
      <c r="AA31" s="8">
        <v>2</v>
      </c>
      <c r="AB31" s="108" t="s">
        <v>453</v>
      </c>
    </row>
    <row r="32" spans="1:32" ht="16.5" customHeight="1" x14ac:dyDescent="0.3">
      <c r="B32" s="100">
        <v>15</v>
      </c>
      <c r="C32" s="118" t="s">
        <v>372</v>
      </c>
      <c r="D32" s="84" t="s">
        <v>18</v>
      </c>
      <c r="E32" s="7" t="s">
        <v>389</v>
      </c>
      <c r="F32" s="85">
        <v>64800000</v>
      </c>
      <c r="G32" s="86"/>
      <c r="H32" s="98">
        <f t="shared" si="0"/>
        <v>7776000</v>
      </c>
      <c r="I32" s="99">
        <f t="shared" si="12"/>
        <v>3</v>
      </c>
      <c r="J32" s="104">
        <f t="shared" si="3"/>
        <v>83.85</v>
      </c>
      <c r="K32" s="87">
        <f t="shared" si="13"/>
        <v>50</v>
      </c>
      <c r="L32" s="87">
        <f t="shared" si="14"/>
        <v>4</v>
      </c>
      <c r="M32" s="87">
        <f t="shared" si="15"/>
        <v>15</v>
      </c>
      <c r="N32" s="87">
        <f t="shared" si="16"/>
        <v>90</v>
      </c>
      <c r="O32" s="87">
        <f t="shared" si="8"/>
        <v>40</v>
      </c>
      <c r="P32" s="87">
        <f t="shared" si="9"/>
        <v>15</v>
      </c>
      <c r="Q32" s="87">
        <f t="shared" si="10"/>
        <v>10</v>
      </c>
      <c r="R32" s="87">
        <f t="shared" si="1"/>
        <v>10</v>
      </c>
      <c r="S32" s="87">
        <f t="shared" si="11"/>
        <v>30</v>
      </c>
      <c r="T32" s="6">
        <v>2</v>
      </c>
      <c r="U32" s="6">
        <v>4</v>
      </c>
      <c r="V32" s="4">
        <v>4</v>
      </c>
      <c r="W32" s="5">
        <v>2</v>
      </c>
      <c r="X32" s="8">
        <v>2</v>
      </c>
      <c r="Y32" s="8">
        <v>2</v>
      </c>
      <c r="Z32" s="8">
        <v>4</v>
      </c>
      <c r="AA32" s="8">
        <v>2</v>
      </c>
      <c r="AB32" s="108" t="s">
        <v>453</v>
      </c>
    </row>
    <row r="33" spans="2:28" ht="16.5" customHeight="1" x14ac:dyDescent="0.3">
      <c r="B33" s="100">
        <v>16</v>
      </c>
      <c r="C33" s="118" t="s">
        <v>401</v>
      </c>
      <c r="D33" s="84" t="s">
        <v>18</v>
      </c>
      <c r="E33" s="7" t="s">
        <v>400</v>
      </c>
      <c r="F33" s="85">
        <v>8002000</v>
      </c>
      <c r="G33" s="86"/>
      <c r="H33" s="98">
        <f t="shared" si="0"/>
        <v>800200</v>
      </c>
      <c r="I33" s="99">
        <f t="shared" ref="I33" si="17">(IF(AND(J33&gt;0,J33&lt;=70),5,IF(AND(J33&gt;70,J33&lt;=80),4,IF(AND(J33&gt;80,J33&lt;=90),3,IF(AND(J33&gt;90,J33&lt;96),2,IF(AND(J33&gt;=96,J33&lt;=100),1,"-"))))))</f>
        <v>4</v>
      </c>
      <c r="J33" s="104">
        <f t="shared" si="3"/>
        <v>77.849999999999994</v>
      </c>
      <c r="K33" s="87">
        <f t="shared" si="13"/>
        <v>50</v>
      </c>
      <c r="L33" s="87">
        <f t="shared" si="14"/>
        <v>4</v>
      </c>
      <c r="M33" s="87">
        <f t="shared" si="15"/>
        <v>15</v>
      </c>
      <c r="N33" s="87">
        <f t="shared" si="16"/>
        <v>90</v>
      </c>
      <c r="O33" s="87">
        <f t="shared" si="8"/>
        <v>40</v>
      </c>
      <c r="P33" s="87">
        <f t="shared" si="9"/>
        <v>15</v>
      </c>
      <c r="Q33" s="87">
        <f t="shared" si="10"/>
        <v>10</v>
      </c>
      <c r="R33" s="87">
        <f t="shared" si="1"/>
        <v>10</v>
      </c>
      <c r="S33" s="87">
        <f t="shared" si="11"/>
        <v>0</v>
      </c>
      <c r="T33" s="6">
        <v>2</v>
      </c>
      <c r="U33" s="6">
        <v>4</v>
      </c>
      <c r="V33" s="4">
        <v>4</v>
      </c>
      <c r="W33" s="5">
        <v>2</v>
      </c>
      <c r="X33" s="8">
        <v>2</v>
      </c>
      <c r="Y33" s="8">
        <v>2</v>
      </c>
      <c r="Z33" s="8">
        <v>4</v>
      </c>
      <c r="AA33" s="8">
        <v>2</v>
      </c>
      <c r="AB33" s="108"/>
    </row>
    <row r="34" spans="2:28" ht="16.5" customHeight="1" x14ac:dyDescent="0.3">
      <c r="B34" s="100">
        <v>17</v>
      </c>
      <c r="C34" s="118" t="s">
        <v>416</v>
      </c>
      <c r="D34" s="84" t="s">
        <v>17</v>
      </c>
      <c r="E34" s="7" t="s">
        <v>321</v>
      </c>
      <c r="F34" s="85">
        <v>11000000</v>
      </c>
      <c r="G34" s="86"/>
      <c r="H34" s="98">
        <f t="shared" si="0"/>
        <v>1100000</v>
      </c>
      <c r="I34" s="99">
        <f t="shared" si="12"/>
        <v>4</v>
      </c>
      <c r="J34" s="104">
        <f t="shared" si="3"/>
        <v>73.349999999999994</v>
      </c>
      <c r="K34" s="87">
        <f t="shared" si="13"/>
        <v>50</v>
      </c>
      <c r="L34" s="87">
        <f t="shared" si="14"/>
        <v>4</v>
      </c>
      <c r="M34" s="87">
        <f t="shared" si="15"/>
        <v>15</v>
      </c>
      <c r="N34" s="87">
        <f t="shared" si="16"/>
        <v>60</v>
      </c>
      <c r="O34" s="87">
        <f t="shared" si="8"/>
        <v>40</v>
      </c>
      <c r="P34" s="87">
        <f t="shared" si="9"/>
        <v>15</v>
      </c>
      <c r="Q34" s="87">
        <f t="shared" si="10"/>
        <v>10</v>
      </c>
      <c r="R34" s="87">
        <f t="shared" si="1"/>
        <v>10</v>
      </c>
      <c r="S34" s="87">
        <f t="shared" si="11"/>
        <v>30</v>
      </c>
      <c r="T34" s="6">
        <v>2</v>
      </c>
      <c r="U34" s="6">
        <v>4</v>
      </c>
      <c r="V34" s="4">
        <v>4</v>
      </c>
      <c r="W34" s="5">
        <v>5</v>
      </c>
      <c r="X34" s="8">
        <v>2</v>
      </c>
      <c r="Y34" s="8">
        <v>2</v>
      </c>
      <c r="Z34" s="8">
        <v>4</v>
      </c>
      <c r="AA34" s="8">
        <v>2</v>
      </c>
      <c r="AB34" s="108" t="s">
        <v>453</v>
      </c>
    </row>
    <row r="35" spans="2:28" ht="16.5" customHeight="1" x14ac:dyDescent="0.3">
      <c r="B35" s="100">
        <v>18</v>
      </c>
      <c r="C35" s="118" t="s">
        <v>415</v>
      </c>
      <c r="D35" s="84" t="s">
        <v>17</v>
      </c>
      <c r="E35" s="7" t="s">
        <v>321</v>
      </c>
      <c r="F35" s="85">
        <v>11000000</v>
      </c>
      <c r="G35" s="86"/>
      <c r="H35" s="98">
        <f t="shared" si="0"/>
        <v>1100000</v>
      </c>
      <c r="I35" s="99">
        <f t="shared" si="12"/>
        <v>4</v>
      </c>
      <c r="J35" s="104">
        <f t="shared" si="3"/>
        <v>73.349999999999994</v>
      </c>
      <c r="K35" s="87">
        <f t="shared" si="13"/>
        <v>50</v>
      </c>
      <c r="L35" s="87">
        <f t="shared" si="14"/>
        <v>4</v>
      </c>
      <c r="M35" s="87">
        <f t="shared" si="15"/>
        <v>15</v>
      </c>
      <c r="N35" s="87">
        <f t="shared" si="16"/>
        <v>60</v>
      </c>
      <c r="O35" s="87">
        <f t="shared" si="8"/>
        <v>40</v>
      </c>
      <c r="P35" s="87">
        <f t="shared" si="9"/>
        <v>15</v>
      </c>
      <c r="Q35" s="87">
        <f t="shared" si="10"/>
        <v>10</v>
      </c>
      <c r="R35" s="87">
        <f t="shared" si="1"/>
        <v>10</v>
      </c>
      <c r="S35" s="87">
        <f t="shared" si="11"/>
        <v>30</v>
      </c>
      <c r="T35" s="6">
        <v>2</v>
      </c>
      <c r="U35" s="6">
        <v>4</v>
      </c>
      <c r="V35" s="4">
        <v>4</v>
      </c>
      <c r="W35" s="5">
        <v>5</v>
      </c>
      <c r="X35" s="8">
        <v>2</v>
      </c>
      <c r="Y35" s="8">
        <v>2</v>
      </c>
      <c r="Z35" s="8">
        <v>4</v>
      </c>
      <c r="AA35" s="8">
        <v>2</v>
      </c>
      <c r="AB35" s="108" t="s">
        <v>453</v>
      </c>
    </row>
    <row r="36" spans="2:28" ht="16.5" customHeight="1" x14ac:dyDescent="0.3">
      <c r="B36" s="100">
        <v>19</v>
      </c>
      <c r="C36" s="118" t="s">
        <v>414</v>
      </c>
      <c r="D36" s="84" t="s">
        <v>17</v>
      </c>
      <c r="E36" s="7" t="s">
        <v>378</v>
      </c>
      <c r="F36" s="85">
        <v>11000000</v>
      </c>
      <c r="G36" s="86"/>
      <c r="H36" s="98">
        <f t="shared" si="0"/>
        <v>1100000</v>
      </c>
      <c r="I36" s="99">
        <f t="shared" si="12"/>
        <v>4</v>
      </c>
      <c r="J36" s="104">
        <f t="shared" si="3"/>
        <v>73.349999999999994</v>
      </c>
      <c r="K36" s="87">
        <f t="shared" si="13"/>
        <v>50</v>
      </c>
      <c r="L36" s="87">
        <f t="shared" si="14"/>
        <v>4</v>
      </c>
      <c r="M36" s="87">
        <f t="shared" si="15"/>
        <v>15</v>
      </c>
      <c r="N36" s="87">
        <f t="shared" si="16"/>
        <v>60</v>
      </c>
      <c r="O36" s="87">
        <f t="shared" si="8"/>
        <v>40</v>
      </c>
      <c r="P36" s="87">
        <f t="shared" si="9"/>
        <v>15</v>
      </c>
      <c r="Q36" s="87">
        <f t="shared" si="10"/>
        <v>10</v>
      </c>
      <c r="R36" s="87">
        <f t="shared" si="1"/>
        <v>10</v>
      </c>
      <c r="S36" s="87">
        <f t="shared" si="11"/>
        <v>30</v>
      </c>
      <c r="T36" s="6">
        <v>2</v>
      </c>
      <c r="U36" s="6">
        <v>4</v>
      </c>
      <c r="V36" s="4">
        <v>4</v>
      </c>
      <c r="W36" s="5">
        <v>5</v>
      </c>
      <c r="X36" s="8">
        <v>2</v>
      </c>
      <c r="Y36" s="8">
        <v>2</v>
      </c>
      <c r="Z36" s="8">
        <v>4</v>
      </c>
      <c r="AA36" s="8">
        <v>2</v>
      </c>
      <c r="AB36" s="108" t="s">
        <v>453</v>
      </c>
    </row>
    <row r="37" spans="2:28" ht="16.5" customHeight="1" x14ac:dyDescent="0.3">
      <c r="B37" s="100">
        <v>20</v>
      </c>
      <c r="C37" s="118" t="s">
        <v>411</v>
      </c>
      <c r="D37" s="84" t="s">
        <v>17</v>
      </c>
      <c r="E37" s="7" t="s">
        <v>383</v>
      </c>
      <c r="F37" s="85">
        <v>11000000</v>
      </c>
      <c r="G37" s="86"/>
      <c r="H37" s="98">
        <f t="shared" ref="H37" si="18">IF(I37=1,$D$9,IF(I37=2,$E$9,IF(I37=3,$F$9,IF(I37=4,$G$9,IF(I37=5,$H$9,0)))))*F37</f>
        <v>1100000</v>
      </c>
      <c r="I37" s="99">
        <f t="shared" si="12"/>
        <v>4</v>
      </c>
      <c r="J37" s="104">
        <f t="shared" si="3"/>
        <v>74.599999999999994</v>
      </c>
      <c r="K37" s="87">
        <f t="shared" si="13"/>
        <v>50</v>
      </c>
      <c r="L37" s="87">
        <f t="shared" si="14"/>
        <v>4</v>
      </c>
      <c r="M37" s="87">
        <f t="shared" si="15"/>
        <v>15</v>
      </c>
      <c r="N37" s="87">
        <f t="shared" si="16"/>
        <v>60</v>
      </c>
      <c r="O37" s="87">
        <f t="shared" si="8"/>
        <v>40</v>
      </c>
      <c r="P37" s="87">
        <f t="shared" si="9"/>
        <v>15</v>
      </c>
      <c r="Q37" s="87">
        <f t="shared" si="10"/>
        <v>15</v>
      </c>
      <c r="R37" s="87">
        <f t="shared" si="1"/>
        <v>10</v>
      </c>
      <c r="S37" s="87">
        <f t="shared" si="11"/>
        <v>30</v>
      </c>
      <c r="T37" s="6">
        <v>2</v>
      </c>
      <c r="U37" s="6">
        <v>4</v>
      </c>
      <c r="V37" s="4">
        <v>4</v>
      </c>
      <c r="W37" s="5">
        <v>5</v>
      </c>
      <c r="X37" s="8">
        <v>2</v>
      </c>
      <c r="Y37" s="8">
        <v>2</v>
      </c>
      <c r="Z37" s="8">
        <v>3</v>
      </c>
      <c r="AA37" s="8">
        <v>2</v>
      </c>
      <c r="AB37" s="108" t="s">
        <v>453</v>
      </c>
    </row>
    <row r="38" spans="2:28" ht="16.5" customHeight="1" x14ac:dyDescent="0.3">
      <c r="B38" s="100">
        <v>21</v>
      </c>
      <c r="C38" s="118" t="s">
        <v>412</v>
      </c>
      <c r="D38" s="84" t="s">
        <v>17</v>
      </c>
      <c r="E38" s="7" t="s">
        <v>378</v>
      </c>
      <c r="F38" s="85">
        <v>12397000</v>
      </c>
      <c r="G38" s="86"/>
      <c r="H38" s="98">
        <f t="shared" si="0"/>
        <v>1239700</v>
      </c>
      <c r="I38" s="99">
        <f t="shared" ref="I38:I40" si="19">(IF(AND(J38&gt;0,J38&lt;=70),5,IF(AND(J38&gt;70,J38&lt;=80),4,IF(AND(J38&gt;80,J38&lt;=90),3,IF(AND(J38&gt;90,J38&lt;96),2,IF(AND(J38&gt;=96,J38&lt;=100),1,"-"))))))</f>
        <v>4</v>
      </c>
      <c r="J38" s="104">
        <f t="shared" si="3"/>
        <v>73.349999999999994</v>
      </c>
      <c r="K38" s="87">
        <f t="shared" si="13"/>
        <v>50</v>
      </c>
      <c r="L38" s="87">
        <f t="shared" ref="L38:L40" si="20">IF(AND(U38=1),10,IF(AND(U38=2),8,IF(AND(U38=3),6,IF(AND(U38=4),4,IF(AND(U38=5),2,0)))))</f>
        <v>4</v>
      </c>
      <c r="M38" s="87">
        <f t="shared" ref="M38:M40" si="21">IF(AND(V38=1),30,IF(AND(V38=2),25,IF(AND(V38=3),20,IF(AND(V38=4),15,0))))</f>
        <v>15</v>
      </c>
      <c r="N38" s="87">
        <f t="shared" ref="N38:N40" si="22">(IF(AND(W38=1),100,IF(AND(W38=2),90,IF(AND(W38=3),80,IF(AND(W38=4),70,IF(AND(W38=5),60,0))))))</f>
        <v>60</v>
      </c>
      <c r="O38" s="87">
        <f t="shared" si="8"/>
        <v>40</v>
      </c>
      <c r="P38" s="87">
        <f t="shared" si="9"/>
        <v>15</v>
      </c>
      <c r="Q38" s="87">
        <f t="shared" si="10"/>
        <v>10</v>
      </c>
      <c r="R38" s="87">
        <f t="shared" si="1"/>
        <v>10</v>
      </c>
      <c r="S38" s="87">
        <f t="shared" si="11"/>
        <v>30</v>
      </c>
      <c r="T38" s="6">
        <v>2</v>
      </c>
      <c r="U38" s="6">
        <v>4</v>
      </c>
      <c r="V38" s="4">
        <v>4</v>
      </c>
      <c r="W38" s="5">
        <v>5</v>
      </c>
      <c r="X38" s="8">
        <v>2</v>
      </c>
      <c r="Y38" s="8">
        <v>2</v>
      </c>
      <c r="Z38" s="8">
        <v>4</v>
      </c>
      <c r="AA38" s="8">
        <v>2</v>
      </c>
      <c r="AB38" s="108" t="s">
        <v>453</v>
      </c>
    </row>
    <row r="39" spans="2:28" ht="16.5" customHeight="1" x14ac:dyDescent="0.3">
      <c r="B39" s="100">
        <v>22</v>
      </c>
      <c r="C39" s="118" t="s">
        <v>413</v>
      </c>
      <c r="D39" s="84" t="s">
        <v>17</v>
      </c>
      <c r="E39" s="7" t="s">
        <v>378</v>
      </c>
      <c r="F39" s="85">
        <v>12397000</v>
      </c>
      <c r="G39" s="86"/>
      <c r="H39" s="98">
        <f t="shared" si="0"/>
        <v>1239700</v>
      </c>
      <c r="I39" s="99">
        <f t="shared" si="19"/>
        <v>4</v>
      </c>
      <c r="J39" s="104">
        <f t="shared" si="3"/>
        <v>73.349999999999994</v>
      </c>
      <c r="K39" s="87">
        <f t="shared" si="13"/>
        <v>50</v>
      </c>
      <c r="L39" s="87">
        <f t="shared" si="20"/>
        <v>4</v>
      </c>
      <c r="M39" s="87">
        <f t="shared" si="21"/>
        <v>15</v>
      </c>
      <c r="N39" s="87">
        <f t="shared" si="22"/>
        <v>60</v>
      </c>
      <c r="O39" s="87">
        <f t="shared" si="8"/>
        <v>40</v>
      </c>
      <c r="P39" s="87">
        <f t="shared" si="9"/>
        <v>15</v>
      </c>
      <c r="Q39" s="87">
        <f t="shared" si="10"/>
        <v>10</v>
      </c>
      <c r="R39" s="87">
        <f t="shared" si="1"/>
        <v>10</v>
      </c>
      <c r="S39" s="87">
        <f t="shared" si="11"/>
        <v>30</v>
      </c>
      <c r="T39" s="6">
        <v>2</v>
      </c>
      <c r="U39" s="6">
        <v>4</v>
      </c>
      <c r="V39" s="4">
        <v>4</v>
      </c>
      <c r="W39" s="5">
        <v>5</v>
      </c>
      <c r="X39" s="8">
        <v>2</v>
      </c>
      <c r="Y39" s="8">
        <v>2</v>
      </c>
      <c r="Z39" s="8">
        <v>4</v>
      </c>
      <c r="AA39" s="8">
        <v>2</v>
      </c>
      <c r="AB39" s="108" t="s">
        <v>453</v>
      </c>
    </row>
    <row r="40" spans="2:28" ht="16.5" customHeight="1" x14ac:dyDescent="0.3">
      <c r="B40" s="100">
        <v>23</v>
      </c>
      <c r="C40" s="118" t="s">
        <v>394</v>
      </c>
      <c r="D40" s="84" t="s">
        <v>17</v>
      </c>
      <c r="E40" s="7" t="s">
        <v>406</v>
      </c>
      <c r="F40" s="85"/>
      <c r="G40" s="86"/>
      <c r="H40" s="98">
        <f t="shared" si="0"/>
        <v>0</v>
      </c>
      <c r="I40" s="99">
        <f t="shared" si="19"/>
        <v>4</v>
      </c>
      <c r="J40" s="104">
        <f t="shared" si="3"/>
        <v>73.349999999999994</v>
      </c>
      <c r="K40" s="87">
        <f t="shared" si="13"/>
        <v>50</v>
      </c>
      <c r="L40" s="87">
        <f t="shared" si="20"/>
        <v>4</v>
      </c>
      <c r="M40" s="87">
        <f t="shared" si="21"/>
        <v>15</v>
      </c>
      <c r="N40" s="87">
        <f t="shared" si="22"/>
        <v>60</v>
      </c>
      <c r="O40" s="87">
        <f t="shared" si="8"/>
        <v>40</v>
      </c>
      <c r="P40" s="87">
        <f t="shared" si="9"/>
        <v>15</v>
      </c>
      <c r="Q40" s="87">
        <f t="shared" si="10"/>
        <v>10</v>
      </c>
      <c r="R40" s="87">
        <f t="shared" si="1"/>
        <v>10</v>
      </c>
      <c r="S40" s="87">
        <f t="shared" si="11"/>
        <v>30</v>
      </c>
      <c r="T40" s="6">
        <v>2</v>
      </c>
      <c r="U40" s="6">
        <v>4</v>
      </c>
      <c r="V40" s="4">
        <v>4</v>
      </c>
      <c r="W40" s="5">
        <v>5</v>
      </c>
      <c r="X40" s="8">
        <v>2</v>
      </c>
      <c r="Y40" s="8">
        <v>2</v>
      </c>
      <c r="Z40" s="8">
        <v>4</v>
      </c>
      <c r="AA40" s="8">
        <v>2</v>
      </c>
      <c r="AB40" s="108" t="s">
        <v>453</v>
      </c>
    </row>
    <row r="41" spans="2:28" ht="16.5" customHeight="1" x14ac:dyDescent="0.3">
      <c r="B41" s="100">
        <v>24</v>
      </c>
      <c r="C41" s="118" t="s">
        <v>373</v>
      </c>
      <c r="D41" s="84" t="s">
        <v>17</v>
      </c>
      <c r="E41" s="7" t="s">
        <v>378</v>
      </c>
      <c r="F41" s="85">
        <v>21000000</v>
      </c>
      <c r="G41" s="86"/>
      <c r="H41" s="98">
        <f t="shared" si="0"/>
        <v>2100000</v>
      </c>
      <c r="I41" s="99">
        <f t="shared" si="12"/>
        <v>4</v>
      </c>
      <c r="J41" s="104">
        <f t="shared" si="3"/>
        <v>73.349999999999994</v>
      </c>
      <c r="K41" s="87">
        <f t="shared" si="13"/>
        <v>50</v>
      </c>
      <c r="L41" s="87">
        <f t="shared" si="14"/>
        <v>4</v>
      </c>
      <c r="M41" s="87">
        <f t="shared" si="15"/>
        <v>15</v>
      </c>
      <c r="N41" s="87">
        <f t="shared" si="16"/>
        <v>60</v>
      </c>
      <c r="O41" s="87">
        <f t="shared" si="8"/>
        <v>40</v>
      </c>
      <c r="P41" s="87">
        <f t="shared" si="9"/>
        <v>15</v>
      </c>
      <c r="Q41" s="87">
        <f t="shared" si="10"/>
        <v>10</v>
      </c>
      <c r="R41" s="87">
        <f t="shared" si="1"/>
        <v>10</v>
      </c>
      <c r="S41" s="87">
        <f t="shared" si="11"/>
        <v>30</v>
      </c>
      <c r="T41" s="6">
        <v>2</v>
      </c>
      <c r="U41" s="6">
        <v>4</v>
      </c>
      <c r="V41" s="4">
        <v>4</v>
      </c>
      <c r="W41" s="5">
        <v>5</v>
      </c>
      <c r="X41" s="8">
        <v>2</v>
      </c>
      <c r="Y41" s="8">
        <v>2</v>
      </c>
      <c r="Z41" s="8">
        <v>4</v>
      </c>
      <c r="AA41" s="8">
        <v>2</v>
      </c>
      <c r="AB41" s="108" t="s">
        <v>453</v>
      </c>
    </row>
    <row r="42" spans="2:28" ht="16.5" customHeight="1" x14ac:dyDescent="0.3">
      <c r="B42" s="100">
        <v>25</v>
      </c>
      <c r="C42" s="118" t="s">
        <v>373</v>
      </c>
      <c r="D42" s="84" t="s">
        <v>17</v>
      </c>
      <c r="E42" s="7" t="s">
        <v>378</v>
      </c>
      <c r="F42" s="85">
        <v>21000000</v>
      </c>
      <c r="G42" s="86"/>
      <c r="H42" s="98">
        <f t="shared" si="0"/>
        <v>2100000</v>
      </c>
      <c r="I42" s="99">
        <f t="shared" si="12"/>
        <v>4</v>
      </c>
      <c r="J42" s="104">
        <f t="shared" si="3"/>
        <v>73.349999999999994</v>
      </c>
      <c r="K42" s="87">
        <f t="shared" si="13"/>
        <v>50</v>
      </c>
      <c r="L42" s="87">
        <f t="shared" si="14"/>
        <v>4</v>
      </c>
      <c r="M42" s="87">
        <f t="shared" si="15"/>
        <v>15</v>
      </c>
      <c r="N42" s="87">
        <f t="shared" si="16"/>
        <v>60</v>
      </c>
      <c r="O42" s="87">
        <f t="shared" si="8"/>
        <v>40</v>
      </c>
      <c r="P42" s="87">
        <f t="shared" si="9"/>
        <v>15</v>
      </c>
      <c r="Q42" s="87">
        <f t="shared" si="10"/>
        <v>10</v>
      </c>
      <c r="R42" s="87">
        <f t="shared" si="1"/>
        <v>10</v>
      </c>
      <c r="S42" s="87">
        <f t="shared" si="11"/>
        <v>30</v>
      </c>
      <c r="T42" s="6">
        <v>2</v>
      </c>
      <c r="U42" s="6">
        <v>4</v>
      </c>
      <c r="V42" s="4">
        <v>4</v>
      </c>
      <c r="W42" s="5">
        <v>5</v>
      </c>
      <c r="X42" s="8">
        <v>2</v>
      </c>
      <c r="Y42" s="8">
        <v>2</v>
      </c>
      <c r="Z42" s="8">
        <v>4</v>
      </c>
      <c r="AA42" s="8">
        <v>2</v>
      </c>
      <c r="AB42" s="108" t="s">
        <v>453</v>
      </c>
    </row>
    <row r="43" spans="2:28" ht="16.5" customHeight="1" x14ac:dyDescent="0.3">
      <c r="B43" s="100">
        <v>26</v>
      </c>
      <c r="C43" s="118" t="s">
        <v>373</v>
      </c>
      <c r="D43" s="84" t="s">
        <v>17</v>
      </c>
      <c r="E43" s="7" t="s">
        <v>378</v>
      </c>
      <c r="F43" s="85">
        <v>21000000</v>
      </c>
      <c r="G43" s="86"/>
      <c r="H43" s="98">
        <f t="shared" si="0"/>
        <v>2100000</v>
      </c>
      <c r="I43" s="99">
        <f t="shared" si="12"/>
        <v>4</v>
      </c>
      <c r="J43" s="104">
        <f t="shared" si="3"/>
        <v>73.349999999999994</v>
      </c>
      <c r="K43" s="87">
        <f t="shared" si="13"/>
        <v>50</v>
      </c>
      <c r="L43" s="87">
        <f t="shared" si="14"/>
        <v>4</v>
      </c>
      <c r="M43" s="87">
        <f t="shared" si="15"/>
        <v>15</v>
      </c>
      <c r="N43" s="87">
        <f t="shared" si="16"/>
        <v>60</v>
      </c>
      <c r="O43" s="87">
        <f t="shared" si="8"/>
        <v>40</v>
      </c>
      <c r="P43" s="87">
        <f t="shared" si="9"/>
        <v>15</v>
      </c>
      <c r="Q43" s="87">
        <f t="shared" si="10"/>
        <v>10</v>
      </c>
      <c r="R43" s="87">
        <f t="shared" si="1"/>
        <v>10</v>
      </c>
      <c r="S43" s="87">
        <f t="shared" si="11"/>
        <v>30</v>
      </c>
      <c r="T43" s="6">
        <v>2</v>
      </c>
      <c r="U43" s="6">
        <v>4</v>
      </c>
      <c r="V43" s="4">
        <v>4</v>
      </c>
      <c r="W43" s="5">
        <v>5</v>
      </c>
      <c r="X43" s="8">
        <v>2</v>
      </c>
      <c r="Y43" s="8">
        <v>2</v>
      </c>
      <c r="Z43" s="8">
        <v>4</v>
      </c>
      <c r="AA43" s="8">
        <v>2</v>
      </c>
      <c r="AB43" s="108" t="s">
        <v>453</v>
      </c>
    </row>
    <row r="44" spans="2:28" ht="16.5" customHeight="1" x14ac:dyDescent="0.3">
      <c r="B44" s="100">
        <v>27</v>
      </c>
      <c r="C44" s="118" t="s">
        <v>374</v>
      </c>
      <c r="D44" s="84" t="s">
        <v>17</v>
      </c>
      <c r="E44" s="7" t="s">
        <v>391</v>
      </c>
      <c r="F44" s="85">
        <v>45500000</v>
      </c>
      <c r="G44" s="86"/>
      <c r="H44" s="98">
        <f t="shared" si="0"/>
        <v>5460000</v>
      </c>
      <c r="I44" s="99">
        <f t="shared" si="12"/>
        <v>3</v>
      </c>
      <c r="J44" s="104">
        <f t="shared" si="3"/>
        <v>83.85</v>
      </c>
      <c r="K44" s="87">
        <f t="shared" si="13"/>
        <v>50</v>
      </c>
      <c r="L44" s="87">
        <f t="shared" si="14"/>
        <v>4</v>
      </c>
      <c r="M44" s="87">
        <f t="shared" si="15"/>
        <v>15</v>
      </c>
      <c r="N44" s="87">
        <f t="shared" si="16"/>
        <v>90</v>
      </c>
      <c r="O44" s="87">
        <f t="shared" si="8"/>
        <v>40</v>
      </c>
      <c r="P44" s="87">
        <f t="shared" si="9"/>
        <v>15</v>
      </c>
      <c r="Q44" s="87">
        <f t="shared" si="10"/>
        <v>10</v>
      </c>
      <c r="R44" s="87">
        <f t="shared" si="1"/>
        <v>10</v>
      </c>
      <c r="S44" s="87">
        <f t="shared" si="11"/>
        <v>30</v>
      </c>
      <c r="T44" s="6">
        <v>2</v>
      </c>
      <c r="U44" s="6">
        <v>4</v>
      </c>
      <c r="V44" s="4">
        <v>4</v>
      </c>
      <c r="W44" s="5">
        <v>2</v>
      </c>
      <c r="X44" s="8">
        <v>2</v>
      </c>
      <c r="Y44" s="8">
        <v>2</v>
      </c>
      <c r="Z44" s="8">
        <v>4</v>
      </c>
      <c r="AA44" s="8">
        <v>2</v>
      </c>
      <c r="AB44" s="108" t="s">
        <v>453</v>
      </c>
    </row>
    <row r="45" spans="2:28" ht="16.5" customHeight="1" x14ac:dyDescent="0.3">
      <c r="B45" s="100">
        <v>28</v>
      </c>
      <c r="C45" s="118" t="s">
        <v>374</v>
      </c>
      <c r="D45" s="84" t="s">
        <v>17</v>
      </c>
      <c r="E45" s="7" t="s">
        <v>391</v>
      </c>
      <c r="F45" s="85">
        <v>45500000</v>
      </c>
      <c r="G45" s="86"/>
      <c r="H45" s="98">
        <f t="shared" si="0"/>
        <v>5460000</v>
      </c>
      <c r="I45" s="99">
        <f t="shared" si="12"/>
        <v>3</v>
      </c>
      <c r="J45" s="104">
        <f t="shared" si="3"/>
        <v>83.85</v>
      </c>
      <c r="K45" s="87">
        <f t="shared" si="13"/>
        <v>50</v>
      </c>
      <c r="L45" s="87">
        <f t="shared" si="14"/>
        <v>4</v>
      </c>
      <c r="M45" s="87">
        <f t="shared" si="15"/>
        <v>15</v>
      </c>
      <c r="N45" s="87">
        <f t="shared" si="16"/>
        <v>90</v>
      </c>
      <c r="O45" s="87">
        <f t="shared" si="8"/>
        <v>40</v>
      </c>
      <c r="P45" s="87">
        <f t="shared" si="9"/>
        <v>15</v>
      </c>
      <c r="Q45" s="87">
        <f t="shared" si="10"/>
        <v>10</v>
      </c>
      <c r="R45" s="87">
        <f t="shared" si="1"/>
        <v>10</v>
      </c>
      <c r="S45" s="87">
        <f t="shared" si="11"/>
        <v>30</v>
      </c>
      <c r="T45" s="6">
        <v>2</v>
      </c>
      <c r="U45" s="6">
        <v>4</v>
      </c>
      <c r="V45" s="4">
        <v>4</v>
      </c>
      <c r="W45" s="5">
        <v>2</v>
      </c>
      <c r="X45" s="8">
        <v>2</v>
      </c>
      <c r="Y45" s="8">
        <v>2</v>
      </c>
      <c r="Z45" s="8">
        <v>4</v>
      </c>
      <c r="AA45" s="8">
        <v>2</v>
      </c>
      <c r="AB45" s="108" t="s">
        <v>453</v>
      </c>
    </row>
    <row r="46" spans="2:28" ht="16.5" customHeight="1" x14ac:dyDescent="0.3">
      <c r="B46" s="100">
        <v>29</v>
      </c>
      <c r="C46" s="118" t="s">
        <v>395</v>
      </c>
      <c r="D46" s="84" t="s">
        <v>67</v>
      </c>
      <c r="E46" s="7" t="s">
        <v>397</v>
      </c>
      <c r="F46" s="85">
        <v>48400000</v>
      </c>
      <c r="G46" s="86"/>
      <c r="H46" s="98">
        <f t="shared" si="0"/>
        <v>5808000</v>
      </c>
      <c r="I46" s="99">
        <f t="shared" ref="I46:I48" si="23">(IF(AND(J46&gt;0,J46&lt;=70),5,IF(AND(J46&gt;70,J46&lt;=80),4,IF(AND(J46&gt;80,J46&lt;=90),3,IF(AND(J46&gt;90,J46&lt;96),2,IF(AND(J46&gt;=96,J46&lt;=100),1,"-"))))))</f>
        <v>3</v>
      </c>
      <c r="J46" s="104">
        <f t="shared" si="3"/>
        <v>80.349999999999994</v>
      </c>
      <c r="K46" s="87">
        <f t="shared" si="13"/>
        <v>50</v>
      </c>
      <c r="L46" s="87">
        <f t="shared" ref="L46" si="24">IF(AND(U46=1),10,IF(AND(U46=2),8,IF(AND(U46=3),6,IF(AND(U46=4),4,IF(AND(U46=5),2,0)))))</f>
        <v>4</v>
      </c>
      <c r="M46" s="87">
        <f t="shared" ref="M46" si="25">IF(AND(V46=1),30,IF(AND(V46=2),25,IF(AND(V46=3),20,IF(AND(V46=4),15,0))))</f>
        <v>15</v>
      </c>
      <c r="N46" s="87">
        <f t="shared" ref="N46" si="26">(IF(AND(W46=1),100,IF(AND(W46=2),90,IF(AND(W46=3),80,IF(AND(W46=4),70,IF(AND(W46=5),60,0))))))</f>
        <v>80</v>
      </c>
      <c r="O46" s="87">
        <f t="shared" si="8"/>
        <v>40</v>
      </c>
      <c r="P46" s="87">
        <f t="shared" si="9"/>
        <v>15</v>
      </c>
      <c r="Q46" s="87">
        <f t="shared" si="10"/>
        <v>10</v>
      </c>
      <c r="R46" s="87">
        <f t="shared" si="1"/>
        <v>10</v>
      </c>
      <c r="S46" s="87">
        <f t="shared" si="11"/>
        <v>30</v>
      </c>
      <c r="T46" s="6">
        <v>2</v>
      </c>
      <c r="U46" s="6">
        <v>4</v>
      </c>
      <c r="V46" s="4">
        <v>4</v>
      </c>
      <c r="W46" s="5">
        <v>3</v>
      </c>
      <c r="X46" s="8">
        <v>2</v>
      </c>
      <c r="Y46" s="8">
        <v>2</v>
      </c>
      <c r="Z46" s="8">
        <v>4</v>
      </c>
      <c r="AA46" s="8">
        <v>2</v>
      </c>
      <c r="AB46" s="108" t="s">
        <v>453</v>
      </c>
    </row>
    <row r="47" spans="2:28" ht="16.5" customHeight="1" x14ac:dyDescent="0.3">
      <c r="B47" s="100">
        <v>30</v>
      </c>
      <c r="C47" s="118" t="s">
        <v>404</v>
      </c>
      <c r="D47" s="84" t="s">
        <v>67</v>
      </c>
      <c r="E47" s="7" t="s">
        <v>398</v>
      </c>
      <c r="F47" s="85">
        <v>10976500</v>
      </c>
      <c r="G47" s="86"/>
      <c r="H47" s="98">
        <f t="shared" si="0"/>
        <v>1097650</v>
      </c>
      <c r="I47" s="99">
        <f t="shared" si="23"/>
        <v>4</v>
      </c>
      <c r="J47" s="104">
        <f t="shared" si="3"/>
        <v>74.349999999999994</v>
      </c>
      <c r="K47" s="87">
        <f t="shared" si="13"/>
        <v>50</v>
      </c>
      <c r="L47" s="87">
        <f t="shared" ref="L47:L48" si="27">IF(AND(U47=1),10,IF(AND(U47=2),8,IF(AND(U47=3),6,IF(AND(U47=4),4,IF(AND(U47=5),2,0)))))</f>
        <v>4</v>
      </c>
      <c r="M47" s="87">
        <f t="shared" ref="M47:M48" si="28">IF(AND(V47=1),30,IF(AND(V47=2),25,IF(AND(V47=3),20,IF(AND(V47=4),15,0))))</f>
        <v>15</v>
      </c>
      <c r="N47" s="87">
        <f t="shared" ref="N47:N48" si="29">(IF(AND(W47=1),100,IF(AND(W47=2),90,IF(AND(W47=3),80,IF(AND(W47=4),70,IF(AND(W47=5),60,0))))))</f>
        <v>80</v>
      </c>
      <c r="O47" s="87">
        <f t="shared" si="8"/>
        <v>40</v>
      </c>
      <c r="P47" s="87">
        <f t="shared" si="9"/>
        <v>15</v>
      </c>
      <c r="Q47" s="87">
        <f t="shared" si="10"/>
        <v>10</v>
      </c>
      <c r="R47" s="87">
        <f t="shared" si="1"/>
        <v>10</v>
      </c>
      <c r="S47" s="87">
        <f t="shared" si="11"/>
        <v>0</v>
      </c>
      <c r="T47" s="6">
        <v>2</v>
      </c>
      <c r="U47" s="6">
        <v>4</v>
      </c>
      <c r="V47" s="4">
        <v>4</v>
      </c>
      <c r="W47" s="5">
        <v>3</v>
      </c>
      <c r="X47" s="8">
        <v>2</v>
      </c>
      <c r="Y47" s="8">
        <v>2</v>
      </c>
      <c r="Z47" s="8">
        <v>4</v>
      </c>
      <c r="AA47" s="8">
        <v>2</v>
      </c>
      <c r="AB47" s="108"/>
    </row>
    <row r="48" spans="2:28" ht="16.5" customHeight="1" x14ac:dyDescent="0.3">
      <c r="B48" s="100">
        <v>31</v>
      </c>
      <c r="C48" s="118" t="s">
        <v>396</v>
      </c>
      <c r="D48" s="84" t="s">
        <v>67</v>
      </c>
      <c r="E48" s="7" t="s">
        <v>399</v>
      </c>
      <c r="F48" s="85">
        <v>6395400</v>
      </c>
      <c r="G48" s="86"/>
      <c r="H48" s="98">
        <f t="shared" si="0"/>
        <v>767448</v>
      </c>
      <c r="I48" s="99">
        <f t="shared" si="23"/>
        <v>3</v>
      </c>
      <c r="J48" s="104">
        <f t="shared" si="3"/>
        <v>80.349999999999994</v>
      </c>
      <c r="K48" s="87">
        <f t="shared" si="13"/>
        <v>50</v>
      </c>
      <c r="L48" s="87">
        <f t="shared" si="27"/>
        <v>4</v>
      </c>
      <c r="M48" s="87">
        <f t="shared" si="28"/>
        <v>15</v>
      </c>
      <c r="N48" s="87">
        <f t="shared" si="29"/>
        <v>80</v>
      </c>
      <c r="O48" s="87">
        <f t="shared" si="8"/>
        <v>40</v>
      </c>
      <c r="P48" s="87">
        <f t="shared" si="9"/>
        <v>15</v>
      </c>
      <c r="Q48" s="87">
        <f t="shared" si="10"/>
        <v>10</v>
      </c>
      <c r="R48" s="87">
        <f t="shared" si="1"/>
        <v>10</v>
      </c>
      <c r="S48" s="87">
        <f t="shared" si="11"/>
        <v>30</v>
      </c>
      <c r="T48" s="6">
        <v>2</v>
      </c>
      <c r="U48" s="6">
        <v>4</v>
      </c>
      <c r="V48" s="4">
        <v>4</v>
      </c>
      <c r="W48" s="5">
        <v>3</v>
      </c>
      <c r="X48" s="8">
        <v>2</v>
      </c>
      <c r="Y48" s="8">
        <v>2</v>
      </c>
      <c r="Z48" s="8">
        <v>4</v>
      </c>
      <c r="AA48" s="8">
        <v>2</v>
      </c>
      <c r="AB48" s="108" t="s">
        <v>453</v>
      </c>
    </row>
    <row r="49" spans="2:28" ht="16.5" customHeight="1" x14ac:dyDescent="0.3">
      <c r="B49" s="100">
        <v>32</v>
      </c>
      <c r="C49" s="118" t="s">
        <v>409</v>
      </c>
      <c r="D49" s="84" t="s">
        <v>67</v>
      </c>
      <c r="E49" s="7" t="s">
        <v>392</v>
      </c>
      <c r="F49" s="85">
        <v>35300000</v>
      </c>
      <c r="G49" s="86"/>
      <c r="H49" s="98">
        <f t="shared" si="0"/>
        <v>4236000</v>
      </c>
      <c r="I49" s="99">
        <f t="shared" si="12"/>
        <v>3</v>
      </c>
      <c r="J49" s="104">
        <f t="shared" si="3"/>
        <v>80.349999999999994</v>
      </c>
      <c r="K49" s="87">
        <f t="shared" si="13"/>
        <v>50</v>
      </c>
      <c r="L49" s="87">
        <f t="shared" si="14"/>
        <v>4</v>
      </c>
      <c r="M49" s="87">
        <f t="shared" si="15"/>
        <v>15</v>
      </c>
      <c r="N49" s="87">
        <f t="shared" si="16"/>
        <v>80</v>
      </c>
      <c r="O49" s="87">
        <f t="shared" si="8"/>
        <v>40</v>
      </c>
      <c r="P49" s="87">
        <f t="shared" si="9"/>
        <v>15</v>
      </c>
      <c r="Q49" s="87">
        <f t="shared" si="10"/>
        <v>10</v>
      </c>
      <c r="R49" s="87">
        <f t="shared" ref="R49:R81" si="30">(IF(AND(AA49=1),15,IF(AND(AA49=2),10,IF(AND(AA49=3),5,0))))</f>
        <v>10</v>
      </c>
      <c r="S49" s="87">
        <f t="shared" si="11"/>
        <v>30</v>
      </c>
      <c r="T49" s="6">
        <v>2</v>
      </c>
      <c r="U49" s="6">
        <v>4</v>
      </c>
      <c r="V49" s="4">
        <v>4</v>
      </c>
      <c r="W49" s="5">
        <v>3</v>
      </c>
      <c r="X49" s="8">
        <v>2</v>
      </c>
      <c r="Y49" s="8">
        <v>2</v>
      </c>
      <c r="Z49" s="8">
        <v>4</v>
      </c>
      <c r="AA49" s="8">
        <v>2</v>
      </c>
      <c r="AB49" s="108" t="s">
        <v>453</v>
      </c>
    </row>
    <row r="50" spans="2:28" ht="16.5" customHeight="1" x14ac:dyDescent="0.3">
      <c r="B50" s="100">
        <v>33</v>
      </c>
      <c r="C50" s="118" t="s">
        <v>375</v>
      </c>
      <c r="D50" s="84" t="s">
        <v>67</v>
      </c>
      <c r="E50" s="7" t="s">
        <v>393</v>
      </c>
      <c r="F50" s="85">
        <v>20000000</v>
      </c>
      <c r="G50" s="86"/>
      <c r="H50" s="98">
        <f t="shared" si="0"/>
        <v>2400000</v>
      </c>
      <c r="I50" s="99">
        <f t="shared" si="12"/>
        <v>3</v>
      </c>
      <c r="J50" s="104">
        <f t="shared" si="3"/>
        <v>83.85</v>
      </c>
      <c r="K50" s="87">
        <f t="shared" si="13"/>
        <v>50</v>
      </c>
      <c r="L50" s="87">
        <f t="shared" si="14"/>
        <v>4</v>
      </c>
      <c r="M50" s="87">
        <f t="shared" si="15"/>
        <v>15</v>
      </c>
      <c r="N50" s="87">
        <f t="shared" si="16"/>
        <v>90</v>
      </c>
      <c r="O50" s="87">
        <f t="shared" si="8"/>
        <v>40</v>
      </c>
      <c r="P50" s="87">
        <f t="shared" si="9"/>
        <v>15</v>
      </c>
      <c r="Q50" s="87">
        <f t="shared" si="10"/>
        <v>10</v>
      </c>
      <c r="R50" s="87">
        <f t="shared" si="30"/>
        <v>10</v>
      </c>
      <c r="S50" s="87">
        <f t="shared" si="11"/>
        <v>30</v>
      </c>
      <c r="T50" s="6">
        <v>2</v>
      </c>
      <c r="U50" s="6">
        <v>4</v>
      </c>
      <c r="V50" s="4">
        <v>4</v>
      </c>
      <c r="W50" s="5">
        <v>2</v>
      </c>
      <c r="X50" s="8">
        <v>2</v>
      </c>
      <c r="Y50" s="8">
        <v>2</v>
      </c>
      <c r="Z50" s="8">
        <v>4</v>
      </c>
      <c r="AA50" s="8">
        <v>2</v>
      </c>
      <c r="AB50" s="108" t="s">
        <v>453</v>
      </c>
    </row>
    <row r="51" spans="2:28" ht="16.5" customHeight="1" x14ac:dyDescent="0.3">
      <c r="B51" s="100"/>
      <c r="C51" s="118" t="s">
        <v>405</v>
      </c>
      <c r="D51" s="84" t="s">
        <v>74</v>
      </c>
      <c r="E51" s="84" t="s">
        <v>402</v>
      </c>
      <c r="F51" s="85">
        <v>43120000</v>
      </c>
      <c r="G51" s="86"/>
      <c r="H51" s="98">
        <f t="shared" ref="H51:H79" si="31">IF(I51=1,$D$9,IF(I51=2,$E$9,IF(I51=3,$F$9,IF(I51=4,$G$9,IF(I51=5,$H$9,0)))))*F51</f>
        <v>5174400</v>
      </c>
      <c r="I51" s="99">
        <f t="shared" si="12"/>
        <v>3</v>
      </c>
      <c r="J51" s="104">
        <f t="shared" si="3"/>
        <v>82.6</v>
      </c>
      <c r="K51" s="87">
        <f t="shared" si="13"/>
        <v>50</v>
      </c>
      <c r="L51" s="87">
        <f t="shared" si="14"/>
        <v>4</v>
      </c>
      <c r="M51" s="87">
        <f t="shared" si="15"/>
        <v>15</v>
      </c>
      <c r="N51" s="87">
        <f t="shared" si="16"/>
        <v>90</v>
      </c>
      <c r="O51" s="87">
        <f t="shared" si="8"/>
        <v>40</v>
      </c>
      <c r="P51" s="87">
        <f t="shared" si="9"/>
        <v>15</v>
      </c>
      <c r="Q51" s="87">
        <f t="shared" si="10"/>
        <v>5</v>
      </c>
      <c r="R51" s="87">
        <f t="shared" si="30"/>
        <v>10</v>
      </c>
      <c r="S51" s="87">
        <f t="shared" si="11"/>
        <v>30</v>
      </c>
      <c r="T51" s="6">
        <v>2</v>
      </c>
      <c r="U51" s="6">
        <v>4</v>
      </c>
      <c r="V51" s="4">
        <v>4</v>
      </c>
      <c r="W51" s="5">
        <v>2</v>
      </c>
      <c r="X51" s="8">
        <v>2</v>
      </c>
      <c r="Y51" s="8">
        <v>2</v>
      </c>
      <c r="Z51" s="8">
        <v>5</v>
      </c>
      <c r="AA51" s="8">
        <v>2</v>
      </c>
      <c r="AB51" s="108" t="s">
        <v>453</v>
      </c>
    </row>
    <row r="52" spans="2:28" ht="16.5" customHeight="1" x14ac:dyDescent="0.3">
      <c r="B52" s="100"/>
      <c r="C52" s="118" t="s">
        <v>410</v>
      </c>
      <c r="D52" s="84" t="s">
        <v>67</v>
      </c>
      <c r="E52" s="7" t="s">
        <v>398</v>
      </c>
      <c r="F52" s="85">
        <v>5569740</v>
      </c>
      <c r="G52" s="86"/>
      <c r="H52" s="98">
        <f t="shared" si="31"/>
        <v>668368.79999999993</v>
      </c>
      <c r="I52" s="99">
        <f t="shared" si="12"/>
        <v>3</v>
      </c>
      <c r="J52" s="104">
        <f t="shared" si="3"/>
        <v>83.85</v>
      </c>
      <c r="K52" s="87">
        <f t="shared" si="13"/>
        <v>50</v>
      </c>
      <c r="L52" s="87">
        <f t="shared" si="14"/>
        <v>4</v>
      </c>
      <c r="M52" s="87">
        <f t="shared" si="15"/>
        <v>15</v>
      </c>
      <c r="N52" s="87">
        <f t="shared" si="16"/>
        <v>90</v>
      </c>
      <c r="O52" s="87">
        <f t="shared" si="8"/>
        <v>40</v>
      </c>
      <c r="P52" s="87">
        <f t="shared" si="9"/>
        <v>15</v>
      </c>
      <c r="Q52" s="87">
        <f t="shared" si="10"/>
        <v>10</v>
      </c>
      <c r="R52" s="87">
        <f t="shared" si="30"/>
        <v>10</v>
      </c>
      <c r="S52" s="87">
        <f t="shared" si="11"/>
        <v>30</v>
      </c>
      <c r="T52" s="6">
        <v>2</v>
      </c>
      <c r="U52" s="6">
        <v>4</v>
      </c>
      <c r="V52" s="4">
        <v>4</v>
      </c>
      <c r="W52" s="5">
        <v>2</v>
      </c>
      <c r="X52" s="8">
        <v>2</v>
      </c>
      <c r="Y52" s="8">
        <v>2</v>
      </c>
      <c r="Z52" s="8">
        <v>4</v>
      </c>
      <c r="AA52" s="8">
        <v>2</v>
      </c>
      <c r="AB52" s="108" t="s">
        <v>453</v>
      </c>
    </row>
    <row r="53" spans="2:28" ht="16.5" customHeight="1" x14ac:dyDescent="0.3">
      <c r="B53" s="100"/>
      <c r="C53" s="118" t="s">
        <v>409</v>
      </c>
      <c r="D53" s="84" t="s">
        <v>67</v>
      </c>
      <c r="E53" s="7" t="s">
        <v>392</v>
      </c>
      <c r="F53" s="85">
        <v>38372400</v>
      </c>
      <c r="G53" s="86"/>
      <c r="H53" s="98">
        <f t="shared" si="31"/>
        <v>4604688</v>
      </c>
      <c r="I53" s="99">
        <f t="shared" si="12"/>
        <v>3</v>
      </c>
      <c r="J53" s="104">
        <f t="shared" si="3"/>
        <v>83.85</v>
      </c>
      <c r="K53" s="87">
        <f t="shared" si="13"/>
        <v>50</v>
      </c>
      <c r="L53" s="87">
        <f t="shared" si="14"/>
        <v>4</v>
      </c>
      <c r="M53" s="87">
        <f t="shared" si="15"/>
        <v>15</v>
      </c>
      <c r="N53" s="87">
        <f t="shared" si="16"/>
        <v>90</v>
      </c>
      <c r="O53" s="87">
        <f t="shared" si="8"/>
        <v>40</v>
      </c>
      <c r="P53" s="87">
        <f t="shared" si="9"/>
        <v>15</v>
      </c>
      <c r="Q53" s="87">
        <f t="shared" si="10"/>
        <v>10</v>
      </c>
      <c r="R53" s="87">
        <f t="shared" si="30"/>
        <v>10</v>
      </c>
      <c r="S53" s="87">
        <f t="shared" si="11"/>
        <v>30</v>
      </c>
      <c r="T53" s="6">
        <v>2</v>
      </c>
      <c r="U53" s="6">
        <v>4</v>
      </c>
      <c r="V53" s="4">
        <v>4</v>
      </c>
      <c r="W53" s="5">
        <v>2</v>
      </c>
      <c r="X53" s="8">
        <v>2</v>
      </c>
      <c r="Y53" s="8">
        <v>2</v>
      </c>
      <c r="Z53" s="8">
        <v>4</v>
      </c>
      <c r="AA53" s="8">
        <v>2</v>
      </c>
      <c r="AB53" s="108" t="s">
        <v>453</v>
      </c>
    </row>
    <row r="54" spans="2:28" ht="16.5" customHeight="1" x14ac:dyDescent="0.3">
      <c r="B54" s="100">
        <v>39</v>
      </c>
      <c r="C54" s="7"/>
      <c r="D54" s="84"/>
      <c r="E54" s="84"/>
      <c r="F54" s="85"/>
      <c r="G54" s="86"/>
      <c r="H54" s="98">
        <f t="shared" si="31"/>
        <v>0</v>
      </c>
      <c r="I54" s="99" t="str">
        <f t="shared" si="12"/>
        <v>-</v>
      </c>
      <c r="J54" s="104">
        <f t="shared" si="3"/>
        <v>0</v>
      </c>
      <c r="K54" s="87">
        <f t="shared" si="13"/>
        <v>0</v>
      </c>
      <c r="L54" s="87">
        <f t="shared" si="14"/>
        <v>0</v>
      </c>
      <c r="M54" s="87">
        <f t="shared" si="15"/>
        <v>0</v>
      </c>
      <c r="N54" s="87">
        <f t="shared" si="16"/>
        <v>0</v>
      </c>
      <c r="O54" s="87">
        <f t="shared" si="8"/>
        <v>0</v>
      </c>
      <c r="P54" s="87">
        <f t="shared" si="9"/>
        <v>0</v>
      </c>
      <c r="Q54" s="87">
        <f t="shared" si="10"/>
        <v>0</v>
      </c>
      <c r="R54" s="87">
        <f t="shared" si="30"/>
        <v>0</v>
      </c>
      <c r="S54" s="87">
        <f t="shared" si="11"/>
        <v>0</v>
      </c>
      <c r="T54" s="6"/>
      <c r="U54" s="6"/>
      <c r="V54" s="4"/>
      <c r="W54" s="5"/>
      <c r="X54" s="8"/>
      <c r="Y54" s="8"/>
      <c r="Z54" s="8"/>
      <c r="AA54" s="8"/>
      <c r="AB54" s="108"/>
    </row>
    <row r="55" spans="2:28" ht="16.5" customHeight="1" x14ac:dyDescent="0.3">
      <c r="B55" s="100">
        <v>40</v>
      </c>
      <c r="C55" s="7"/>
      <c r="D55" s="84"/>
      <c r="E55" s="84"/>
      <c r="F55" s="85"/>
      <c r="G55" s="86"/>
      <c r="H55" s="98">
        <f t="shared" si="31"/>
        <v>0</v>
      </c>
      <c r="I55" s="99" t="str">
        <f t="shared" si="12"/>
        <v>-</v>
      </c>
      <c r="J55" s="104">
        <f t="shared" si="3"/>
        <v>0</v>
      </c>
      <c r="K55" s="87">
        <f t="shared" si="13"/>
        <v>0</v>
      </c>
      <c r="L55" s="87">
        <f t="shared" si="14"/>
        <v>0</v>
      </c>
      <c r="M55" s="87">
        <f t="shared" si="15"/>
        <v>0</v>
      </c>
      <c r="N55" s="87">
        <f t="shared" si="16"/>
        <v>0</v>
      </c>
      <c r="O55" s="87">
        <f t="shared" si="8"/>
        <v>0</v>
      </c>
      <c r="P55" s="87">
        <f t="shared" si="9"/>
        <v>0</v>
      </c>
      <c r="Q55" s="87">
        <f t="shared" si="10"/>
        <v>0</v>
      </c>
      <c r="R55" s="87">
        <f t="shared" si="30"/>
        <v>0</v>
      </c>
      <c r="S55" s="87">
        <f t="shared" si="11"/>
        <v>0</v>
      </c>
      <c r="T55" s="6"/>
      <c r="U55" s="6"/>
      <c r="V55" s="4"/>
      <c r="W55" s="5"/>
      <c r="X55" s="8"/>
      <c r="Y55" s="8"/>
      <c r="Z55" s="8"/>
      <c r="AA55" s="8"/>
      <c r="AB55" s="108"/>
    </row>
    <row r="56" spans="2:28" ht="16.5" customHeight="1" x14ac:dyDescent="0.3">
      <c r="B56" s="100">
        <v>41</v>
      </c>
      <c r="C56" s="7"/>
      <c r="D56" s="84"/>
      <c r="E56" s="84"/>
      <c r="F56" s="85"/>
      <c r="G56" s="86"/>
      <c r="H56" s="98">
        <f t="shared" si="31"/>
        <v>0</v>
      </c>
      <c r="I56" s="99" t="str">
        <f t="shared" si="12"/>
        <v>-</v>
      </c>
      <c r="J56" s="104">
        <f t="shared" si="3"/>
        <v>0</v>
      </c>
      <c r="K56" s="87">
        <f t="shared" si="13"/>
        <v>0</v>
      </c>
      <c r="L56" s="87">
        <f t="shared" si="14"/>
        <v>0</v>
      </c>
      <c r="M56" s="87">
        <f t="shared" si="15"/>
        <v>0</v>
      </c>
      <c r="N56" s="87">
        <f t="shared" si="16"/>
        <v>0</v>
      </c>
      <c r="O56" s="87">
        <f t="shared" si="8"/>
        <v>0</v>
      </c>
      <c r="P56" s="87">
        <f t="shared" si="9"/>
        <v>0</v>
      </c>
      <c r="Q56" s="87">
        <f t="shared" si="10"/>
        <v>0</v>
      </c>
      <c r="R56" s="87">
        <f t="shared" si="30"/>
        <v>0</v>
      </c>
      <c r="S56" s="87">
        <f t="shared" si="11"/>
        <v>0</v>
      </c>
      <c r="T56" s="6"/>
      <c r="U56" s="6"/>
      <c r="V56" s="4"/>
      <c r="W56" s="5"/>
      <c r="X56" s="8"/>
      <c r="Y56" s="8"/>
      <c r="Z56" s="8"/>
      <c r="AA56" s="8"/>
      <c r="AB56" s="108"/>
    </row>
    <row r="57" spans="2:28" ht="16.5" customHeight="1" x14ac:dyDescent="0.3">
      <c r="B57" s="100">
        <v>42</v>
      </c>
      <c r="C57" s="7"/>
      <c r="D57" s="84"/>
      <c r="E57" s="84"/>
      <c r="F57" s="85"/>
      <c r="G57" s="86"/>
      <c r="H57" s="98">
        <f t="shared" si="31"/>
        <v>0</v>
      </c>
      <c r="I57" s="99" t="str">
        <f t="shared" si="12"/>
        <v>-</v>
      </c>
      <c r="J57" s="104">
        <f t="shared" si="3"/>
        <v>0</v>
      </c>
      <c r="K57" s="87">
        <f t="shared" si="13"/>
        <v>0</v>
      </c>
      <c r="L57" s="87">
        <f t="shared" si="14"/>
        <v>0</v>
      </c>
      <c r="M57" s="87">
        <f t="shared" si="15"/>
        <v>0</v>
      </c>
      <c r="N57" s="87">
        <f t="shared" si="16"/>
        <v>0</v>
      </c>
      <c r="O57" s="87">
        <f t="shared" si="8"/>
        <v>0</v>
      </c>
      <c r="P57" s="87">
        <f t="shared" si="9"/>
        <v>0</v>
      </c>
      <c r="Q57" s="87">
        <f t="shared" si="10"/>
        <v>0</v>
      </c>
      <c r="R57" s="87">
        <f t="shared" si="30"/>
        <v>0</v>
      </c>
      <c r="S57" s="87">
        <f t="shared" si="11"/>
        <v>0</v>
      </c>
      <c r="T57" s="6"/>
      <c r="U57" s="6"/>
      <c r="V57" s="4"/>
      <c r="W57" s="5"/>
      <c r="X57" s="8"/>
      <c r="Y57" s="8"/>
      <c r="Z57" s="8"/>
      <c r="AA57" s="8"/>
      <c r="AB57" s="108"/>
    </row>
    <row r="58" spans="2:28" ht="16.5" customHeight="1" x14ac:dyDescent="0.3">
      <c r="B58" s="100">
        <v>43</v>
      </c>
      <c r="C58" s="7"/>
      <c r="D58" s="84"/>
      <c r="E58" s="84"/>
      <c r="F58" s="85"/>
      <c r="G58" s="86"/>
      <c r="H58" s="98">
        <f t="shared" si="31"/>
        <v>0</v>
      </c>
      <c r="I58" s="99" t="str">
        <f t="shared" si="12"/>
        <v>-</v>
      </c>
      <c r="J58" s="104">
        <f t="shared" si="3"/>
        <v>0</v>
      </c>
      <c r="K58" s="87">
        <f t="shared" si="13"/>
        <v>0</v>
      </c>
      <c r="L58" s="87">
        <f t="shared" si="14"/>
        <v>0</v>
      </c>
      <c r="M58" s="87">
        <f t="shared" si="15"/>
        <v>0</v>
      </c>
      <c r="N58" s="87">
        <f t="shared" si="16"/>
        <v>0</v>
      </c>
      <c r="O58" s="87">
        <f t="shared" si="8"/>
        <v>0</v>
      </c>
      <c r="P58" s="87">
        <f t="shared" si="9"/>
        <v>0</v>
      </c>
      <c r="Q58" s="87">
        <f t="shared" si="10"/>
        <v>0</v>
      </c>
      <c r="R58" s="87">
        <f t="shared" si="30"/>
        <v>0</v>
      </c>
      <c r="S58" s="87">
        <f t="shared" si="11"/>
        <v>0</v>
      </c>
      <c r="T58" s="6"/>
      <c r="U58" s="6"/>
      <c r="V58" s="4"/>
      <c r="W58" s="5"/>
      <c r="X58" s="8"/>
      <c r="Y58" s="8"/>
      <c r="Z58" s="8"/>
      <c r="AA58" s="8"/>
      <c r="AB58" s="108"/>
    </row>
    <row r="59" spans="2:28" ht="16.5" customHeight="1" x14ac:dyDescent="0.3">
      <c r="B59" s="100">
        <v>44</v>
      </c>
      <c r="C59" s="7"/>
      <c r="D59" s="84"/>
      <c r="E59" s="84"/>
      <c r="F59" s="85"/>
      <c r="G59" s="86"/>
      <c r="H59" s="98">
        <f t="shared" si="31"/>
        <v>0</v>
      </c>
      <c r="I59" s="99" t="str">
        <f t="shared" si="12"/>
        <v>-</v>
      </c>
      <c r="J59" s="104">
        <f t="shared" si="3"/>
        <v>0</v>
      </c>
      <c r="K59" s="87">
        <f t="shared" si="13"/>
        <v>0</v>
      </c>
      <c r="L59" s="87">
        <f t="shared" si="14"/>
        <v>0</v>
      </c>
      <c r="M59" s="87">
        <f t="shared" si="15"/>
        <v>0</v>
      </c>
      <c r="N59" s="87">
        <f t="shared" si="16"/>
        <v>0</v>
      </c>
      <c r="O59" s="87">
        <f t="shared" si="8"/>
        <v>0</v>
      </c>
      <c r="P59" s="87">
        <f t="shared" si="9"/>
        <v>0</v>
      </c>
      <c r="Q59" s="87">
        <f t="shared" si="10"/>
        <v>0</v>
      </c>
      <c r="R59" s="87">
        <f t="shared" si="30"/>
        <v>0</v>
      </c>
      <c r="S59" s="87">
        <f t="shared" si="11"/>
        <v>0</v>
      </c>
      <c r="T59" s="6"/>
      <c r="U59" s="6"/>
      <c r="V59" s="4"/>
      <c r="W59" s="5"/>
      <c r="X59" s="8"/>
      <c r="Y59" s="8"/>
      <c r="Z59" s="8"/>
      <c r="AA59" s="8"/>
      <c r="AB59" s="108"/>
    </row>
    <row r="60" spans="2:28" ht="16.5" customHeight="1" x14ac:dyDescent="0.3">
      <c r="B60" s="100">
        <v>45</v>
      </c>
      <c r="C60" s="7"/>
      <c r="D60" s="84"/>
      <c r="E60" s="84"/>
      <c r="F60" s="85"/>
      <c r="G60" s="86"/>
      <c r="H60" s="98">
        <f t="shared" si="31"/>
        <v>0</v>
      </c>
      <c r="I60" s="99" t="str">
        <f t="shared" si="12"/>
        <v>-</v>
      </c>
      <c r="J60" s="104">
        <f t="shared" si="3"/>
        <v>0</v>
      </c>
      <c r="K60" s="87">
        <f t="shared" si="13"/>
        <v>0</v>
      </c>
      <c r="L60" s="87">
        <f t="shared" si="14"/>
        <v>0</v>
      </c>
      <c r="M60" s="87">
        <f t="shared" si="15"/>
        <v>0</v>
      </c>
      <c r="N60" s="87">
        <f t="shared" si="16"/>
        <v>0</v>
      </c>
      <c r="O60" s="87">
        <f t="shared" si="8"/>
        <v>0</v>
      </c>
      <c r="P60" s="87">
        <f t="shared" si="9"/>
        <v>0</v>
      </c>
      <c r="Q60" s="87">
        <f t="shared" si="10"/>
        <v>0</v>
      </c>
      <c r="R60" s="87">
        <f t="shared" si="30"/>
        <v>0</v>
      </c>
      <c r="S60" s="87">
        <f t="shared" si="11"/>
        <v>0</v>
      </c>
      <c r="T60" s="6"/>
      <c r="U60" s="6"/>
      <c r="V60" s="4"/>
      <c r="W60" s="5"/>
      <c r="X60" s="8"/>
      <c r="Y60" s="8"/>
      <c r="Z60" s="8"/>
      <c r="AA60" s="8"/>
      <c r="AB60" s="108"/>
    </row>
    <row r="61" spans="2:28" ht="16.5" customHeight="1" x14ac:dyDescent="0.3">
      <c r="B61" s="100">
        <v>46</v>
      </c>
      <c r="C61" s="7"/>
      <c r="D61" s="84"/>
      <c r="E61" s="84"/>
      <c r="F61" s="85"/>
      <c r="G61" s="86"/>
      <c r="H61" s="98">
        <f t="shared" si="31"/>
        <v>0</v>
      </c>
      <c r="I61" s="99" t="str">
        <f t="shared" si="12"/>
        <v>-</v>
      </c>
      <c r="J61" s="104">
        <f t="shared" si="3"/>
        <v>0</v>
      </c>
      <c r="K61" s="87">
        <f t="shared" si="13"/>
        <v>0</v>
      </c>
      <c r="L61" s="87">
        <f t="shared" si="14"/>
        <v>0</v>
      </c>
      <c r="M61" s="87">
        <f t="shared" si="15"/>
        <v>0</v>
      </c>
      <c r="N61" s="87">
        <f t="shared" si="16"/>
        <v>0</v>
      </c>
      <c r="O61" s="87">
        <f t="shared" si="8"/>
        <v>0</v>
      </c>
      <c r="P61" s="87">
        <f t="shared" si="9"/>
        <v>0</v>
      </c>
      <c r="Q61" s="87">
        <f t="shared" si="10"/>
        <v>0</v>
      </c>
      <c r="R61" s="87">
        <f t="shared" si="30"/>
        <v>0</v>
      </c>
      <c r="S61" s="87">
        <f t="shared" si="11"/>
        <v>0</v>
      </c>
      <c r="T61" s="6"/>
      <c r="U61" s="6"/>
      <c r="V61" s="4"/>
      <c r="W61" s="5"/>
      <c r="X61" s="8"/>
      <c r="Y61" s="8"/>
      <c r="Z61" s="8"/>
      <c r="AA61" s="8"/>
      <c r="AB61" s="108"/>
    </row>
    <row r="62" spans="2:28" ht="16.5" customHeight="1" x14ac:dyDescent="0.3">
      <c r="B62" s="100">
        <v>47</v>
      </c>
      <c r="C62" s="7"/>
      <c r="D62" s="84"/>
      <c r="E62" s="84"/>
      <c r="F62" s="85"/>
      <c r="G62" s="86"/>
      <c r="H62" s="98">
        <f t="shared" si="31"/>
        <v>0</v>
      </c>
      <c r="I62" s="99" t="str">
        <f t="shared" si="12"/>
        <v>-</v>
      </c>
      <c r="J62" s="104">
        <f t="shared" si="3"/>
        <v>0</v>
      </c>
      <c r="K62" s="87">
        <f t="shared" si="13"/>
        <v>0</v>
      </c>
      <c r="L62" s="87">
        <f t="shared" si="14"/>
        <v>0</v>
      </c>
      <c r="M62" s="87">
        <f t="shared" si="15"/>
        <v>0</v>
      </c>
      <c r="N62" s="87">
        <f t="shared" si="16"/>
        <v>0</v>
      </c>
      <c r="O62" s="87">
        <f t="shared" si="8"/>
        <v>0</v>
      </c>
      <c r="P62" s="87">
        <f t="shared" si="9"/>
        <v>0</v>
      </c>
      <c r="Q62" s="87">
        <f t="shared" si="10"/>
        <v>0</v>
      </c>
      <c r="R62" s="87">
        <f t="shared" si="30"/>
        <v>0</v>
      </c>
      <c r="S62" s="87">
        <f t="shared" si="11"/>
        <v>0</v>
      </c>
      <c r="T62" s="6"/>
      <c r="U62" s="6"/>
      <c r="V62" s="4"/>
      <c r="W62" s="5"/>
      <c r="X62" s="8"/>
      <c r="Y62" s="8"/>
      <c r="Z62" s="8"/>
      <c r="AA62" s="8"/>
      <c r="AB62" s="108"/>
    </row>
    <row r="63" spans="2:28" ht="16.5" customHeight="1" x14ac:dyDescent="0.3">
      <c r="B63" s="100">
        <v>48</v>
      </c>
      <c r="C63" s="7"/>
      <c r="D63" s="84"/>
      <c r="E63" s="84"/>
      <c r="F63" s="85"/>
      <c r="G63" s="86"/>
      <c r="H63" s="98">
        <f t="shared" si="31"/>
        <v>0</v>
      </c>
      <c r="I63" s="99" t="str">
        <f t="shared" si="12"/>
        <v>-</v>
      </c>
      <c r="J63" s="104">
        <f t="shared" si="3"/>
        <v>0</v>
      </c>
      <c r="K63" s="87">
        <f t="shared" si="13"/>
        <v>0</v>
      </c>
      <c r="L63" s="87">
        <f t="shared" si="14"/>
        <v>0</v>
      </c>
      <c r="M63" s="87">
        <f t="shared" si="15"/>
        <v>0</v>
      </c>
      <c r="N63" s="87">
        <f t="shared" si="16"/>
        <v>0</v>
      </c>
      <c r="O63" s="87">
        <f t="shared" si="8"/>
        <v>0</v>
      </c>
      <c r="P63" s="87">
        <f t="shared" si="9"/>
        <v>0</v>
      </c>
      <c r="Q63" s="87">
        <f t="shared" si="10"/>
        <v>0</v>
      </c>
      <c r="R63" s="87">
        <f t="shared" si="30"/>
        <v>0</v>
      </c>
      <c r="S63" s="87">
        <f t="shared" si="11"/>
        <v>0</v>
      </c>
      <c r="T63" s="6"/>
      <c r="U63" s="6"/>
      <c r="V63" s="4"/>
      <c r="W63" s="5"/>
      <c r="X63" s="8"/>
      <c r="Y63" s="8"/>
      <c r="Z63" s="8"/>
      <c r="AA63" s="8"/>
      <c r="AB63" s="108"/>
    </row>
    <row r="64" spans="2:28" ht="16.5" customHeight="1" x14ac:dyDescent="0.3">
      <c r="B64" s="100">
        <v>49</v>
      </c>
      <c r="C64" s="7"/>
      <c r="D64" s="84"/>
      <c r="E64" s="84"/>
      <c r="F64" s="85"/>
      <c r="G64" s="86"/>
      <c r="H64" s="98">
        <f t="shared" si="31"/>
        <v>0</v>
      </c>
      <c r="I64" s="99" t="str">
        <f t="shared" si="12"/>
        <v>-</v>
      </c>
      <c r="J64" s="104">
        <f t="shared" si="3"/>
        <v>0</v>
      </c>
      <c r="K64" s="87">
        <f t="shared" si="13"/>
        <v>0</v>
      </c>
      <c r="L64" s="87">
        <f t="shared" si="14"/>
        <v>0</v>
      </c>
      <c r="M64" s="87">
        <f t="shared" si="15"/>
        <v>0</v>
      </c>
      <c r="N64" s="87">
        <f t="shared" si="16"/>
        <v>0</v>
      </c>
      <c r="O64" s="87">
        <f t="shared" si="8"/>
        <v>0</v>
      </c>
      <c r="P64" s="87">
        <f t="shared" si="9"/>
        <v>0</v>
      </c>
      <c r="Q64" s="87">
        <f t="shared" si="10"/>
        <v>0</v>
      </c>
      <c r="R64" s="87">
        <f t="shared" si="30"/>
        <v>0</v>
      </c>
      <c r="S64" s="87">
        <f t="shared" si="11"/>
        <v>0</v>
      </c>
      <c r="T64" s="6"/>
      <c r="U64" s="6"/>
      <c r="V64" s="4"/>
      <c r="W64" s="5"/>
      <c r="X64" s="8"/>
      <c r="Y64" s="8"/>
      <c r="Z64" s="8"/>
      <c r="AA64" s="8"/>
      <c r="AB64" s="108"/>
    </row>
    <row r="65" spans="2:28" ht="16.5" customHeight="1" x14ac:dyDescent="0.3">
      <c r="B65" s="100">
        <v>50</v>
      </c>
      <c r="C65" s="7"/>
      <c r="D65" s="84"/>
      <c r="E65" s="84"/>
      <c r="F65" s="85"/>
      <c r="G65" s="86"/>
      <c r="H65" s="98">
        <f t="shared" si="31"/>
        <v>0</v>
      </c>
      <c r="I65" s="99" t="str">
        <f t="shared" si="12"/>
        <v>-</v>
      </c>
      <c r="J65" s="104">
        <f t="shared" si="3"/>
        <v>0</v>
      </c>
      <c r="K65" s="87">
        <f t="shared" si="13"/>
        <v>0</v>
      </c>
      <c r="L65" s="87">
        <f t="shared" si="14"/>
        <v>0</v>
      </c>
      <c r="M65" s="87">
        <f t="shared" si="15"/>
        <v>0</v>
      </c>
      <c r="N65" s="87">
        <f t="shared" si="16"/>
        <v>0</v>
      </c>
      <c r="O65" s="87">
        <f t="shared" si="8"/>
        <v>0</v>
      </c>
      <c r="P65" s="87">
        <f t="shared" si="9"/>
        <v>0</v>
      </c>
      <c r="Q65" s="87">
        <f t="shared" si="10"/>
        <v>0</v>
      </c>
      <c r="R65" s="87">
        <f t="shared" si="30"/>
        <v>0</v>
      </c>
      <c r="S65" s="87">
        <f t="shared" si="11"/>
        <v>0</v>
      </c>
      <c r="T65" s="6"/>
      <c r="U65" s="6"/>
      <c r="V65" s="4"/>
      <c r="W65" s="5"/>
      <c r="X65" s="8"/>
      <c r="Y65" s="8"/>
      <c r="Z65" s="8"/>
      <c r="AA65" s="8"/>
      <c r="AB65" s="108"/>
    </row>
    <row r="66" spans="2:28" ht="16.5" customHeight="1" x14ac:dyDescent="0.3">
      <c r="B66" s="100">
        <v>51</v>
      </c>
      <c r="C66" s="7"/>
      <c r="D66" s="84"/>
      <c r="E66" s="84"/>
      <c r="F66" s="85"/>
      <c r="G66" s="86"/>
      <c r="H66" s="98">
        <f t="shared" si="31"/>
        <v>0</v>
      </c>
      <c r="I66" s="99" t="str">
        <f t="shared" si="12"/>
        <v>-</v>
      </c>
      <c r="J66" s="104">
        <f t="shared" si="3"/>
        <v>0</v>
      </c>
      <c r="K66" s="87">
        <f t="shared" si="13"/>
        <v>0</v>
      </c>
      <c r="L66" s="87">
        <f t="shared" si="14"/>
        <v>0</v>
      </c>
      <c r="M66" s="87">
        <f t="shared" si="15"/>
        <v>0</v>
      </c>
      <c r="N66" s="87">
        <f t="shared" si="16"/>
        <v>0</v>
      </c>
      <c r="O66" s="87">
        <f t="shared" si="8"/>
        <v>0</v>
      </c>
      <c r="P66" s="87">
        <f t="shared" si="9"/>
        <v>0</v>
      </c>
      <c r="Q66" s="87">
        <f t="shared" si="10"/>
        <v>0</v>
      </c>
      <c r="R66" s="87">
        <f t="shared" si="30"/>
        <v>0</v>
      </c>
      <c r="S66" s="87">
        <f t="shared" si="11"/>
        <v>0</v>
      </c>
      <c r="T66" s="6"/>
      <c r="U66" s="6"/>
      <c r="V66" s="4"/>
      <c r="W66" s="5"/>
      <c r="X66" s="8"/>
      <c r="Y66" s="8"/>
      <c r="Z66" s="8"/>
      <c r="AA66" s="8"/>
      <c r="AB66" s="108"/>
    </row>
    <row r="67" spans="2:28" ht="16.5" customHeight="1" x14ac:dyDescent="0.3">
      <c r="B67" s="100">
        <v>52</v>
      </c>
      <c r="C67" s="7"/>
      <c r="D67" s="84"/>
      <c r="E67" s="84"/>
      <c r="F67" s="85"/>
      <c r="G67" s="86"/>
      <c r="H67" s="98">
        <f t="shared" si="31"/>
        <v>0</v>
      </c>
      <c r="I67" s="99" t="str">
        <f t="shared" si="12"/>
        <v>-</v>
      </c>
      <c r="J67" s="104">
        <f t="shared" si="3"/>
        <v>0</v>
      </c>
      <c r="K67" s="87">
        <f t="shared" si="13"/>
        <v>0</v>
      </c>
      <c r="L67" s="87">
        <f t="shared" si="14"/>
        <v>0</v>
      </c>
      <c r="M67" s="87">
        <f t="shared" si="15"/>
        <v>0</v>
      </c>
      <c r="N67" s="87">
        <f t="shared" si="16"/>
        <v>0</v>
      </c>
      <c r="O67" s="87">
        <f t="shared" si="8"/>
        <v>0</v>
      </c>
      <c r="P67" s="87">
        <f t="shared" si="9"/>
        <v>0</v>
      </c>
      <c r="Q67" s="87">
        <f t="shared" si="10"/>
        <v>0</v>
      </c>
      <c r="R67" s="87">
        <f t="shared" si="30"/>
        <v>0</v>
      </c>
      <c r="S67" s="87">
        <f t="shared" si="11"/>
        <v>0</v>
      </c>
      <c r="T67" s="6"/>
      <c r="U67" s="6"/>
      <c r="V67" s="4"/>
      <c r="W67" s="5"/>
      <c r="X67" s="8"/>
      <c r="Y67" s="8"/>
      <c r="Z67" s="8"/>
      <c r="AA67" s="8"/>
      <c r="AB67" s="108"/>
    </row>
    <row r="68" spans="2:28" ht="16.5" customHeight="1" x14ac:dyDescent="0.3">
      <c r="B68" s="100">
        <v>53</v>
      </c>
      <c r="C68" s="7"/>
      <c r="D68" s="84"/>
      <c r="E68" s="84"/>
      <c r="F68" s="85"/>
      <c r="G68" s="86"/>
      <c r="H68" s="98">
        <f t="shared" si="31"/>
        <v>0</v>
      </c>
      <c r="I68" s="99" t="str">
        <f t="shared" si="12"/>
        <v>-</v>
      </c>
      <c r="J68" s="104">
        <f t="shared" si="3"/>
        <v>0</v>
      </c>
      <c r="K68" s="87">
        <f t="shared" si="13"/>
        <v>0</v>
      </c>
      <c r="L68" s="87">
        <f t="shared" si="14"/>
        <v>0</v>
      </c>
      <c r="M68" s="87">
        <f t="shared" si="15"/>
        <v>0</v>
      </c>
      <c r="N68" s="87">
        <f t="shared" si="16"/>
        <v>0</v>
      </c>
      <c r="O68" s="87">
        <f t="shared" si="8"/>
        <v>0</v>
      </c>
      <c r="P68" s="87">
        <f t="shared" si="9"/>
        <v>0</v>
      </c>
      <c r="Q68" s="87">
        <f t="shared" si="10"/>
        <v>0</v>
      </c>
      <c r="R68" s="87">
        <f t="shared" si="30"/>
        <v>0</v>
      </c>
      <c r="S68" s="87">
        <f t="shared" si="11"/>
        <v>0</v>
      </c>
      <c r="T68" s="6"/>
      <c r="U68" s="6"/>
      <c r="V68" s="4"/>
      <c r="W68" s="5"/>
      <c r="X68" s="8"/>
      <c r="Y68" s="8"/>
      <c r="Z68" s="8"/>
      <c r="AA68" s="8"/>
      <c r="AB68" s="108"/>
    </row>
    <row r="69" spans="2:28" ht="16.5" customHeight="1" x14ac:dyDescent="0.3">
      <c r="B69" s="100">
        <v>54</v>
      </c>
      <c r="C69" s="7"/>
      <c r="D69" s="84"/>
      <c r="E69" s="84"/>
      <c r="F69" s="85"/>
      <c r="G69" s="86"/>
      <c r="H69" s="98">
        <f t="shared" si="31"/>
        <v>0</v>
      </c>
      <c r="I69" s="99" t="str">
        <f t="shared" si="12"/>
        <v>-</v>
      </c>
      <c r="J69" s="104">
        <f t="shared" ref="J69:J81" si="32">0.4*(K69+L69+M69)+0.35*N69+0.25*(O69+P69+Q69+R69)+0.15*(S69)</f>
        <v>0</v>
      </c>
      <c r="K69" s="87">
        <f t="shared" si="13"/>
        <v>0</v>
      </c>
      <c r="L69" s="87">
        <f t="shared" si="14"/>
        <v>0</v>
      </c>
      <c r="M69" s="87">
        <f t="shared" si="15"/>
        <v>0</v>
      </c>
      <c r="N69" s="87">
        <f t="shared" si="16"/>
        <v>0</v>
      </c>
      <c r="O69" s="87">
        <f t="shared" si="8"/>
        <v>0</v>
      </c>
      <c r="P69" s="87">
        <f t="shared" si="9"/>
        <v>0</v>
      </c>
      <c r="Q69" s="87">
        <f t="shared" si="10"/>
        <v>0</v>
      </c>
      <c r="R69" s="87">
        <f t="shared" si="30"/>
        <v>0</v>
      </c>
      <c r="S69" s="87">
        <f t="shared" si="11"/>
        <v>0</v>
      </c>
      <c r="T69" s="6"/>
      <c r="U69" s="6"/>
      <c r="V69" s="4"/>
      <c r="W69" s="5"/>
      <c r="X69" s="8"/>
      <c r="Y69" s="8"/>
      <c r="Z69" s="8"/>
      <c r="AA69" s="8"/>
      <c r="AB69" s="108"/>
    </row>
    <row r="70" spans="2:28" ht="16.5" customHeight="1" x14ac:dyDescent="0.3">
      <c r="B70" s="100">
        <v>55</v>
      </c>
      <c r="C70" s="7"/>
      <c r="D70" s="84"/>
      <c r="E70" s="84"/>
      <c r="F70" s="85"/>
      <c r="G70" s="86"/>
      <c r="H70" s="98">
        <f t="shared" si="31"/>
        <v>0</v>
      </c>
      <c r="I70" s="99" t="str">
        <f t="shared" si="12"/>
        <v>-</v>
      </c>
      <c r="J70" s="104">
        <f t="shared" si="32"/>
        <v>0</v>
      </c>
      <c r="K70" s="87">
        <f t="shared" si="13"/>
        <v>0</v>
      </c>
      <c r="L70" s="87">
        <f t="shared" si="14"/>
        <v>0</v>
      </c>
      <c r="M70" s="87">
        <f t="shared" si="15"/>
        <v>0</v>
      </c>
      <c r="N70" s="87">
        <f t="shared" si="16"/>
        <v>0</v>
      </c>
      <c r="O70" s="87">
        <f t="shared" si="8"/>
        <v>0</v>
      </c>
      <c r="P70" s="87">
        <f t="shared" si="9"/>
        <v>0</v>
      </c>
      <c r="Q70" s="87">
        <f t="shared" si="10"/>
        <v>0</v>
      </c>
      <c r="R70" s="87">
        <f t="shared" si="30"/>
        <v>0</v>
      </c>
      <c r="S70" s="87">
        <f t="shared" si="11"/>
        <v>0</v>
      </c>
      <c r="T70" s="6"/>
      <c r="U70" s="6"/>
      <c r="V70" s="4"/>
      <c r="W70" s="5"/>
      <c r="X70" s="8"/>
      <c r="Y70" s="8"/>
      <c r="Z70" s="8"/>
      <c r="AA70" s="8"/>
      <c r="AB70" s="108"/>
    </row>
    <row r="71" spans="2:28" ht="16.5" customHeight="1" x14ac:dyDescent="0.3">
      <c r="B71" s="100">
        <v>56</v>
      </c>
      <c r="C71" s="7"/>
      <c r="D71" s="84"/>
      <c r="E71" s="84"/>
      <c r="F71" s="85"/>
      <c r="G71" s="86"/>
      <c r="H71" s="98">
        <f t="shared" si="31"/>
        <v>0</v>
      </c>
      <c r="I71" s="99" t="str">
        <f t="shared" si="12"/>
        <v>-</v>
      </c>
      <c r="J71" s="104">
        <f t="shared" si="32"/>
        <v>0</v>
      </c>
      <c r="K71" s="87">
        <f t="shared" si="13"/>
        <v>0</v>
      </c>
      <c r="L71" s="87">
        <f t="shared" si="14"/>
        <v>0</v>
      </c>
      <c r="M71" s="87">
        <f t="shared" si="15"/>
        <v>0</v>
      </c>
      <c r="N71" s="87">
        <f t="shared" si="16"/>
        <v>0</v>
      </c>
      <c r="O71" s="87">
        <f t="shared" si="8"/>
        <v>0</v>
      </c>
      <c r="P71" s="87">
        <f t="shared" si="9"/>
        <v>0</v>
      </c>
      <c r="Q71" s="87">
        <f t="shared" si="10"/>
        <v>0</v>
      </c>
      <c r="R71" s="87">
        <f t="shared" si="30"/>
        <v>0</v>
      </c>
      <c r="S71" s="87">
        <f t="shared" si="11"/>
        <v>0</v>
      </c>
      <c r="T71" s="6"/>
      <c r="U71" s="6"/>
      <c r="V71" s="4"/>
      <c r="W71" s="5"/>
      <c r="X71" s="8"/>
      <c r="Y71" s="8"/>
      <c r="Z71" s="8"/>
      <c r="AA71" s="8"/>
      <c r="AB71" s="108"/>
    </row>
    <row r="72" spans="2:28" ht="16.5" customHeight="1" x14ac:dyDescent="0.3">
      <c r="B72" s="100">
        <v>57</v>
      </c>
      <c r="C72" s="7"/>
      <c r="D72" s="84"/>
      <c r="E72" s="84"/>
      <c r="F72" s="85"/>
      <c r="G72" s="86"/>
      <c r="H72" s="98">
        <f t="shared" si="31"/>
        <v>0</v>
      </c>
      <c r="I72" s="99" t="str">
        <f t="shared" si="12"/>
        <v>-</v>
      </c>
      <c r="J72" s="104">
        <f t="shared" si="32"/>
        <v>0</v>
      </c>
      <c r="K72" s="87">
        <f t="shared" si="13"/>
        <v>0</v>
      </c>
      <c r="L72" s="87">
        <f t="shared" si="14"/>
        <v>0</v>
      </c>
      <c r="M72" s="87">
        <f t="shared" si="15"/>
        <v>0</v>
      </c>
      <c r="N72" s="87">
        <f t="shared" si="16"/>
        <v>0</v>
      </c>
      <c r="O72" s="87">
        <f t="shared" si="8"/>
        <v>0</v>
      </c>
      <c r="P72" s="87">
        <f t="shared" si="9"/>
        <v>0</v>
      </c>
      <c r="Q72" s="87">
        <f t="shared" si="10"/>
        <v>0</v>
      </c>
      <c r="R72" s="87">
        <f t="shared" si="30"/>
        <v>0</v>
      </c>
      <c r="S72" s="87">
        <f t="shared" si="11"/>
        <v>0</v>
      </c>
      <c r="T72" s="6"/>
      <c r="U72" s="6"/>
      <c r="V72" s="4"/>
      <c r="W72" s="5"/>
      <c r="X72" s="8"/>
      <c r="Y72" s="8"/>
      <c r="Z72" s="8"/>
      <c r="AA72" s="8"/>
      <c r="AB72" s="108"/>
    </row>
    <row r="73" spans="2:28" ht="16.5" customHeight="1" x14ac:dyDescent="0.3">
      <c r="B73" s="100">
        <v>58</v>
      </c>
      <c r="C73" s="7"/>
      <c r="D73" s="84"/>
      <c r="E73" s="84"/>
      <c r="F73" s="85"/>
      <c r="G73" s="86"/>
      <c r="H73" s="98">
        <f t="shared" si="31"/>
        <v>0</v>
      </c>
      <c r="I73" s="99" t="str">
        <f t="shared" si="12"/>
        <v>-</v>
      </c>
      <c r="J73" s="104">
        <f t="shared" si="32"/>
        <v>0</v>
      </c>
      <c r="K73" s="87">
        <f t="shared" si="13"/>
        <v>0</v>
      </c>
      <c r="L73" s="87">
        <f t="shared" si="14"/>
        <v>0</v>
      </c>
      <c r="M73" s="87">
        <f t="shared" si="15"/>
        <v>0</v>
      </c>
      <c r="N73" s="87">
        <f t="shared" si="16"/>
        <v>0</v>
      </c>
      <c r="O73" s="87">
        <f t="shared" si="8"/>
        <v>0</v>
      </c>
      <c r="P73" s="87">
        <f t="shared" si="9"/>
        <v>0</v>
      </c>
      <c r="Q73" s="87">
        <f t="shared" si="10"/>
        <v>0</v>
      </c>
      <c r="R73" s="87">
        <f t="shared" si="30"/>
        <v>0</v>
      </c>
      <c r="S73" s="87">
        <f t="shared" si="11"/>
        <v>0</v>
      </c>
      <c r="T73" s="6"/>
      <c r="U73" s="6"/>
      <c r="V73" s="4"/>
      <c r="W73" s="5"/>
      <c r="X73" s="8"/>
      <c r="Y73" s="8"/>
      <c r="Z73" s="8"/>
      <c r="AA73" s="8"/>
      <c r="AB73" s="108"/>
    </row>
    <row r="74" spans="2:28" ht="16.5" customHeight="1" x14ac:dyDescent="0.3">
      <c r="B74" s="100">
        <v>59</v>
      </c>
      <c r="C74" s="7"/>
      <c r="D74" s="84"/>
      <c r="E74" s="84"/>
      <c r="F74" s="85"/>
      <c r="G74" s="86"/>
      <c r="H74" s="98">
        <f t="shared" si="31"/>
        <v>0</v>
      </c>
      <c r="I74" s="99" t="str">
        <f t="shared" si="12"/>
        <v>-</v>
      </c>
      <c r="J74" s="104">
        <f t="shared" si="32"/>
        <v>0</v>
      </c>
      <c r="K74" s="87">
        <f t="shared" si="13"/>
        <v>0</v>
      </c>
      <c r="L74" s="87">
        <f t="shared" si="14"/>
        <v>0</v>
      </c>
      <c r="M74" s="87">
        <f t="shared" si="15"/>
        <v>0</v>
      </c>
      <c r="N74" s="87">
        <f t="shared" si="16"/>
        <v>0</v>
      </c>
      <c r="O74" s="87">
        <f t="shared" si="8"/>
        <v>0</v>
      </c>
      <c r="P74" s="87">
        <f t="shared" si="9"/>
        <v>0</v>
      </c>
      <c r="Q74" s="87">
        <f t="shared" si="10"/>
        <v>0</v>
      </c>
      <c r="R74" s="87">
        <f t="shared" si="30"/>
        <v>0</v>
      </c>
      <c r="S74" s="87">
        <f t="shared" si="11"/>
        <v>0</v>
      </c>
      <c r="T74" s="6"/>
      <c r="U74" s="6"/>
      <c r="V74" s="4"/>
      <c r="W74" s="5"/>
      <c r="X74" s="8"/>
      <c r="Y74" s="8"/>
      <c r="Z74" s="8"/>
      <c r="AA74" s="8"/>
      <c r="AB74" s="108"/>
    </row>
    <row r="75" spans="2:28" ht="16.5" customHeight="1" x14ac:dyDescent="0.3">
      <c r="B75" s="100">
        <v>60</v>
      </c>
      <c r="C75" s="7"/>
      <c r="D75" s="84"/>
      <c r="E75" s="84"/>
      <c r="F75" s="85"/>
      <c r="G75" s="86"/>
      <c r="H75" s="98">
        <f t="shared" si="31"/>
        <v>0</v>
      </c>
      <c r="I75" s="99" t="str">
        <f t="shared" si="12"/>
        <v>-</v>
      </c>
      <c r="J75" s="104">
        <f t="shared" si="32"/>
        <v>0</v>
      </c>
      <c r="K75" s="87">
        <f t="shared" si="13"/>
        <v>0</v>
      </c>
      <c r="L75" s="87">
        <f t="shared" si="14"/>
        <v>0</v>
      </c>
      <c r="M75" s="87">
        <f t="shared" si="15"/>
        <v>0</v>
      </c>
      <c r="N75" s="87">
        <f t="shared" si="16"/>
        <v>0</v>
      </c>
      <c r="O75" s="87">
        <f t="shared" si="8"/>
        <v>0</v>
      </c>
      <c r="P75" s="87">
        <f t="shared" si="9"/>
        <v>0</v>
      </c>
      <c r="Q75" s="87">
        <f t="shared" si="10"/>
        <v>0</v>
      </c>
      <c r="R75" s="87">
        <f t="shared" si="30"/>
        <v>0</v>
      </c>
      <c r="S75" s="87">
        <f t="shared" si="11"/>
        <v>0</v>
      </c>
      <c r="T75" s="6"/>
      <c r="U75" s="6"/>
      <c r="V75" s="4"/>
      <c r="W75" s="5"/>
      <c r="X75" s="8"/>
      <c r="Y75" s="8"/>
      <c r="Z75" s="8"/>
      <c r="AA75" s="8"/>
      <c r="AB75" s="108"/>
    </row>
    <row r="76" spans="2:28" ht="16.5" customHeight="1" x14ac:dyDescent="0.3">
      <c r="B76" s="100">
        <v>61</v>
      </c>
      <c r="C76" s="7"/>
      <c r="D76" s="84"/>
      <c r="E76" s="84"/>
      <c r="F76" s="85"/>
      <c r="G76" s="86"/>
      <c r="H76" s="98">
        <f t="shared" si="31"/>
        <v>0</v>
      </c>
      <c r="I76" s="99" t="str">
        <f t="shared" si="12"/>
        <v>-</v>
      </c>
      <c r="J76" s="104">
        <f t="shared" si="32"/>
        <v>0</v>
      </c>
      <c r="K76" s="87">
        <f t="shared" si="13"/>
        <v>0</v>
      </c>
      <c r="L76" s="87">
        <f t="shared" si="14"/>
        <v>0</v>
      </c>
      <c r="M76" s="87">
        <f t="shared" si="15"/>
        <v>0</v>
      </c>
      <c r="N76" s="87">
        <f t="shared" si="16"/>
        <v>0</v>
      </c>
      <c r="O76" s="87">
        <f t="shared" si="8"/>
        <v>0</v>
      </c>
      <c r="P76" s="87">
        <f t="shared" si="9"/>
        <v>0</v>
      </c>
      <c r="Q76" s="87">
        <f t="shared" si="10"/>
        <v>0</v>
      </c>
      <c r="R76" s="87">
        <f t="shared" si="30"/>
        <v>0</v>
      </c>
      <c r="S76" s="87">
        <f t="shared" si="11"/>
        <v>0</v>
      </c>
      <c r="T76" s="6"/>
      <c r="U76" s="6"/>
      <c r="V76" s="4"/>
      <c r="W76" s="5"/>
      <c r="X76" s="8"/>
      <c r="Y76" s="8"/>
      <c r="Z76" s="8"/>
      <c r="AA76" s="8"/>
      <c r="AB76" s="108"/>
    </row>
    <row r="77" spans="2:28" ht="16.5" customHeight="1" x14ac:dyDescent="0.3">
      <c r="B77" s="100">
        <v>62</v>
      </c>
      <c r="C77" s="7"/>
      <c r="D77" s="84"/>
      <c r="E77" s="84"/>
      <c r="F77" s="85"/>
      <c r="G77" s="86"/>
      <c r="H77" s="98">
        <f t="shared" si="31"/>
        <v>0</v>
      </c>
      <c r="I77" s="99" t="str">
        <f t="shared" si="12"/>
        <v>-</v>
      </c>
      <c r="J77" s="104">
        <f t="shared" si="32"/>
        <v>0</v>
      </c>
      <c r="K77" s="87">
        <f t="shared" si="13"/>
        <v>0</v>
      </c>
      <c r="L77" s="87">
        <f t="shared" si="14"/>
        <v>0</v>
      </c>
      <c r="M77" s="87">
        <f t="shared" si="15"/>
        <v>0</v>
      </c>
      <c r="N77" s="87">
        <f t="shared" si="16"/>
        <v>0</v>
      </c>
      <c r="O77" s="87">
        <f t="shared" si="8"/>
        <v>0</v>
      </c>
      <c r="P77" s="87">
        <f t="shared" si="9"/>
        <v>0</v>
      </c>
      <c r="Q77" s="87">
        <f t="shared" si="10"/>
        <v>0</v>
      </c>
      <c r="R77" s="87">
        <f t="shared" si="30"/>
        <v>0</v>
      </c>
      <c r="S77" s="87">
        <f t="shared" si="11"/>
        <v>0</v>
      </c>
      <c r="T77" s="6"/>
      <c r="U77" s="6"/>
      <c r="V77" s="4"/>
      <c r="W77" s="5"/>
      <c r="X77" s="8"/>
      <c r="Y77" s="8"/>
      <c r="Z77" s="8"/>
      <c r="AA77" s="8"/>
      <c r="AB77" s="108"/>
    </row>
    <row r="78" spans="2:28" ht="16.5" customHeight="1" x14ac:dyDescent="0.3">
      <c r="B78" s="100">
        <v>63</v>
      </c>
      <c r="C78" s="7"/>
      <c r="D78" s="84"/>
      <c r="E78" s="84"/>
      <c r="F78" s="85"/>
      <c r="G78" s="86"/>
      <c r="H78" s="98">
        <f t="shared" si="31"/>
        <v>0</v>
      </c>
      <c r="I78" s="99" t="str">
        <f t="shared" si="12"/>
        <v>-</v>
      </c>
      <c r="J78" s="104">
        <f t="shared" si="32"/>
        <v>0</v>
      </c>
      <c r="K78" s="87">
        <f t="shared" si="13"/>
        <v>0</v>
      </c>
      <c r="L78" s="87">
        <f t="shared" si="14"/>
        <v>0</v>
      </c>
      <c r="M78" s="87">
        <f t="shared" si="15"/>
        <v>0</v>
      </c>
      <c r="N78" s="87">
        <f t="shared" si="16"/>
        <v>0</v>
      </c>
      <c r="O78" s="87">
        <f t="shared" si="8"/>
        <v>0</v>
      </c>
      <c r="P78" s="87">
        <f t="shared" si="9"/>
        <v>0</v>
      </c>
      <c r="Q78" s="87">
        <f t="shared" si="10"/>
        <v>0</v>
      </c>
      <c r="R78" s="87">
        <f t="shared" si="30"/>
        <v>0</v>
      </c>
      <c r="S78" s="87">
        <f t="shared" si="11"/>
        <v>0</v>
      </c>
      <c r="T78" s="6"/>
      <c r="U78" s="6"/>
      <c r="V78" s="4"/>
      <c r="W78" s="5"/>
      <c r="X78" s="8"/>
      <c r="Y78" s="8"/>
      <c r="Z78" s="8"/>
      <c r="AA78" s="8"/>
      <c r="AB78" s="108"/>
    </row>
    <row r="79" spans="2:28" ht="16.5" customHeight="1" x14ac:dyDescent="0.3">
      <c r="B79" s="100">
        <v>64</v>
      </c>
      <c r="C79" s="7"/>
      <c r="D79" s="84"/>
      <c r="E79" s="84"/>
      <c r="F79" s="85"/>
      <c r="G79" s="86"/>
      <c r="H79" s="98">
        <f t="shared" si="31"/>
        <v>0</v>
      </c>
      <c r="I79" s="99" t="str">
        <f t="shared" si="12"/>
        <v>-</v>
      </c>
      <c r="J79" s="104">
        <f t="shared" si="32"/>
        <v>0</v>
      </c>
      <c r="K79" s="87">
        <f t="shared" si="13"/>
        <v>0</v>
      </c>
      <c r="L79" s="87">
        <f t="shared" si="14"/>
        <v>0</v>
      </c>
      <c r="M79" s="87">
        <f t="shared" si="15"/>
        <v>0</v>
      </c>
      <c r="N79" s="87">
        <f t="shared" si="16"/>
        <v>0</v>
      </c>
      <c r="O79" s="87">
        <f t="shared" si="8"/>
        <v>0</v>
      </c>
      <c r="P79" s="87">
        <f t="shared" si="9"/>
        <v>0</v>
      </c>
      <c r="Q79" s="87">
        <f t="shared" si="10"/>
        <v>0</v>
      </c>
      <c r="R79" s="87">
        <f t="shared" si="30"/>
        <v>0</v>
      </c>
      <c r="S79" s="87">
        <f t="shared" si="11"/>
        <v>0</v>
      </c>
      <c r="T79" s="6"/>
      <c r="U79" s="6"/>
      <c r="V79" s="4"/>
      <c r="W79" s="5"/>
      <c r="X79" s="8"/>
      <c r="Y79" s="8"/>
      <c r="Z79" s="8"/>
      <c r="AA79" s="8"/>
      <c r="AB79" s="108"/>
    </row>
    <row r="80" spans="2:28" ht="16.5" customHeight="1" x14ac:dyDescent="0.3">
      <c r="B80" s="100">
        <v>65</v>
      </c>
      <c r="C80" s="7"/>
      <c r="D80" s="84"/>
      <c r="E80" s="84"/>
      <c r="F80" s="85"/>
      <c r="G80" s="86"/>
      <c r="H80" s="98">
        <f t="shared" ref="H80:H111" si="33">IF(I80=1,$D$9,IF(I80=2,$E$9,IF(I80=3,$F$9,IF(I80=4,$G$9,IF(I80=5,$H$9,0)))))*F80</f>
        <v>0</v>
      </c>
      <c r="I80" s="99" t="str">
        <f t="shared" si="12"/>
        <v>-</v>
      </c>
      <c r="J80" s="104">
        <f t="shared" si="32"/>
        <v>0</v>
      </c>
      <c r="K80" s="87">
        <f t="shared" si="13"/>
        <v>0</v>
      </c>
      <c r="L80" s="87">
        <f t="shared" si="14"/>
        <v>0</v>
      </c>
      <c r="M80" s="87">
        <f t="shared" si="15"/>
        <v>0</v>
      </c>
      <c r="N80" s="87">
        <f t="shared" si="16"/>
        <v>0</v>
      </c>
      <c r="O80" s="87">
        <f t="shared" si="8"/>
        <v>0</v>
      </c>
      <c r="P80" s="87">
        <f t="shared" si="9"/>
        <v>0</v>
      </c>
      <c r="Q80" s="87">
        <f t="shared" si="10"/>
        <v>0</v>
      </c>
      <c r="R80" s="87">
        <f t="shared" si="30"/>
        <v>0</v>
      </c>
      <c r="S80" s="87">
        <f t="shared" si="11"/>
        <v>0</v>
      </c>
      <c r="T80" s="6"/>
      <c r="U80" s="6"/>
      <c r="V80" s="4"/>
      <c r="W80" s="5"/>
      <c r="X80" s="8"/>
      <c r="Y80" s="8"/>
      <c r="Z80" s="8"/>
      <c r="AA80" s="8"/>
      <c r="AB80" s="108"/>
    </row>
    <row r="81" spans="2:28" ht="16.5" customHeight="1" x14ac:dyDescent="0.3">
      <c r="B81" s="100">
        <v>66</v>
      </c>
      <c r="C81" s="7"/>
      <c r="D81" s="84"/>
      <c r="E81" s="84"/>
      <c r="F81" s="85"/>
      <c r="G81" s="86"/>
      <c r="H81" s="98">
        <f t="shared" si="33"/>
        <v>0</v>
      </c>
      <c r="I81" s="99" t="str">
        <f t="shared" ref="I81:I115" si="34">(IF(AND(J81&gt;0,J81&lt;=70),5,IF(AND(J81&gt;70,J81&lt;=80),4,IF(AND(J81&gt;80,J81&lt;=90),3,IF(AND(J81&gt;90,J81&lt;96),2,IF(AND(J81&gt;=96,J81&lt;=100),1,"-"))))))</f>
        <v>-</v>
      </c>
      <c r="J81" s="104">
        <f t="shared" si="32"/>
        <v>0</v>
      </c>
      <c r="K81" s="87">
        <f t="shared" ref="K81:K144" si="35">IF(AND(T81=1),60,IF(AND(T81=2),50,IF(AND(T81=3),40,IF(AND(T81=4),30,0))))</f>
        <v>0</v>
      </c>
      <c r="L81" s="87">
        <f t="shared" ref="L81:L144" si="36">IF(AND(U81=1),10,IF(AND(U81=2),8,IF(AND(U81=3),6,IF(AND(U81=4),4,IF(AND(U81=5),2,0)))))</f>
        <v>0</v>
      </c>
      <c r="M81" s="87">
        <f t="shared" ref="M81:M144" si="37">IF(AND(V81=1),30,IF(AND(V81=2),25,IF(AND(V81=3),20,IF(AND(V81=4),15,0))))</f>
        <v>0</v>
      </c>
      <c r="N81" s="87">
        <f t="shared" ref="N81:N144" si="38">(IF(AND(W81=1),100,IF(AND(W81=2),90,IF(AND(W81=3),80,IF(AND(W81=4),70,IF(AND(W81=5),60,0))))))</f>
        <v>0</v>
      </c>
      <c r="O81" s="87">
        <f t="shared" si="8"/>
        <v>0</v>
      </c>
      <c r="P81" s="87">
        <f t="shared" si="9"/>
        <v>0</v>
      </c>
      <c r="Q81" s="87">
        <f t="shared" si="10"/>
        <v>0</v>
      </c>
      <c r="R81" s="87">
        <f t="shared" si="30"/>
        <v>0</v>
      </c>
      <c r="S81" s="87">
        <f t="shared" si="11"/>
        <v>0</v>
      </c>
      <c r="T81" s="6"/>
      <c r="U81" s="6"/>
      <c r="V81" s="4"/>
      <c r="W81" s="5"/>
      <c r="X81" s="8"/>
      <c r="Y81" s="8"/>
      <c r="Z81" s="8"/>
      <c r="AA81" s="8"/>
      <c r="AB81" s="108"/>
    </row>
    <row r="82" spans="2:28" ht="16.5" customHeight="1" x14ac:dyDescent="0.3">
      <c r="B82" s="100">
        <v>67</v>
      </c>
      <c r="C82" s="7"/>
      <c r="D82" s="84"/>
      <c r="E82" s="84"/>
      <c r="F82" s="85"/>
      <c r="G82" s="86"/>
      <c r="H82" s="98">
        <f t="shared" si="33"/>
        <v>0</v>
      </c>
      <c r="I82" s="99" t="str">
        <f t="shared" si="34"/>
        <v>-</v>
      </c>
      <c r="J82" s="104">
        <f t="shared" ref="J82:J88" si="39">0.4*(K82+L82+M82)+0.35*N82+0.25*(O82+P82+Q82+R82)+0.15*(S82)</f>
        <v>0</v>
      </c>
      <c r="K82" s="87">
        <f t="shared" si="35"/>
        <v>0</v>
      </c>
      <c r="L82" s="87">
        <f t="shared" si="36"/>
        <v>0</v>
      </c>
      <c r="M82" s="87">
        <f t="shared" si="37"/>
        <v>0</v>
      </c>
      <c r="N82" s="87">
        <f t="shared" si="38"/>
        <v>0</v>
      </c>
      <c r="O82" s="87">
        <f t="shared" ref="O82:O145" si="40">(IF(AND(X82=1),50,IF(AND(X82=2),40,IF(AND(X82=3),30,0))))</f>
        <v>0</v>
      </c>
      <c r="P82" s="87">
        <f t="shared" ref="P82:P145" si="41">(IF(AND(Y82=1),20,IF(AND(Y82=2),15,IF(AND(Y82=3),10,0))))</f>
        <v>0</v>
      </c>
      <c r="Q82" s="87">
        <f t="shared" ref="Q82:Q134" si="42">(IF(AND(Z82=1),25,IF(AND(Z82=2),20,IF(AND(Z82=3),15,IF(AND(Z82=4),10,IF(AND(Z82=5),5,0))))))</f>
        <v>0</v>
      </c>
      <c r="R82" s="87">
        <f t="shared" ref="R82:R145" si="43">(IF(AND(AA82=1),15,IF(AND(AA82=2),10,IF(AND(AA82=3),5,0))))</f>
        <v>0</v>
      </c>
      <c r="S82" s="87">
        <f t="shared" ref="S82:S83" si="44">(IF(AND(AB82="O"),30,0))</f>
        <v>0</v>
      </c>
      <c r="T82" s="6"/>
      <c r="U82" s="6"/>
      <c r="V82" s="4"/>
      <c r="W82" s="5"/>
      <c r="X82" s="8"/>
      <c r="Y82" s="8"/>
      <c r="Z82" s="8"/>
      <c r="AA82" s="8"/>
      <c r="AB82" s="108"/>
    </row>
    <row r="83" spans="2:28" ht="16.5" customHeight="1" x14ac:dyDescent="0.3">
      <c r="B83" s="100">
        <v>68</v>
      </c>
      <c r="C83" s="7"/>
      <c r="D83" s="84"/>
      <c r="E83" s="84"/>
      <c r="F83" s="85"/>
      <c r="G83" s="86"/>
      <c r="H83" s="98">
        <f t="shared" si="33"/>
        <v>0</v>
      </c>
      <c r="I83" s="99" t="str">
        <f t="shared" si="34"/>
        <v>-</v>
      </c>
      <c r="J83" s="104">
        <f t="shared" si="39"/>
        <v>0</v>
      </c>
      <c r="K83" s="87">
        <f t="shared" si="35"/>
        <v>0</v>
      </c>
      <c r="L83" s="87">
        <f t="shared" si="36"/>
        <v>0</v>
      </c>
      <c r="M83" s="87">
        <f t="shared" si="37"/>
        <v>0</v>
      </c>
      <c r="N83" s="87">
        <f t="shared" si="38"/>
        <v>0</v>
      </c>
      <c r="O83" s="87">
        <f t="shared" si="40"/>
        <v>0</v>
      </c>
      <c r="P83" s="87">
        <f t="shared" si="41"/>
        <v>0</v>
      </c>
      <c r="Q83" s="87">
        <f t="shared" si="42"/>
        <v>0</v>
      </c>
      <c r="R83" s="87">
        <f t="shared" si="43"/>
        <v>0</v>
      </c>
      <c r="S83" s="87">
        <f t="shared" si="44"/>
        <v>0</v>
      </c>
      <c r="T83" s="6"/>
      <c r="U83" s="6"/>
      <c r="V83" s="4"/>
      <c r="W83" s="5"/>
      <c r="X83" s="8"/>
      <c r="Y83" s="8"/>
      <c r="Z83" s="8"/>
      <c r="AA83" s="8"/>
      <c r="AB83" s="108"/>
    </row>
    <row r="84" spans="2:28" ht="16.5" customHeight="1" x14ac:dyDescent="0.3">
      <c r="B84" s="100">
        <v>69</v>
      </c>
      <c r="C84" s="7"/>
      <c r="D84" s="84"/>
      <c r="E84" s="84"/>
      <c r="F84" s="85"/>
      <c r="G84" s="86"/>
      <c r="H84" s="98">
        <f t="shared" si="33"/>
        <v>0</v>
      </c>
      <c r="I84" s="99" t="str">
        <f t="shared" si="34"/>
        <v>-</v>
      </c>
      <c r="J84" s="104">
        <f t="shared" si="39"/>
        <v>0</v>
      </c>
      <c r="K84" s="87">
        <f t="shared" si="35"/>
        <v>0</v>
      </c>
      <c r="L84" s="87">
        <f t="shared" si="36"/>
        <v>0</v>
      </c>
      <c r="M84" s="87">
        <f t="shared" si="37"/>
        <v>0</v>
      </c>
      <c r="N84" s="87">
        <f t="shared" si="38"/>
        <v>0</v>
      </c>
      <c r="O84" s="87">
        <f t="shared" si="40"/>
        <v>0</v>
      </c>
      <c r="P84" s="87">
        <f t="shared" si="41"/>
        <v>0</v>
      </c>
      <c r="Q84" s="87">
        <f t="shared" si="42"/>
        <v>0</v>
      </c>
      <c r="R84" s="87">
        <f t="shared" si="43"/>
        <v>0</v>
      </c>
      <c r="S84" s="87">
        <f t="shared" ref="S84:S100" si="45">(IF(AND(AB84="O"),30,0))</f>
        <v>0</v>
      </c>
      <c r="T84" s="6"/>
      <c r="U84" s="6"/>
      <c r="V84" s="4"/>
      <c r="W84" s="5"/>
      <c r="X84" s="8"/>
      <c r="Y84" s="8"/>
      <c r="Z84" s="8"/>
      <c r="AA84" s="8"/>
      <c r="AB84" s="108"/>
    </row>
    <row r="85" spans="2:28" ht="16.5" customHeight="1" x14ac:dyDescent="0.3">
      <c r="B85" s="100">
        <v>70</v>
      </c>
      <c r="C85" s="7"/>
      <c r="D85" s="84"/>
      <c r="E85" s="84"/>
      <c r="F85" s="85"/>
      <c r="G85" s="86"/>
      <c r="H85" s="98">
        <f t="shared" si="33"/>
        <v>0</v>
      </c>
      <c r="I85" s="99" t="str">
        <f t="shared" si="34"/>
        <v>-</v>
      </c>
      <c r="J85" s="104">
        <f t="shared" si="39"/>
        <v>0</v>
      </c>
      <c r="K85" s="87">
        <f t="shared" si="35"/>
        <v>0</v>
      </c>
      <c r="L85" s="87">
        <f t="shared" si="36"/>
        <v>0</v>
      </c>
      <c r="M85" s="87">
        <f t="shared" si="37"/>
        <v>0</v>
      </c>
      <c r="N85" s="87">
        <f t="shared" si="38"/>
        <v>0</v>
      </c>
      <c r="O85" s="87">
        <f t="shared" si="40"/>
        <v>0</v>
      </c>
      <c r="P85" s="87">
        <f t="shared" si="41"/>
        <v>0</v>
      </c>
      <c r="Q85" s="87">
        <f t="shared" si="42"/>
        <v>0</v>
      </c>
      <c r="R85" s="87">
        <f t="shared" si="43"/>
        <v>0</v>
      </c>
      <c r="S85" s="87">
        <f t="shared" si="45"/>
        <v>0</v>
      </c>
      <c r="T85" s="6"/>
      <c r="U85" s="6"/>
      <c r="V85" s="4"/>
      <c r="W85" s="5"/>
      <c r="X85" s="8"/>
      <c r="Y85" s="8"/>
      <c r="Z85" s="8"/>
      <c r="AA85" s="8"/>
      <c r="AB85" s="108"/>
    </row>
    <row r="86" spans="2:28" ht="16.5" customHeight="1" x14ac:dyDescent="0.3">
      <c r="B86" s="100">
        <v>71</v>
      </c>
      <c r="C86" s="7"/>
      <c r="D86" s="84"/>
      <c r="E86" s="84"/>
      <c r="F86" s="85"/>
      <c r="G86" s="86"/>
      <c r="H86" s="98">
        <f t="shared" si="33"/>
        <v>0</v>
      </c>
      <c r="I86" s="99" t="str">
        <f t="shared" si="34"/>
        <v>-</v>
      </c>
      <c r="J86" s="104">
        <f t="shared" si="39"/>
        <v>0</v>
      </c>
      <c r="K86" s="87">
        <f t="shared" si="35"/>
        <v>0</v>
      </c>
      <c r="L86" s="87">
        <f t="shared" si="36"/>
        <v>0</v>
      </c>
      <c r="M86" s="87">
        <f t="shared" si="37"/>
        <v>0</v>
      </c>
      <c r="N86" s="87">
        <f t="shared" si="38"/>
        <v>0</v>
      </c>
      <c r="O86" s="87">
        <f t="shared" si="40"/>
        <v>0</v>
      </c>
      <c r="P86" s="87">
        <f t="shared" si="41"/>
        <v>0</v>
      </c>
      <c r="Q86" s="87">
        <f t="shared" si="42"/>
        <v>0</v>
      </c>
      <c r="R86" s="87">
        <f t="shared" si="43"/>
        <v>0</v>
      </c>
      <c r="S86" s="87">
        <f t="shared" si="45"/>
        <v>0</v>
      </c>
      <c r="T86" s="6"/>
      <c r="U86" s="6"/>
      <c r="V86" s="4"/>
      <c r="W86" s="5"/>
      <c r="X86" s="8"/>
      <c r="Y86" s="8"/>
      <c r="Z86" s="8"/>
      <c r="AA86" s="8"/>
      <c r="AB86" s="108"/>
    </row>
    <row r="87" spans="2:28" ht="16.5" customHeight="1" x14ac:dyDescent="0.3">
      <c r="B87" s="100">
        <v>72</v>
      </c>
      <c r="C87" s="7"/>
      <c r="D87" s="84"/>
      <c r="E87" s="84"/>
      <c r="F87" s="85"/>
      <c r="G87" s="86"/>
      <c r="H87" s="98">
        <f t="shared" si="33"/>
        <v>0</v>
      </c>
      <c r="I87" s="99" t="str">
        <f t="shared" si="34"/>
        <v>-</v>
      </c>
      <c r="J87" s="104">
        <f t="shared" si="39"/>
        <v>0</v>
      </c>
      <c r="K87" s="87">
        <f t="shared" si="35"/>
        <v>0</v>
      </c>
      <c r="L87" s="87">
        <f t="shared" si="36"/>
        <v>0</v>
      </c>
      <c r="M87" s="87">
        <f t="shared" si="37"/>
        <v>0</v>
      </c>
      <c r="N87" s="87">
        <f t="shared" si="38"/>
        <v>0</v>
      </c>
      <c r="O87" s="87">
        <f t="shared" si="40"/>
        <v>0</v>
      </c>
      <c r="P87" s="87">
        <f t="shared" si="41"/>
        <v>0</v>
      </c>
      <c r="Q87" s="87">
        <f t="shared" si="42"/>
        <v>0</v>
      </c>
      <c r="R87" s="87">
        <f t="shared" si="43"/>
        <v>0</v>
      </c>
      <c r="S87" s="87">
        <f t="shared" si="45"/>
        <v>0</v>
      </c>
      <c r="T87" s="6"/>
      <c r="U87" s="6"/>
      <c r="V87" s="4"/>
      <c r="W87" s="5"/>
      <c r="X87" s="8"/>
      <c r="Y87" s="8"/>
      <c r="Z87" s="8"/>
      <c r="AA87" s="8"/>
      <c r="AB87" s="108"/>
    </row>
    <row r="88" spans="2:28" ht="16.5" customHeight="1" x14ac:dyDescent="0.3">
      <c r="B88" s="100">
        <v>73</v>
      </c>
      <c r="C88" s="7"/>
      <c r="D88" s="84"/>
      <c r="E88" s="84"/>
      <c r="F88" s="85"/>
      <c r="G88" s="86"/>
      <c r="H88" s="98">
        <f t="shared" si="33"/>
        <v>0</v>
      </c>
      <c r="I88" s="99" t="str">
        <f t="shared" si="34"/>
        <v>-</v>
      </c>
      <c r="J88" s="104">
        <f t="shared" si="39"/>
        <v>0</v>
      </c>
      <c r="K88" s="87">
        <f t="shared" si="35"/>
        <v>0</v>
      </c>
      <c r="L88" s="87">
        <f t="shared" si="36"/>
        <v>0</v>
      </c>
      <c r="M88" s="87">
        <f t="shared" si="37"/>
        <v>0</v>
      </c>
      <c r="N88" s="87">
        <f t="shared" si="38"/>
        <v>0</v>
      </c>
      <c r="O88" s="87">
        <f t="shared" si="40"/>
        <v>0</v>
      </c>
      <c r="P88" s="87">
        <f t="shared" si="41"/>
        <v>0</v>
      </c>
      <c r="Q88" s="87">
        <f t="shared" si="42"/>
        <v>0</v>
      </c>
      <c r="R88" s="87">
        <f t="shared" si="43"/>
        <v>0</v>
      </c>
      <c r="S88" s="87">
        <f t="shared" si="45"/>
        <v>0</v>
      </c>
      <c r="T88" s="6"/>
      <c r="U88" s="6"/>
      <c r="V88" s="4"/>
      <c r="W88" s="5"/>
      <c r="X88" s="8"/>
      <c r="Y88" s="8"/>
      <c r="Z88" s="8"/>
      <c r="AA88" s="8"/>
      <c r="AB88" s="108"/>
    </row>
    <row r="89" spans="2:28" ht="16.5" customHeight="1" x14ac:dyDescent="0.3">
      <c r="B89" s="100">
        <v>74</v>
      </c>
      <c r="C89" s="7"/>
      <c r="D89" s="84"/>
      <c r="E89" s="84"/>
      <c r="F89" s="85"/>
      <c r="G89" s="86"/>
      <c r="H89" s="98">
        <f t="shared" si="33"/>
        <v>0</v>
      </c>
      <c r="I89" s="99" t="str">
        <f t="shared" si="34"/>
        <v>-</v>
      </c>
      <c r="J89" s="104">
        <f t="shared" ref="J89:J138" si="46">0.4*(K89+L89+M89)+0.35*N89+0.25*(O89+P89+Q89+R89)+0.1*(S89)</f>
        <v>0</v>
      </c>
      <c r="K89" s="87">
        <f t="shared" si="35"/>
        <v>0</v>
      </c>
      <c r="L89" s="87">
        <f t="shared" si="36"/>
        <v>0</v>
      </c>
      <c r="M89" s="87">
        <f t="shared" si="37"/>
        <v>0</v>
      </c>
      <c r="N89" s="87">
        <f t="shared" si="38"/>
        <v>0</v>
      </c>
      <c r="O89" s="87">
        <f t="shared" si="40"/>
        <v>0</v>
      </c>
      <c r="P89" s="87">
        <f t="shared" si="41"/>
        <v>0</v>
      </c>
      <c r="Q89" s="87">
        <f t="shared" si="42"/>
        <v>0</v>
      </c>
      <c r="R89" s="87">
        <f t="shared" si="43"/>
        <v>0</v>
      </c>
      <c r="S89" s="87">
        <f t="shared" si="45"/>
        <v>0</v>
      </c>
      <c r="T89" s="6"/>
      <c r="U89" s="6"/>
      <c r="V89" s="4"/>
      <c r="W89" s="5"/>
      <c r="X89" s="8"/>
      <c r="Y89" s="8"/>
      <c r="Z89" s="8"/>
      <c r="AA89" s="8"/>
      <c r="AB89" s="108"/>
    </row>
    <row r="90" spans="2:28" ht="16.5" customHeight="1" x14ac:dyDescent="0.3">
      <c r="B90" s="100">
        <v>75</v>
      </c>
      <c r="C90" s="7"/>
      <c r="D90" s="84"/>
      <c r="E90" s="84"/>
      <c r="F90" s="85"/>
      <c r="G90" s="86"/>
      <c r="H90" s="98">
        <f t="shared" si="33"/>
        <v>0</v>
      </c>
      <c r="I90" s="99" t="str">
        <f t="shared" si="34"/>
        <v>-</v>
      </c>
      <c r="J90" s="104">
        <f t="shared" si="46"/>
        <v>0</v>
      </c>
      <c r="K90" s="87">
        <f t="shared" si="35"/>
        <v>0</v>
      </c>
      <c r="L90" s="87">
        <f t="shared" si="36"/>
        <v>0</v>
      </c>
      <c r="M90" s="87">
        <f t="shared" si="37"/>
        <v>0</v>
      </c>
      <c r="N90" s="87">
        <f t="shared" si="38"/>
        <v>0</v>
      </c>
      <c r="O90" s="87">
        <f t="shared" si="40"/>
        <v>0</v>
      </c>
      <c r="P90" s="87">
        <f t="shared" si="41"/>
        <v>0</v>
      </c>
      <c r="Q90" s="87">
        <f t="shared" si="42"/>
        <v>0</v>
      </c>
      <c r="R90" s="87">
        <f t="shared" si="43"/>
        <v>0</v>
      </c>
      <c r="S90" s="87">
        <f t="shared" si="45"/>
        <v>0</v>
      </c>
      <c r="T90" s="6"/>
      <c r="U90" s="6"/>
      <c r="V90" s="4"/>
      <c r="W90" s="5"/>
      <c r="X90" s="8"/>
      <c r="Y90" s="8"/>
      <c r="Z90" s="8"/>
      <c r="AA90" s="8"/>
      <c r="AB90" s="108"/>
    </row>
    <row r="91" spans="2:28" ht="16.5" customHeight="1" x14ac:dyDescent="0.3">
      <c r="B91" s="100">
        <v>76</v>
      </c>
      <c r="C91" s="7"/>
      <c r="D91" s="84"/>
      <c r="E91" s="84"/>
      <c r="F91" s="85"/>
      <c r="G91" s="86"/>
      <c r="H91" s="98">
        <f t="shared" si="33"/>
        <v>0</v>
      </c>
      <c r="I91" s="99" t="str">
        <f t="shared" si="34"/>
        <v>-</v>
      </c>
      <c r="J91" s="104">
        <f t="shared" si="46"/>
        <v>0</v>
      </c>
      <c r="K91" s="87">
        <f t="shared" si="35"/>
        <v>0</v>
      </c>
      <c r="L91" s="87">
        <f t="shared" si="36"/>
        <v>0</v>
      </c>
      <c r="M91" s="87">
        <f t="shared" si="37"/>
        <v>0</v>
      </c>
      <c r="N91" s="87">
        <f t="shared" si="38"/>
        <v>0</v>
      </c>
      <c r="O91" s="87">
        <f t="shared" si="40"/>
        <v>0</v>
      </c>
      <c r="P91" s="87">
        <f t="shared" si="41"/>
        <v>0</v>
      </c>
      <c r="Q91" s="87">
        <f t="shared" si="42"/>
        <v>0</v>
      </c>
      <c r="R91" s="87">
        <f t="shared" si="43"/>
        <v>0</v>
      </c>
      <c r="S91" s="87">
        <f t="shared" si="45"/>
        <v>0</v>
      </c>
      <c r="T91" s="6"/>
      <c r="U91" s="6"/>
      <c r="V91" s="4"/>
      <c r="W91" s="5"/>
      <c r="X91" s="8"/>
      <c r="Y91" s="8"/>
      <c r="Z91" s="8"/>
      <c r="AA91" s="8"/>
      <c r="AB91" s="108"/>
    </row>
    <row r="92" spans="2:28" ht="16.5" customHeight="1" x14ac:dyDescent="0.3">
      <c r="B92" s="100">
        <v>77</v>
      </c>
      <c r="C92" s="7"/>
      <c r="D92" s="84"/>
      <c r="E92" s="84"/>
      <c r="F92" s="85"/>
      <c r="G92" s="86"/>
      <c r="H92" s="98">
        <f t="shared" si="33"/>
        <v>0</v>
      </c>
      <c r="I92" s="99" t="str">
        <f t="shared" si="34"/>
        <v>-</v>
      </c>
      <c r="J92" s="104">
        <f t="shared" si="46"/>
        <v>0</v>
      </c>
      <c r="K92" s="87">
        <f t="shared" si="35"/>
        <v>0</v>
      </c>
      <c r="L92" s="87">
        <f t="shared" si="36"/>
        <v>0</v>
      </c>
      <c r="M92" s="87">
        <f t="shared" si="37"/>
        <v>0</v>
      </c>
      <c r="N92" s="87">
        <f t="shared" si="38"/>
        <v>0</v>
      </c>
      <c r="O92" s="87">
        <f t="shared" si="40"/>
        <v>0</v>
      </c>
      <c r="P92" s="87">
        <f t="shared" si="41"/>
        <v>0</v>
      </c>
      <c r="Q92" s="87">
        <f t="shared" si="42"/>
        <v>0</v>
      </c>
      <c r="R92" s="87">
        <f t="shared" si="43"/>
        <v>0</v>
      </c>
      <c r="S92" s="87">
        <f t="shared" si="45"/>
        <v>0</v>
      </c>
      <c r="T92" s="6"/>
      <c r="U92" s="6"/>
      <c r="V92" s="4"/>
      <c r="W92" s="5"/>
      <c r="X92" s="8"/>
      <c r="Y92" s="8"/>
      <c r="Z92" s="8"/>
      <c r="AA92" s="8"/>
      <c r="AB92" s="108"/>
    </row>
    <row r="93" spans="2:28" ht="16.5" customHeight="1" x14ac:dyDescent="0.3">
      <c r="B93" s="100">
        <v>78</v>
      </c>
      <c r="C93" s="7"/>
      <c r="D93" s="84"/>
      <c r="E93" s="84"/>
      <c r="F93" s="85"/>
      <c r="G93" s="86"/>
      <c r="H93" s="98">
        <f t="shared" si="33"/>
        <v>0</v>
      </c>
      <c r="I93" s="99" t="str">
        <f t="shared" si="34"/>
        <v>-</v>
      </c>
      <c r="J93" s="104">
        <f t="shared" si="46"/>
        <v>0</v>
      </c>
      <c r="K93" s="87">
        <f t="shared" si="35"/>
        <v>0</v>
      </c>
      <c r="L93" s="87">
        <f t="shared" si="36"/>
        <v>0</v>
      </c>
      <c r="M93" s="87">
        <f t="shared" si="37"/>
        <v>0</v>
      </c>
      <c r="N93" s="87">
        <f t="shared" si="38"/>
        <v>0</v>
      </c>
      <c r="O93" s="87">
        <f t="shared" si="40"/>
        <v>0</v>
      </c>
      <c r="P93" s="87">
        <f t="shared" si="41"/>
        <v>0</v>
      </c>
      <c r="Q93" s="87">
        <f t="shared" si="42"/>
        <v>0</v>
      </c>
      <c r="R93" s="87">
        <f t="shared" si="43"/>
        <v>0</v>
      </c>
      <c r="S93" s="87">
        <f t="shared" si="45"/>
        <v>0</v>
      </c>
      <c r="T93" s="6"/>
      <c r="U93" s="6"/>
      <c r="V93" s="4"/>
      <c r="W93" s="5"/>
      <c r="X93" s="8"/>
      <c r="Y93" s="8"/>
      <c r="Z93" s="8"/>
      <c r="AA93" s="8"/>
      <c r="AB93" s="108"/>
    </row>
    <row r="94" spans="2:28" ht="16.5" customHeight="1" x14ac:dyDescent="0.3">
      <c r="B94" s="100">
        <v>79</v>
      </c>
      <c r="C94" s="7"/>
      <c r="D94" s="84"/>
      <c r="E94" s="84"/>
      <c r="F94" s="85"/>
      <c r="G94" s="86"/>
      <c r="H94" s="98">
        <f t="shared" si="33"/>
        <v>0</v>
      </c>
      <c r="I94" s="99" t="str">
        <f t="shared" si="34"/>
        <v>-</v>
      </c>
      <c r="J94" s="104">
        <f t="shared" si="46"/>
        <v>0</v>
      </c>
      <c r="K94" s="87">
        <f t="shared" si="35"/>
        <v>0</v>
      </c>
      <c r="L94" s="87">
        <f t="shared" si="36"/>
        <v>0</v>
      </c>
      <c r="M94" s="87">
        <f t="shared" si="37"/>
        <v>0</v>
      </c>
      <c r="N94" s="87">
        <f t="shared" si="38"/>
        <v>0</v>
      </c>
      <c r="O94" s="87">
        <f t="shared" si="40"/>
        <v>0</v>
      </c>
      <c r="P94" s="87">
        <f t="shared" si="41"/>
        <v>0</v>
      </c>
      <c r="Q94" s="87">
        <f t="shared" si="42"/>
        <v>0</v>
      </c>
      <c r="R94" s="87">
        <f t="shared" si="43"/>
        <v>0</v>
      </c>
      <c r="S94" s="87">
        <f t="shared" si="45"/>
        <v>0</v>
      </c>
      <c r="T94" s="6"/>
      <c r="U94" s="6"/>
      <c r="V94" s="4"/>
      <c r="W94" s="5"/>
      <c r="X94" s="8"/>
      <c r="Y94" s="8"/>
      <c r="Z94" s="8"/>
      <c r="AA94" s="8"/>
      <c r="AB94" s="108"/>
    </row>
    <row r="95" spans="2:28" ht="16.5" customHeight="1" x14ac:dyDescent="0.3">
      <c r="B95" s="100">
        <v>80</v>
      </c>
      <c r="C95" s="7"/>
      <c r="D95" s="84"/>
      <c r="E95" s="84"/>
      <c r="F95" s="85"/>
      <c r="G95" s="86"/>
      <c r="H95" s="98">
        <f t="shared" si="33"/>
        <v>0</v>
      </c>
      <c r="I95" s="99" t="str">
        <f t="shared" si="34"/>
        <v>-</v>
      </c>
      <c r="J95" s="104">
        <f t="shared" si="46"/>
        <v>0</v>
      </c>
      <c r="K95" s="87">
        <f t="shared" si="35"/>
        <v>0</v>
      </c>
      <c r="L95" s="87">
        <f t="shared" si="36"/>
        <v>0</v>
      </c>
      <c r="M95" s="87">
        <f t="shared" si="37"/>
        <v>0</v>
      </c>
      <c r="N95" s="87">
        <f t="shared" si="38"/>
        <v>0</v>
      </c>
      <c r="O95" s="87">
        <f t="shared" si="40"/>
        <v>0</v>
      </c>
      <c r="P95" s="87">
        <f t="shared" si="41"/>
        <v>0</v>
      </c>
      <c r="Q95" s="87">
        <f t="shared" si="42"/>
        <v>0</v>
      </c>
      <c r="R95" s="87">
        <f t="shared" si="43"/>
        <v>0</v>
      </c>
      <c r="S95" s="87">
        <f t="shared" si="45"/>
        <v>0</v>
      </c>
      <c r="T95" s="6"/>
      <c r="U95" s="6"/>
      <c r="V95" s="4"/>
      <c r="W95" s="5"/>
      <c r="X95" s="8"/>
      <c r="Y95" s="8"/>
      <c r="Z95" s="8"/>
      <c r="AA95" s="8"/>
      <c r="AB95" s="108"/>
    </row>
    <row r="96" spans="2:28" ht="16.5" customHeight="1" x14ac:dyDescent="0.3">
      <c r="B96" s="100">
        <v>81</v>
      </c>
      <c r="C96" s="7"/>
      <c r="D96" s="84"/>
      <c r="E96" s="84"/>
      <c r="F96" s="85"/>
      <c r="G96" s="86"/>
      <c r="H96" s="98">
        <f t="shared" si="33"/>
        <v>0</v>
      </c>
      <c r="I96" s="99" t="str">
        <f t="shared" si="34"/>
        <v>-</v>
      </c>
      <c r="J96" s="104">
        <f t="shared" si="46"/>
        <v>0</v>
      </c>
      <c r="K96" s="87">
        <f t="shared" si="35"/>
        <v>0</v>
      </c>
      <c r="L96" s="87">
        <f t="shared" si="36"/>
        <v>0</v>
      </c>
      <c r="M96" s="87">
        <f t="shared" si="37"/>
        <v>0</v>
      </c>
      <c r="N96" s="87">
        <f t="shared" si="38"/>
        <v>0</v>
      </c>
      <c r="O96" s="87">
        <f t="shared" si="40"/>
        <v>0</v>
      </c>
      <c r="P96" s="87">
        <f t="shared" si="41"/>
        <v>0</v>
      </c>
      <c r="Q96" s="87">
        <f t="shared" si="42"/>
        <v>0</v>
      </c>
      <c r="R96" s="87">
        <f t="shared" si="43"/>
        <v>0</v>
      </c>
      <c r="S96" s="87">
        <f t="shared" si="45"/>
        <v>0</v>
      </c>
      <c r="T96" s="6"/>
      <c r="U96" s="6"/>
      <c r="V96" s="4"/>
      <c r="W96" s="5"/>
      <c r="X96" s="8"/>
      <c r="Y96" s="8"/>
      <c r="Z96" s="8"/>
      <c r="AA96" s="8"/>
      <c r="AB96" s="108"/>
    </row>
    <row r="97" spans="2:28" ht="16.5" customHeight="1" x14ac:dyDescent="0.3">
      <c r="B97" s="100">
        <v>82</v>
      </c>
      <c r="C97" s="7"/>
      <c r="D97" s="84"/>
      <c r="E97" s="84"/>
      <c r="F97" s="85"/>
      <c r="G97" s="86"/>
      <c r="H97" s="98">
        <f t="shared" si="33"/>
        <v>0</v>
      </c>
      <c r="I97" s="99" t="str">
        <f t="shared" si="34"/>
        <v>-</v>
      </c>
      <c r="J97" s="104">
        <f t="shared" si="46"/>
        <v>0</v>
      </c>
      <c r="K97" s="87">
        <f t="shared" si="35"/>
        <v>0</v>
      </c>
      <c r="L97" s="87">
        <f t="shared" si="36"/>
        <v>0</v>
      </c>
      <c r="M97" s="87">
        <f t="shared" si="37"/>
        <v>0</v>
      </c>
      <c r="N97" s="87">
        <f t="shared" si="38"/>
        <v>0</v>
      </c>
      <c r="O97" s="87">
        <f t="shared" si="40"/>
        <v>0</v>
      </c>
      <c r="P97" s="87">
        <f t="shared" si="41"/>
        <v>0</v>
      </c>
      <c r="Q97" s="87">
        <f t="shared" si="42"/>
        <v>0</v>
      </c>
      <c r="R97" s="87">
        <f t="shared" si="43"/>
        <v>0</v>
      </c>
      <c r="S97" s="87">
        <f t="shared" si="45"/>
        <v>0</v>
      </c>
      <c r="T97" s="6"/>
      <c r="U97" s="6"/>
      <c r="V97" s="4"/>
      <c r="W97" s="5"/>
      <c r="X97" s="8"/>
      <c r="Y97" s="8"/>
      <c r="Z97" s="8"/>
      <c r="AA97" s="8"/>
      <c r="AB97" s="108"/>
    </row>
    <row r="98" spans="2:28" ht="16.5" customHeight="1" x14ac:dyDescent="0.3">
      <c r="B98" s="100">
        <v>83</v>
      </c>
      <c r="C98" s="7"/>
      <c r="D98" s="84"/>
      <c r="E98" s="84"/>
      <c r="F98" s="85"/>
      <c r="G98" s="86"/>
      <c r="H98" s="98">
        <f t="shared" si="33"/>
        <v>0</v>
      </c>
      <c r="I98" s="99" t="str">
        <f t="shared" si="34"/>
        <v>-</v>
      </c>
      <c r="J98" s="104">
        <f t="shared" si="46"/>
        <v>0</v>
      </c>
      <c r="K98" s="87">
        <f t="shared" si="35"/>
        <v>0</v>
      </c>
      <c r="L98" s="87">
        <f t="shared" si="36"/>
        <v>0</v>
      </c>
      <c r="M98" s="87">
        <f t="shared" si="37"/>
        <v>0</v>
      </c>
      <c r="N98" s="87">
        <f t="shared" si="38"/>
        <v>0</v>
      </c>
      <c r="O98" s="87">
        <f t="shared" si="40"/>
        <v>0</v>
      </c>
      <c r="P98" s="87">
        <f t="shared" si="41"/>
        <v>0</v>
      </c>
      <c r="Q98" s="87">
        <f t="shared" si="42"/>
        <v>0</v>
      </c>
      <c r="R98" s="87">
        <f t="shared" si="43"/>
        <v>0</v>
      </c>
      <c r="S98" s="87">
        <f t="shared" si="45"/>
        <v>0</v>
      </c>
      <c r="T98" s="6"/>
      <c r="U98" s="6"/>
      <c r="V98" s="4"/>
      <c r="W98" s="5"/>
      <c r="X98" s="8"/>
      <c r="Y98" s="8"/>
      <c r="Z98" s="8"/>
      <c r="AA98" s="8"/>
      <c r="AB98" s="108"/>
    </row>
    <row r="99" spans="2:28" ht="16.5" customHeight="1" x14ac:dyDescent="0.3">
      <c r="B99" s="100">
        <v>84</v>
      </c>
      <c r="C99" s="7"/>
      <c r="D99" s="84"/>
      <c r="E99" s="84"/>
      <c r="F99" s="85"/>
      <c r="G99" s="86"/>
      <c r="H99" s="98">
        <f t="shared" si="33"/>
        <v>0</v>
      </c>
      <c r="I99" s="99" t="str">
        <f t="shared" si="34"/>
        <v>-</v>
      </c>
      <c r="J99" s="104">
        <f t="shared" si="46"/>
        <v>0</v>
      </c>
      <c r="K99" s="87">
        <f t="shared" si="35"/>
        <v>0</v>
      </c>
      <c r="L99" s="87">
        <f t="shared" si="36"/>
        <v>0</v>
      </c>
      <c r="M99" s="87">
        <f t="shared" si="37"/>
        <v>0</v>
      </c>
      <c r="N99" s="87">
        <f t="shared" si="38"/>
        <v>0</v>
      </c>
      <c r="O99" s="87">
        <f t="shared" si="40"/>
        <v>0</v>
      </c>
      <c r="P99" s="87">
        <f t="shared" si="41"/>
        <v>0</v>
      </c>
      <c r="Q99" s="87">
        <f t="shared" si="42"/>
        <v>0</v>
      </c>
      <c r="R99" s="87">
        <f t="shared" si="43"/>
        <v>0</v>
      </c>
      <c r="S99" s="87">
        <f t="shared" si="45"/>
        <v>0</v>
      </c>
      <c r="T99" s="6"/>
      <c r="U99" s="6"/>
      <c r="V99" s="4"/>
      <c r="W99" s="5"/>
      <c r="X99" s="8"/>
      <c r="Y99" s="8"/>
      <c r="Z99" s="8"/>
      <c r="AA99" s="8"/>
      <c r="AB99" s="108"/>
    </row>
    <row r="100" spans="2:28" ht="16.5" customHeight="1" x14ac:dyDescent="0.3">
      <c r="B100" s="100">
        <v>85</v>
      </c>
      <c r="C100" s="7"/>
      <c r="D100" s="84"/>
      <c r="E100" s="84"/>
      <c r="F100" s="85"/>
      <c r="G100" s="86"/>
      <c r="H100" s="98">
        <f t="shared" si="33"/>
        <v>0</v>
      </c>
      <c r="I100" s="99" t="str">
        <f t="shared" si="34"/>
        <v>-</v>
      </c>
      <c r="J100" s="104">
        <f t="shared" si="46"/>
        <v>0</v>
      </c>
      <c r="K100" s="87">
        <f t="shared" si="35"/>
        <v>0</v>
      </c>
      <c r="L100" s="87">
        <f t="shared" si="36"/>
        <v>0</v>
      </c>
      <c r="M100" s="87">
        <f t="shared" si="37"/>
        <v>0</v>
      </c>
      <c r="N100" s="87">
        <f t="shared" si="38"/>
        <v>0</v>
      </c>
      <c r="O100" s="87">
        <f t="shared" si="40"/>
        <v>0</v>
      </c>
      <c r="P100" s="87">
        <f t="shared" si="41"/>
        <v>0</v>
      </c>
      <c r="Q100" s="87">
        <f t="shared" si="42"/>
        <v>0</v>
      </c>
      <c r="R100" s="87">
        <f t="shared" si="43"/>
        <v>0</v>
      </c>
      <c r="S100" s="87">
        <f t="shared" si="45"/>
        <v>0</v>
      </c>
      <c r="T100" s="6"/>
      <c r="U100" s="6"/>
      <c r="V100" s="4"/>
      <c r="W100" s="5"/>
      <c r="X100" s="8"/>
      <c r="Y100" s="8"/>
      <c r="Z100" s="8"/>
      <c r="AA100" s="8"/>
      <c r="AB100" s="108"/>
    </row>
    <row r="101" spans="2:28" ht="16.5" customHeight="1" x14ac:dyDescent="0.3">
      <c r="B101" s="100">
        <v>86</v>
      </c>
      <c r="C101" s="7"/>
      <c r="D101" s="84"/>
      <c r="E101" s="84"/>
      <c r="F101" s="85"/>
      <c r="G101" s="86"/>
      <c r="H101" s="98">
        <f t="shared" si="33"/>
        <v>0</v>
      </c>
      <c r="I101" s="99" t="str">
        <f t="shared" si="34"/>
        <v>-</v>
      </c>
      <c r="J101" s="104">
        <f t="shared" si="46"/>
        <v>0</v>
      </c>
      <c r="K101" s="87">
        <f t="shared" si="35"/>
        <v>0</v>
      </c>
      <c r="L101" s="87">
        <f t="shared" si="36"/>
        <v>0</v>
      </c>
      <c r="M101" s="87">
        <f t="shared" si="37"/>
        <v>0</v>
      </c>
      <c r="N101" s="87">
        <f t="shared" si="38"/>
        <v>0</v>
      </c>
      <c r="O101" s="87">
        <f t="shared" si="40"/>
        <v>0</v>
      </c>
      <c r="P101" s="87">
        <f t="shared" si="41"/>
        <v>0</v>
      </c>
      <c r="Q101" s="87">
        <f t="shared" si="42"/>
        <v>0</v>
      </c>
      <c r="R101" s="87">
        <f t="shared" si="43"/>
        <v>0</v>
      </c>
      <c r="S101" s="87">
        <f t="shared" ref="S101:S127" si="47">(IF(AND(AB101="O"),30,0))</f>
        <v>0</v>
      </c>
      <c r="T101" s="6"/>
      <c r="U101" s="6"/>
      <c r="V101" s="4"/>
      <c r="W101" s="5"/>
      <c r="X101" s="8"/>
      <c r="Y101" s="8"/>
      <c r="Z101" s="8"/>
      <c r="AA101" s="8"/>
      <c r="AB101" s="108"/>
    </row>
    <row r="102" spans="2:28" ht="16.5" customHeight="1" x14ac:dyDescent="0.3">
      <c r="B102" s="100">
        <v>87</v>
      </c>
      <c r="C102" s="7"/>
      <c r="D102" s="84"/>
      <c r="E102" s="84"/>
      <c r="F102" s="85"/>
      <c r="G102" s="86"/>
      <c r="H102" s="98">
        <f t="shared" si="33"/>
        <v>0</v>
      </c>
      <c r="I102" s="99" t="str">
        <f t="shared" si="34"/>
        <v>-</v>
      </c>
      <c r="J102" s="104">
        <f t="shared" si="46"/>
        <v>0</v>
      </c>
      <c r="K102" s="87">
        <f t="shared" si="35"/>
        <v>0</v>
      </c>
      <c r="L102" s="87">
        <f t="shared" si="36"/>
        <v>0</v>
      </c>
      <c r="M102" s="87">
        <f t="shared" si="37"/>
        <v>0</v>
      </c>
      <c r="N102" s="87">
        <f t="shared" si="38"/>
        <v>0</v>
      </c>
      <c r="O102" s="87">
        <f t="shared" si="40"/>
        <v>0</v>
      </c>
      <c r="P102" s="87">
        <f t="shared" si="41"/>
        <v>0</v>
      </c>
      <c r="Q102" s="87">
        <f t="shared" si="42"/>
        <v>0</v>
      </c>
      <c r="R102" s="87">
        <f t="shared" si="43"/>
        <v>0</v>
      </c>
      <c r="S102" s="87">
        <f t="shared" si="47"/>
        <v>0</v>
      </c>
      <c r="T102" s="6"/>
      <c r="U102" s="6"/>
      <c r="V102" s="4"/>
      <c r="W102" s="5"/>
      <c r="X102" s="8"/>
      <c r="Y102" s="8"/>
      <c r="Z102" s="8"/>
      <c r="AA102" s="8"/>
      <c r="AB102" s="108"/>
    </row>
    <row r="103" spans="2:28" ht="16.5" customHeight="1" x14ac:dyDescent="0.3">
      <c r="B103" s="100">
        <v>88</v>
      </c>
      <c r="C103" s="7"/>
      <c r="D103" s="84"/>
      <c r="E103" s="84"/>
      <c r="F103" s="85"/>
      <c r="G103" s="86"/>
      <c r="H103" s="98">
        <f t="shared" si="33"/>
        <v>0</v>
      </c>
      <c r="I103" s="99" t="str">
        <f t="shared" si="34"/>
        <v>-</v>
      </c>
      <c r="J103" s="104">
        <f t="shared" si="46"/>
        <v>0</v>
      </c>
      <c r="K103" s="87">
        <f t="shared" si="35"/>
        <v>0</v>
      </c>
      <c r="L103" s="87">
        <f t="shared" si="36"/>
        <v>0</v>
      </c>
      <c r="M103" s="87">
        <f t="shared" si="37"/>
        <v>0</v>
      </c>
      <c r="N103" s="87">
        <f t="shared" si="38"/>
        <v>0</v>
      </c>
      <c r="O103" s="87">
        <f t="shared" si="40"/>
        <v>0</v>
      </c>
      <c r="P103" s="87">
        <f t="shared" si="41"/>
        <v>0</v>
      </c>
      <c r="Q103" s="87">
        <f t="shared" si="42"/>
        <v>0</v>
      </c>
      <c r="R103" s="87">
        <f t="shared" si="43"/>
        <v>0</v>
      </c>
      <c r="S103" s="87">
        <f t="shared" si="47"/>
        <v>0</v>
      </c>
      <c r="T103" s="6"/>
      <c r="U103" s="6"/>
      <c r="V103" s="4"/>
      <c r="W103" s="5"/>
      <c r="X103" s="8"/>
      <c r="Y103" s="8"/>
      <c r="Z103" s="8"/>
      <c r="AA103" s="8"/>
      <c r="AB103" s="108"/>
    </row>
    <row r="104" spans="2:28" ht="16.5" customHeight="1" x14ac:dyDescent="0.3">
      <c r="B104" s="100">
        <v>89</v>
      </c>
      <c r="C104" s="7"/>
      <c r="D104" s="84"/>
      <c r="E104" s="84"/>
      <c r="F104" s="85"/>
      <c r="G104" s="86"/>
      <c r="H104" s="98">
        <f t="shared" si="33"/>
        <v>0</v>
      </c>
      <c r="I104" s="99" t="str">
        <f t="shared" si="34"/>
        <v>-</v>
      </c>
      <c r="J104" s="104">
        <f t="shared" si="46"/>
        <v>0</v>
      </c>
      <c r="K104" s="87">
        <f t="shared" si="35"/>
        <v>0</v>
      </c>
      <c r="L104" s="87">
        <f t="shared" si="36"/>
        <v>0</v>
      </c>
      <c r="M104" s="87">
        <f t="shared" si="37"/>
        <v>0</v>
      </c>
      <c r="N104" s="87">
        <f t="shared" si="38"/>
        <v>0</v>
      </c>
      <c r="O104" s="87">
        <f t="shared" si="40"/>
        <v>0</v>
      </c>
      <c r="P104" s="87">
        <f t="shared" si="41"/>
        <v>0</v>
      </c>
      <c r="Q104" s="87">
        <f t="shared" si="42"/>
        <v>0</v>
      </c>
      <c r="R104" s="87">
        <f t="shared" si="43"/>
        <v>0</v>
      </c>
      <c r="S104" s="87">
        <f t="shared" si="47"/>
        <v>0</v>
      </c>
      <c r="T104" s="6"/>
      <c r="U104" s="6"/>
      <c r="V104" s="4"/>
      <c r="W104" s="5"/>
      <c r="X104" s="8"/>
      <c r="Y104" s="8"/>
      <c r="Z104" s="8"/>
      <c r="AA104" s="8"/>
      <c r="AB104" s="108"/>
    </row>
    <row r="105" spans="2:28" ht="16.5" customHeight="1" x14ac:dyDescent="0.3">
      <c r="B105" s="100">
        <v>90</v>
      </c>
      <c r="C105" s="7"/>
      <c r="D105" s="84"/>
      <c r="E105" s="84"/>
      <c r="F105" s="85"/>
      <c r="G105" s="86"/>
      <c r="H105" s="98">
        <f t="shared" si="33"/>
        <v>0</v>
      </c>
      <c r="I105" s="99" t="str">
        <f t="shared" si="34"/>
        <v>-</v>
      </c>
      <c r="J105" s="104">
        <f t="shared" si="46"/>
        <v>0</v>
      </c>
      <c r="K105" s="87">
        <f t="shared" si="35"/>
        <v>0</v>
      </c>
      <c r="L105" s="87">
        <f t="shared" si="36"/>
        <v>0</v>
      </c>
      <c r="M105" s="87">
        <f t="shared" si="37"/>
        <v>0</v>
      </c>
      <c r="N105" s="87">
        <f t="shared" si="38"/>
        <v>0</v>
      </c>
      <c r="O105" s="87">
        <f t="shared" si="40"/>
        <v>0</v>
      </c>
      <c r="P105" s="87">
        <f t="shared" si="41"/>
        <v>0</v>
      </c>
      <c r="Q105" s="87">
        <f t="shared" si="42"/>
        <v>0</v>
      </c>
      <c r="R105" s="87">
        <f t="shared" si="43"/>
        <v>0</v>
      </c>
      <c r="S105" s="87">
        <f t="shared" si="47"/>
        <v>0</v>
      </c>
      <c r="T105" s="6"/>
      <c r="U105" s="6"/>
      <c r="V105" s="4"/>
      <c r="W105" s="5"/>
      <c r="X105" s="8"/>
      <c r="Y105" s="8"/>
      <c r="Z105" s="8"/>
      <c r="AA105" s="8"/>
      <c r="AB105" s="108"/>
    </row>
    <row r="106" spans="2:28" ht="16.5" customHeight="1" x14ac:dyDescent="0.3">
      <c r="B106" s="100">
        <v>91</v>
      </c>
      <c r="C106" s="7"/>
      <c r="D106" s="84"/>
      <c r="E106" s="84"/>
      <c r="F106" s="85"/>
      <c r="G106" s="86"/>
      <c r="H106" s="98">
        <f t="shared" si="33"/>
        <v>0</v>
      </c>
      <c r="I106" s="99" t="str">
        <f t="shared" si="34"/>
        <v>-</v>
      </c>
      <c r="J106" s="104">
        <f t="shared" si="46"/>
        <v>0</v>
      </c>
      <c r="K106" s="87">
        <f t="shared" si="35"/>
        <v>0</v>
      </c>
      <c r="L106" s="87">
        <f t="shared" si="36"/>
        <v>0</v>
      </c>
      <c r="M106" s="87">
        <f t="shared" si="37"/>
        <v>0</v>
      </c>
      <c r="N106" s="87">
        <f t="shared" si="38"/>
        <v>0</v>
      </c>
      <c r="O106" s="87">
        <f t="shared" si="40"/>
        <v>0</v>
      </c>
      <c r="P106" s="87">
        <f t="shared" si="41"/>
        <v>0</v>
      </c>
      <c r="Q106" s="87">
        <f t="shared" si="42"/>
        <v>0</v>
      </c>
      <c r="R106" s="87">
        <f t="shared" si="43"/>
        <v>0</v>
      </c>
      <c r="S106" s="87">
        <f t="shared" si="47"/>
        <v>0</v>
      </c>
      <c r="T106" s="6"/>
      <c r="U106" s="6"/>
      <c r="V106" s="4"/>
      <c r="W106" s="5"/>
      <c r="X106" s="8"/>
      <c r="Y106" s="8"/>
      <c r="Z106" s="8"/>
      <c r="AA106" s="8"/>
      <c r="AB106" s="108"/>
    </row>
    <row r="107" spans="2:28" ht="16.5" customHeight="1" x14ac:dyDescent="0.3">
      <c r="B107" s="100">
        <v>92</v>
      </c>
      <c r="C107" s="7"/>
      <c r="D107" s="84"/>
      <c r="E107" s="84"/>
      <c r="F107" s="85"/>
      <c r="G107" s="86"/>
      <c r="H107" s="98">
        <f t="shared" si="33"/>
        <v>0</v>
      </c>
      <c r="I107" s="99" t="str">
        <f t="shared" si="34"/>
        <v>-</v>
      </c>
      <c r="J107" s="104">
        <f t="shared" si="46"/>
        <v>0</v>
      </c>
      <c r="K107" s="87">
        <f t="shared" si="35"/>
        <v>0</v>
      </c>
      <c r="L107" s="87">
        <f t="shared" si="36"/>
        <v>0</v>
      </c>
      <c r="M107" s="87">
        <f t="shared" si="37"/>
        <v>0</v>
      </c>
      <c r="N107" s="87">
        <f t="shared" si="38"/>
        <v>0</v>
      </c>
      <c r="O107" s="87">
        <f t="shared" si="40"/>
        <v>0</v>
      </c>
      <c r="P107" s="87">
        <f t="shared" si="41"/>
        <v>0</v>
      </c>
      <c r="Q107" s="87">
        <f t="shared" si="42"/>
        <v>0</v>
      </c>
      <c r="R107" s="87">
        <f t="shared" si="43"/>
        <v>0</v>
      </c>
      <c r="S107" s="87">
        <f t="shared" si="47"/>
        <v>0</v>
      </c>
      <c r="T107" s="6"/>
      <c r="U107" s="6"/>
      <c r="V107" s="4"/>
      <c r="W107" s="5"/>
      <c r="X107" s="8"/>
      <c r="Y107" s="8"/>
      <c r="Z107" s="8"/>
      <c r="AA107" s="8"/>
      <c r="AB107" s="108"/>
    </row>
    <row r="108" spans="2:28" ht="16.5" customHeight="1" x14ac:dyDescent="0.3">
      <c r="B108" s="100">
        <v>93</v>
      </c>
      <c r="C108" s="7"/>
      <c r="D108" s="84"/>
      <c r="E108" s="84"/>
      <c r="F108" s="85"/>
      <c r="G108" s="86"/>
      <c r="H108" s="98">
        <f t="shared" si="33"/>
        <v>0</v>
      </c>
      <c r="I108" s="99" t="str">
        <f t="shared" si="34"/>
        <v>-</v>
      </c>
      <c r="J108" s="104">
        <f t="shared" si="46"/>
        <v>0</v>
      </c>
      <c r="K108" s="87">
        <f t="shared" si="35"/>
        <v>0</v>
      </c>
      <c r="L108" s="87">
        <f t="shared" si="36"/>
        <v>0</v>
      </c>
      <c r="M108" s="87">
        <f t="shared" si="37"/>
        <v>0</v>
      </c>
      <c r="N108" s="87">
        <f t="shared" si="38"/>
        <v>0</v>
      </c>
      <c r="O108" s="87">
        <f t="shared" si="40"/>
        <v>0</v>
      </c>
      <c r="P108" s="87">
        <f t="shared" si="41"/>
        <v>0</v>
      </c>
      <c r="Q108" s="87">
        <f t="shared" si="42"/>
        <v>0</v>
      </c>
      <c r="R108" s="87">
        <f t="shared" si="43"/>
        <v>0</v>
      </c>
      <c r="S108" s="87">
        <f t="shared" si="47"/>
        <v>0</v>
      </c>
      <c r="T108" s="6"/>
      <c r="U108" s="6"/>
      <c r="V108" s="4"/>
      <c r="W108" s="5"/>
      <c r="X108" s="8"/>
      <c r="Y108" s="8"/>
      <c r="Z108" s="8"/>
      <c r="AA108" s="8"/>
      <c r="AB108" s="108"/>
    </row>
    <row r="109" spans="2:28" ht="16.5" customHeight="1" x14ac:dyDescent="0.3">
      <c r="B109" s="100">
        <v>94</v>
      </c>
      <c r="C109" s="7"/>
      <c r="D109" s="84"/>
      <c r="E109" s="84"/>
      <c r="F109" s="85"/>
      <c r="G109" s="86"/>
      <c r="H109" s="98">
        <f t="shared" si="33"/>
        <v>0</v>
      </c>
      <c r="I109" s="99" t="str">
        <f t="shared" si="34"/>
        <v>-</v>
      </c>
      <c r="J109" s="104">
        <f t="shared" si="46"/>
        <v>0</v>
      </c>
      <c r="K109" s="87">
        <f t="shared" si="35"/>
        <v>0</v>
      </c>
      <c r="L109" s="87">
        <f t="shared" si="36"/>
        <v>0</v>
      </c>
      <c r="M109" s="87">
        <f t="shared" si="37"/>
        <v>0</v>
      </c>
      <c r="N109" s="87">
        <f t="shared" si="38"/>
        <v>0</v>
      </c>
      <c r="O109" s="87">
        <f t="shared" si="40"/>
        <v>0</v>
      </c>
      <c r="P109" s="87">
        <f t="shared" si="41"/>
        <v>0</v>
      </c>
      <c r="Q109" s="87">
        <f t="shared" si="42"/>
        <v>0</v>
      </c>
      <c r="R109" s="87">
        <f t="shared" si="43"/>
        <v>0</v>
      </c>
      <c r="S109" s="87">
        <f t="shared" si="47"/>
        <v>0</v>
      </c>
      <c r="T109" s="6"/>
      <c r="U109" s="6"/>
      <c r="V109" s="4"/>
      <c r="W109" s="5"/>
      <c r="X109" s="8"/>
      <c r="Y109" s="8"/>
      <c r="Z109" s="8"/>
      <c r="AA109" s="8"/>
      <c r="AB109" s="108"/>
    </row>
    <row r="110" spans="2:28" ht="16.5" customHeight="1" x14ac:dyDescent="0.3">
      <c r="B110" s="100">
        <v>95</v>
      </c>
      <c r="C110" s="7"/>
      <c r="D110" s="84"/>
      <c r="E110" s="84"/>
      <c r="F110" s="85"/>
      <c r="G110" s="86"/>
      <c r="H110" s="98">
        <f t="shared" si="33"/>
        <v>0</v>
      </c>
      <c r="I110" s="99" t="str">
        <f t="shared" si="34"/>
        <v>-</v>
      </c>
      <c r="J110" s="104">
        <f t="shared" si="46"/>
        <v>0</v>
      </c>
      <c r="K110" s="87">
        <f t="shared" si="35"/>
        <v>0</v>
      </c>
      <c r="L110" s="87">
        <f t="shared" si="36"/>
        <v>0</v>
      </c>
      <c r="M110" s="87">
        <f t="shared" si="37"/>
        <v>0</v>
      </c>
      <c r="N110" s="87">
        <f t="shared" si="38"/>
        <v>0</v>
      </c>
      <c r="O110" s="87">
        <f t="shared" si="40"/>
        <v>0</v>
      </c>
      <c r="P110" s="87">
        <f t="shared" si="41"/>
        <v>0</v>
      </c>
      <c r="Q110" s="87">
        <f t="shared" si="42"/>
        <v>0</v>
      </c>
      <c r="R110" s="87">
        <f t="shared" si="43"/>
        <v>0</v>
      </c>
      <c r="S110" s="87">
        <f t="shared" si="47"/>
        <v>0</v>
      </c>
      <c r="T110" s="6"/>
      <c r="U110" s="6"/>
      <c r="V110" s="4"/>
      <c r="W110" s="5"/>
      <c r="X110" s="8"/>
      <c r="Y110" s="8"/>
      <c r="Z110" s="8"/>
      <c r="AA110" s="8"/>
      <c r="AB110" s="108"/>
    </row>
    <row r="111" spans="2:28" ht="16.5" customHeight="1" x14ac:dyDescent="0.3">
      <c r="B111" s="100">
        <v>96</v>
      </c>
      <c r="C111" s="7"/>
      <c r="D111" s="84"/>
      <c r="E111" s="84"/>
      <c r="F111" s="85"/>
      <c r="G111" s="86"/>
      <c r="H111" s="98">
        <f t="shared" si="33"/>
        <v>0</v>
      </c>
      <c r="I111" s="99" t="str">
        <f t="shared" si="34"/>
        <v>-</v>
      </c>
      <c r="J111" s="104">
        <f t="shared" si="46"/>
        <v>0</v>
      </c>
      <c r="K111" s="87">
        <f t="shared" si="35"/>
        <v>0</v>
      </c>
      <c r="L111" s="87">
        <f t="shared" si="36"/>
        <v>0</v>
      </c>
      <c r="M111" s="87">
        <f t="shared" si="37"/>
        <v>0</v>
      </c>
      <c r="N111" s="87">
        <f t="shared" si="38"/>
        <v>0</v>
      </c>
      <c r="O111" s="87">
        <f t="shared" si="40"/>
        <v>0</v>
      </c>
      <c r="P111" s="87">
        <f t="shared" si="41"/>
        <v>0</v>
      </c>
      <c r="Q111" s="87">
        <f t="shared" si="42"/>
        <v>0</v>
      </c>
      <c r="R111" s="87">
        <f t="shared" si="43"/>
        <v>0</v>
      </c>
      <c r="S111" s="87">
        <f t="shared" si="47"/>
        <v>0</v>
      </c>
      <c r="T111" s="6"/>
      <c r="U111" s="6"/>
      <c r="V111" s="4"/>
      <c r="W111" s="5"/>
      <c r="X111" s="8"/>
      <c r="Y111" s="8"/>
      <c r="Z111" s="8"/>
      <c r="AA111" s="8"/>
      <c r="AB111" s="108"/>
    </row>
    <row r="112" spans="2:28" ht="16.5" customHeight="1" x14ac:dyDescent="0.3">
      <c r="B112" s="100">
        <v>97</v>
      </c>
      <c r="C112" s="7"/>
      <c r="D112" s="84"/>
      <c r="E112" s="84"/>
      <c r="F112" s="85"/>
      <c r="G112" s="86"/>
      <c r="H112" s="98">
        <f t="shared" ref="H112:H143" si="48">IF(I112=1,$D$9,IF(I112=2,$E$9,IF(I112=3,$F$9,IF(I112=4,$G$9,IF(I112=5,$H$9,0)))))*F112</f>
        <v>0</v>
      </c>
      <c r="I112" s="99" t="str">
        <f t="shared" si="34"/>
        <v>-</v>
      </c>
      <c r="J112" s="104">
        <f t="shared" si="46"/>
        <v>0</v>
      </c>
      <c r="K112" s="87">
        <f t="shared" si="35"/>
        <v>0</v>
      </c>
      <c r="L112" s="87">
        <f t="shared" si="36"/>
        <v>0</v>
      </c>
      <c r="M112" s="87">
        <f t="shared" si="37"/>
        <v>0</v>
      </c>
      <c r="N112" s="87">
        <f t="shared" si="38"/>
        <v>0</v>
      </c>
      <c r="O112" s="87">
        <f t="shared" si="40"/>
        <v>0</v>
      </c>
      <c r="P112" s="87">
        <f t="shared" si="41"/>
        <v>0</v>
      </c>
      <c r="Q112" s="87">
        <f t="shared" si="42"/>
        <v>0</v>
      </c>
      <c r="R112" s="87">
        <f t="shared" si="43"/>
        <v>0</v>
      </c>
      <c r="S112" s="87">
        <f t="shared" si="47"/>
        <v>0</v>
      </c>
      <c r="T112" s="6"/>
      <c r="U112" s="6"/>
      <c r="V112" s="4"/>
      <c r="W112" s="5"/>
      <c r="X112" s="8"/>
      <c r="Y112" s="8"/>
      <c r="Z112" s="8"/>
      <c r="AA112" s="8"/>
      <c r="AB112" s="108"/>
    </row>
    <row r="113" spans="2:28" ht="16.5" customHeight="1" x14ac:dyDescent="0.3">
      <c r="B113" s="100">
        <v>98</v>
      </c>
      <c r="C113" s="7"/>
      <c r="D113" s="84"/>
      <c r="E113" s="84"/>
      <c r="F113" s="85"/>
      <c r="G113" s="86"/>
      <c r="H113" s="98">
        <f t="shared" si="48"/>
        <v>0</v>
      </c>
      <c r="I113" s="99" t="str">
        <f t="shared" si="34"/>
        <v>-</v>
      </c>
      <c r="J113" s="104">
        <f t="shared" si="46"/>
        <v>0</v>
      </c>
      <c r="K113" s="87">
        <f t="shared" si="35"/>
        <v>0</v>
      </c>
      <c r="L113" s="87">
        <f t="shared" si="36"/>
        <v>0</v>
      </c>
      <c r="M113" s="87">
        <f t="shared" si="37"/>
        <v>0</v>
      </c>
      <c r="N113" s="87">
        <f t="shared" si="38"/>
        <v>0</v>
      </c>
      <c r="O113" s="87">
        <f t="shared" si="40"/>
        <v>0</v>
      </c>
      <c r="P113" s="87">
        <f t="shared" si="41"/>
        <v>0</v>
      </c>
      <c r="Q113" s="87">
        <f t="shared" si="42"/>
        <v>0</v>
      </c>
      <c r="R113" s="87">
        <f t="shared" si="43"/>
        <v>0</v>
      </c>
      <c r="S113" s="87">
        <f t="shared" si="47"/>
        <v>0</v>
      </c>
      <c r="T113" s="6"/>
      <c r="U113" s="6"/>
      <c r="V113" s="4"/>
      <c r="W113" s="5"/>
      <c r="X113" s="8"/>
      <c r="Y113" s="8"/>
      <c r="Z113" s="8"/>
      <c r="AA113" s="8"/>
      <c r="AB113" s="108"/>
    </row>
    <row r="114" spans="2:28" ht="16.5" customHeight="1" x14ac:dyDescent="0.3">
      <c r="B114" s="100">
        <v>99</v>
      </c>
      <c r="C114" s="7"/>
      <c r="D114" s="84"/>
      <c r="E114" s="84"/>
      <c r="F114" s="85"/>
      <c r="G114" s="86"/>
      <c r="H114" s="98">
        <f t="shared" si="48"/>
        <v>0</v>
      </c>
      <c r="I114" s="99" t="str">
        <f t="shared" si="34"/>
        <v>-</v>
      </c>
      <c r="J114" s="104">
        <f t="shared" si="46"/>
        <v>0</v>
      </c>
      <c r="K114" s="87">
        <f t="shared" si="35"/>
        <v>0</v>
      </c>
      <c r="L114" s="87">
        <f t="shared" si="36"/>
        <v>0</v>
      </c>
      <c r="M114" s="87">
        <f t="shared" si="37"/>
        <v>0</v>
      </c>
      <c r="N114" s="87">
        <f t="shared" si="38"/>
        <v>0</v>
      </c>
      <c r="O114" s="87">
        <f t="shared" si="40"/>
        <v>0</v>
      </c>
      <c r="P114" s="87">
        <f t="shared" si="41"/>
        <v>0</v>
      </c>
      <c r="Q114" s="87">
        <f t="shared" si="42"/>
        <v>0</v>
      </c>
      <c r="R114" s="87">
        <f t="shared" si="43"/>
        <v>0</v>
      </c>
      <c r="S114" s="87">
        <f t="shared" si="47"/>
        <v>0</v>
      </c>
      <c r="T114" s="6"/>
      <c r="U114" s="6"/>
      <c r="V114" s="4"/>
      <c r="W114" s="5"/>
      <c r="X114" s="8"/>
      <c r="Y114" s="8"/>
      <c r="Z114" s="8"/>
      <c r="AA114" s="8"/>
      <c r="AB114" s="108"/>
    </row>
    <row r="115" spans="2:28" ht="16.5" customHeight="1" x14ac:dyDescent="0.3">
      <c r="B115" s="100">
        <v>100</v>
      </c>
      <c r="C115" s="7"/>
      <c r="D115" s="84"/>
      <c r="E115" s="84"/>
      <c r="F115" s="85"/>
      <c r="G115" s="86"/>
      <c r="H115" s="98">
        <f t="shared" si="48"/>
        <v>0</v>
      </c>
      <c r="I115" s="99" t="str">
        <f t="shared" si="34"/>
        <v>-</v>
      </c>
      <c r="J115" s="104">
        <f t="shared" si="46"/>
        <v>0</v>
      </c>
      <c r="K115" s="87">
        <f t="shared" si="35"/>
        <v>0</v>
      </c>
      <c r="L115" s="87">
        <f t="shared" si="36"/>
        <v>0</v>
      </c>
      <c r="M115" s="87">
        <f t="shared" si="37"/>
        <v>0</v>
      </c>
      <c r="N115" s="87">
        <f t="shared" si="38"/>
        <v>0</v>
      </c>
      <c r="O115" s="87">
        <f t="shared" si="40"/>
        <v>0</v>
      </c>
      <c r="P115" s="87">
        <f t="shared" si="41"/>
        <v>0</v>
      </c>
      <c r="Q115" s="87">
        <f t="shared" si="42"/>
        <v>0</v>
      </c>
      <c r="R115" s="87">
        <f t="shared" si="43"/>
        <v>0</v>
      </c>
      <c r="S115" s="87">
        <f t="shared" si="47"/>
        <v>0</v>
      </c>
      <c r="T115" s="6"/>
      <c r="U115" s="6"/>
      <c r="V115" s="4"/>
      <c r="W115" s="5"/>
      <c r="X115" s="8"/>
      <c r="Y115" s="8"/>
      <c r="Z115" s="8"/>
      <c r="AA115" s="8"/>
      <c r="AB115" s="108"/>
    </row>
    <row r="116" spans="2:28" ht="16.5" customHeight="1" x14ac:dyDescent="0.3">
      <c r="B116" s="100">
        <v>101</v>
      </c>
      <c r="C116" s="7"/>
      <c r="D116" s="84"/>
      <c r="E116" s="84"/>
      <c r="F116" s="85"/>
      <c r="G116" s="86"/>
      <c r="H116" s="98">
        <f t="shared" si="48"/>
        <v>0</v>
      </c>
      <c r="I116" s="99" t="str">
        <f t="shared" ref="I116:I149" si="49">(IF(AND(J116&gt;0,J116&lt;=70),5,IF(AND(J116&gt;70,J116&lt;=80),4,IF(AND(J116&gt;80,J116&lt;=90),3,IF(AND(J116&gt;90,J116&lt;96),2,IF(AND(J116&gt;=96,J116&lt;=100),1,"-"))))))</f>
        <v>-</v>
      </c>
      <c r="J116" s="104">
        <f t="shared" si="46"/>
        <v>0</v>
      </c>
      <c r="K116" s="87">
        <f t="shared" si="35"/>
        <v>0</v>
      </c>
      <c r="L116" s="87">
        <f t="shared" si="36"/>
        <v>0</v>
      </c>
      <c r="M116" s="87">
        <f t="shared" si="37"/>
        <v>0</v>
      </c>
      <c r="N116" s="87">
        <f t="shared" si="38"/>
        <v>0</v>
      </c>
      <c r="O116" s="87">
        <f t="shared" si="40"/>
        <v>0</v>
      </c>
      <c r="P116" s="87">
        <f t="shared" si="41"/>
        <v>0</v>
      </c>
      <c r="Q116" s="87">
        <f t="shared" si="42"/>
        <v>0</v>
      </c>
      <c r="R116" s="87">
        <f t="shared" si="43"/>
        <v>0</v>
      </c>
      <c r="S116" s="87">
        <f t="shared" si="47"/>
        <v>0</v>
      </c>
      <c r="T116" s="6"/>
      <c r="U116" s="6"/>
      <c r="V116" s="4"/>
      <c r="W116" s="5"/>
      <c r="X116" s="8"/>
      <c r="Y116" s="8"/>
      <c r="Z116" s="8"/>
      <c r="AA116" s="8"/>
      <c r="AB116" s="108"/>
    </row>
    <row r="117" spans="2:28" ht="16.5" customHeight="1" x14ac:dyDescent="0.3">
      <c r="B117" s="100">
        <v>102</v>
      </c>
      <c r="C117" s="7"/>
      <c r="D117" s="84"/>
      <c r="E117" s="84"/>
      <c r="F117" s="85"/>
      <c r="G117" s="86"/>
      <c r="H117" s="98">
        <f t="shared" si="48"/>
        <v>0</v>
      </c>
      <c r="I117" s="99" t="str">
        <f t="shared" si="49"/>
        <v>-</v>
      </c>
      <c r="J117" s="104">
        <f t="shared" si="46"/>
        <v>0</v>
      </c>
      <c r="K117" s="87">
        <f t="shared" si="35"/>
        <v>0</v>
      </c>
      <c r="L117" s="87">
        <f t="shared" si="36"/>
        <v>0</v>
      </c>
      <c r="M117" s="87">
        <f t="shared" si="37"/>
        <v>0</v>
      </c>
      <c r="N117" s="87">
        <f t="shared" si="38"/>
        <v>0</v>
      </c>
      <c r="O117" s="87">
        <f t="shared" si="40"/>
        <v>0</v>
      </c>
      <c r="P117" s="87">
        <f t="shared" si="41"/>
        <v>0</v>
      </c>
      <c r="Q117" s="87">
        <f t="shared" si="42"/>
        <v>0</v>
      </c>
      <c r="R117" s="87">
        <f t="shared" si="43"/>
        <v>0</v>
      </c>
      <c r="S117" s="87">
        <f t="shared" si="47"/>
        <v>0</v>
      </c>
      <c r="T117" s="6"/>
      <c r="U117" s="6"/>
      <c r="V117" s="4"/>
      <c r="W117" s="5"/>
      <c r="X117" s="8"/>
      <c r="Y117" s="8"/>
      <c r="Z117" s="8"/>
      <c r="AA117" s="8"/>
      <c r="AB117" s="108"/>
    </row>
    <row r="118" spans="2:28" ht="16.5" customHeight="1" x14ac:dyDescent="0.3">
      <c r="B118" s="100">
        <v>103</v>
      </c>
      <c r="C118" s="7"/>
      <c r="D118" s="84"/>
      <c r="E118" s="84"/>
      <c r="F118" s="85"/>
      <c r="G118" s="86"/>
      <c r="H118" s="98">
        <f t="shared" si="48"/>
        <v>0</v>
      </c>
      <c r="I118" s="99" t="str">
        <f t="shared" si="49"/>
        <v>-</v>
      </c>
      <c r="J118" s="104">
        <f t="shared" si="46"/>
        <v>0</v>
      </c>
      <c r="K118" s="87">
        <f t="shared" si="35"/>
        <v>0</v>
      </c>
      <c r="L118" s="87">
        <f t="shared" si="36"/>
        <v>0</v>
      </c>
      <c r="M118" s="87">
        <f t="shared" si="37"/>
        <v>0</v>
      </c>
      <c r="N118" s="87">
        <f t="shared" si="38"/>
        <v>0</v>
      </c>
      <c r="O118" s="87">
        <f t="shared" si="40"/>
        <v>0</v>
      </c>
      <c r="P118" s="87">
        <f t="shared" si="41"/>
        <v>0</v>
      </c>
      <c r="Q118" s="87">
        <f t="shared" si="42"/>
        <v>0</v>
      </c>
      <c r="R118" s="87">
        <f t="shared" si="43"/>
        <v>0</v>
      </c>
      <c r="S118" s="87">
        <f t="shared" si="47"/>
        <v>0</v>
      </c>
      <c r="T118" s="6"/>
      <c r="U118" s="6"/>
      <c r="V118" s="4"/>
      <c r="W118" s="5"/>
      <c r="X118" s="8"/>
      <c r="Y118" s="8"/>
      <c r="Z118" s="8"/>
      <c r="AA118" s="8"/>
      <c r="AB118" s="108"/>
    </row>
    <row r="119" spans="2:28" ht="16.5" customHeight="1" x14ac:dyDescent="0.3">
      <c r="B119" s="100">
        <v>104</v>
      </c>
      <c r="C119" s="7"/>
      <c r="D119" s="84"/>
      <c r="E119" s="84"/>
      <c r="F119" s="85"/>
      <c r="G119" s="86"/>
      <c r="H119" s="98">
        <f t="shared" si="48"/>
        <v>0</v>
      </c>
      <c r="I119" s="99" t="str">
        <f t="shared" si="49"/>
        <v>-</v>
      </c>
      <c r="J119" s="104">
        <f t="shared" si="46"/>
        <v>0</v>
      </c>
      <c r="K119" s="87">
        <f t="shared" si="35"/>
        <v>0</v>
      </c>
      <c r="L119" s="87">
        <f t="shared" si="36"/>
        <v>0</v>
      </c>
      <c r="M119" s="87">
        <f t="shared" si="37"/>
        <v>0</v>
      </c>
      <c r="N119" s="87">
        <f t="shared" si="38"/>
        <v>0</v>
      </c>
      <c r="O119" s="87">
        <f t="shared" si="40"/>
        <v>0</v>
      </c>
      <c r="P119" s="87">
        <f t="shared" si="41"/>
        <v>0</v>
      </c>
      <c r="Q119" s="87">
        <f t="shared" si="42"/>
        <v>0</v>
      </c>
      <c r="R119" s="87">
        <f t="shared" si="43"/>
        <v>0</v>
      </c>
      <c r="S119" s="87">
        <f t="shared" si="47"/>
        <v>0</v>
      </c>
      <c r="T119" s="6"/>
      <c r="U119" s="6"/>
      <c r="V119" s="4"/>
      <c r="W119" s="5"/>
      <c r="X119" s="8"/>
      <c r="Y119" s="8"/>
      <c r="Z119" s="8"/>
      <c r="AA119" s="8"/>
      <c r="AB119" s="108"/>
    </row>
    <row r="120" spans="2:28" ht="16.5" customHeight="1" x14ac:dyDescent="0.3">
      <c r="B120" s="100">
        <v>105</v>
      </c>
      <c r="C120" s="7"/>
      <c r="D120" s="84"/>
      <c r="E120" s="84"/>
      <c r="F120" s="85"/>
      <c r="G120" s="86"/>
      <c r="H120" s="98">
        <f t="shared" si="48"/>
        <v>0</v>
      </c>
      <c r="I120" s="99" t="str">
        <f t="shared" si="49"/>
        <v>-</v>
      </c>
      <c r="J120" s="104">
        <f t="shared" si="46"/>
        <v>0</v>
      </c>
      <c r="K120" s="87">
        <f t="shared" si="35"/>
        <v>0</v>
      </c>
      <c r="L120" s="87">
        <f t="shared" si="36"/>
        <v>0</v>
      </c>
      <c r="M120" s="87">
        <f t="shared" si="37"/>
        <v>0</v>
      </c>
      <c r="N120" s="87">
        <f t="shared" si="38"/>
        <v>0</v>
      </c>
      <c r="O120" s="87">
        <f t="shared" si="40"/>
        <v>0</v>
      </c>
      <c r="P120" s="87">
        <f t="shared" si="41"/>
        <v>0</v>
      </c>
      <c r="Q120" s="87">
        <f t="shared" si="42"/>
        <v>0</v>
      </c>
      <c r="R120" s="87">
        <f t="shared" si="43"/>
        <v>0</v>
      </c>
      <c r="S120" s="87">
        <f t="shared" si="47"/>
        <v>0</v>
      </c>
      <c r="T120" s="6"/>
      <c r="U120" s="6"/>
      <c r="V120" s="4"/>
      <c r="W120" s="5"/>
      <c r="X120" s="8"/>
      <c r="Y120" s="8"/>
      <c r="Z120" s="8"/>
      <c r="AA120" s="8"/>
      <c r="AB120" s="108"/>
    </row>
    <row r="121" spans="2:28" ht="16.5" customHeight="1" x14ac:dyDescent="0.3">
      <c r="B121" s="100">
        <v>106</v>
      </c>
      <c r="C121" s="7"/>
      <c r="D121" s="84"/>
      <c r="E121" s="84"/>
      <c r="F121" s="85"/>
      <c r="G121" s="86"/>
      <c r="H121" s="98">
        <f t="shared" si="48"/>
        <v>0</v>
      </c>
      <c r="I121" s="99" t="str">
        <f t="shared" si="49"/>
        <v>-</v>
      </c>
      <c r="J121" s="104">
        <f t="shared" si="46"/>
        <v>0</v>
      </c>
      <c r="K121" s="87">
        <f t="shared" si="35"/>
        <v>0</v>
      </c>
      <c r="L121" s="87">
        <f t="shared" si="36"/>
        <v>0</v>
      </c>
      <c r="M121" s="87">
        <f t="shared" si="37"/>
        <v>0</v>
      </c>
      <c r="N121" s="87">
        <f t="shared" si="38"/>
        <v>0</v>
      </c>
      <c r="O121" s="87">
        <f t="shared" si="40"/>
        <v>0</v>
      </c>
      <c r="P121" s="87">
        <f t="shared" si="41"/>
        <v>0</v>
      </c>
      <c r="Q121" s="87">
        <f t="shared" si="42"/>
        <v>0</v>
      </c>
      <c r="R121" s="87">
        <f t="shared" si="43"/>
        <v>0</v>
      </c>
      <c r="S121" s="87">
        <f t="shared" si="47"/>
        <v>0</v>
      </c>
      <c r="T121" s="6"/>
      <c r="U121" s="6"/>
      <c r="V121" s="4"/>
      <c r="W121" s="5"/>
      <c r="X121" s="8"/>
      <c r="Y121" s="8"/>
      <c r="Z121" s="8"/>
      <c r="AA121" s="8"/>
      <c r="AB121" s="108"/>
    </row>
    <row r="122" spans="2:28" ht="16.5" customHeight="1" x14ac:dyDescent="0.3">
      <c r="B122" s="100">
        <v>107</v>
      </c>
      <c r="C122" s="7"/>
      <c r="D122" s="84"/>
      <c r="E122" s="84"/>
      <c r="F122" s="85"/>
      <c r="G122" s="86"/>
      <c r="H122" s="98">
        <f t="shared" si="48"/>
        <v>0</v>
      </c>
      <c r="I122" s="99" t="str">
        <f t="shared" si="49"/>
        <v>-</v>
      </c>
      <c r="J122" s="104">
        <f t="shared" si="46"/>
        <v>0</v>
      </c>
      <c r="K122" s="87">
        <f t="shared" si="35"/>
        <v>0</v>
      </c>
      <c r="L122" s="87">
        <f t="shared" si="36"/>
        <v>0</v>
      </c>
      <c r="M122" s="87">
        <f t="shared" si="37"/>
        <v>0</v>
      </c>
      <c r="N122" s="87">
        <f t="shared" si="38"/>
        <v>0</v>
      </c>
      <c r="O122" s="87">
        <f t="shared" si="40"/>
        <v>0</v>
      </c>
      <c r="P122" s="87">
        <f t="shared" si="41"/>
        <v>0</v>
      </c>
      <c r="Q122" s="87">
        <f t="shared" si="42"/>
        <v>0</v>
      </c>
      <c r="R122" s="87">
        <f t="shared" si="43"/>
        <v>0</v>
      </c>
      <c r="S122" s="87">
        <f t="shared" si="47"/>
        <v>0</v>
      </c>
      <c r="T122" s="6"/>
      <c r="U122" s="6"/>
      <c r="V122" s="4"/>
      <c r="W122" s="5"/>
      <c r="X122" s="8"/>
      <c r="Y122" s="8"/>
      <c r="Z122" s="8"/>
      <c r="AA122" s="8"/>
      <c r="AB122" s="108"/>
    </row>
    <row r="123" spans="2:28" ht="16.5" customHeight="1" x14ac:dyDescent="0.3">
      <c r="B123" s="100">
        <v>108</v>
      </c>
      <c r="C123" s="7"/>
      <c r="D123" s="84"/>
      <c r="E123" s="84"/>
      <c r="F123" s="85"/>
      <c r="G123" s="86"/>
      <c r="H123" s="98">
        <f t="shared" si="48"/>
        <v>0</v>
      </c>
      <c r="I123" s="99" t="str">
        <f t="shared" si="49"/>
        <v>-</v>
      </c>
      <c r="J123" s="104">
        <f t="shared" si="46"/>
        <v>0</v>
      </c>
      <c r="K123" s="87">
        <f t="shared" si="35"/>
        <v>0</v>
      </c>
      <c r="L123" s="87">
        <f t="shared" si="36"/>
        <v>0</v>
      </c>
      <c r="M123" s="87">
        <f t="shared" si="37"/>
        <v>0</v>
      </c>
      <c r="N123" s="87">
        <f t="shared" si="38"/>
        <v>0</v>
      </c>
      <c r="O123" s="87">
        <f t="shared" si="40"/>
        <v>0</v>
      </c>
      <c r="P123" s="87">
        <f t="shared" si="41"/>
        <v>0</v>
      </c>
      <c r="Q123" s="87">
        <f t="shared" si="42"/>
        <v>0</v>
      </c>
      <c r="R123" s="87">
        <f t="shared" si="43"/>
        <v>0</v>
      </c>
      <c r="S123" s="87">
        <f t="shared" si="47"/>
        <v>0</v>
      </c>
      <c r="T123" s="6"/>
      <c r="U123" s="6"/>
      <c r="V123" s="4"/>
      <c r="W123" s="5"/>
      <c r="X123" s="8"/>
      <c r="Y123" s="8"/>
      <c r="Z123" s="8"/>
      <c r="AA123" s="8"/>
      <c r="AB123" s="108"/>
    </row>
    <row r="124" spans="2:28" ht="16.5" customHeight="1" x14ac:dyDescent="0.3">
      <c r="B124" s="100">
        <v>109</v>
      </c>
      <c r="C124" s="7"/>
      <c r="D124" s="84"/>
      <c r="E124" s="84"/>
      <c r="F124" s="85"/>
      <c r="G124" s="86"/>
      <c r="H124" s="98">
        <f t="shared" si="48"/>
        <v>0</v>
      </c>
      <c r="I124" s="99" t="str">
        <f t="shared" si="49"/>
        <v>-</v>
      </c>
      <c r="J124" s="104">
        <f t="shared" si="46"/>
        <v>0</v>
      </c>
      <c r="K124" s="87">
        <f t="shared" si="35"/>
        <v>0</v>
      </c>
      <c r="L124" s="87">
        <f t="shared" si="36"/>
        <v>0</v>
      </c>
      <c r="M124" s="87">
        <f t="shared" si="37"/>
        <v>0</v>
      </c>
      <c r="N124" s="87">
        <f t="shared" si="38"/>
        <v>0</v>
      </c>
      <c r="O124" s="87">
        <f t="shared" si="40"/>
        <v>0</v>
      </c>
      <c r="P124" s="87">
        <f t="shared" si="41"/>
        <v>0</v>
      </c>
      <c r="Q124" s="87">
        <f t="shared" si="42"/>
        <v>0</v>
      </c>
      <c r="R124" s="87">
        <f t="shared" si="43"/>
        <v>0</v>
      </c>
      <c r="S124" s="87">
        <f t="shared" si="47"/>
        <v>0</v>
      </c>
      <c r="T124" s="6"/>
      <c r="U124" s="6"/>
      <c r="V124" s="4"/>
      <c r="W124" s="5"/>
      <c r="X124" s="8"/>
      <c r="Y124" s="8"/>
      <c r="Z124" s="8"/>
      <c r="AA124" s="8"/>
      <c r="AB124" s="108"/>
    </row>
    <row r="125" spans="2:28" ht="16.5" customHeight="1" x14ac:dyDescent="0.3">
      <c r="B125" s="100">
        <v>110</v>
      </c>
      <c r="C125" s="7"/>
      <c r="D125" s="84"/>
      <c r="E125" s="84"/>
      <c r="F125" s="85"/>
      <c r="G125" s="86"/>
      <c r="H125" s="98">
        <f t="shared" si="48"/>
        <v>0</v>
      </c>
      <c r="I125" s="99" t="str">
        <f t="shared" si="49"/>
        <v>-</v>
      </c>
      <c r="J125" s="104">
        <f t="shared" si="46"/>
        <v>0</v>
      </c>
      <c r="K125" s="87">
        <f t="shared" si="35"/>
        <v>0</v>
      </c>
      <c r="L125" s="87">
        <f t="shared" si="36"/>
        <v>0</v>
      </c>
      <c r="M125" s="87">
        <f t="shared" si="37"/>
        <v>0</v>
      </c>
      <c r="N125" s="87">
        <f t="shared" si="38"/>
        <v>0</v>
      </c>
      <c r="O125" s="87">
        <f t="shared" si="40"/>
        <v>0</v>
      </c>
      <c r="P125" s="87">
        <f t="shared" si="41"/>
        <v>0</v>
      </c>
      <c r="Q125" s="87">
        <f t="shared" si="42"/>
        <v>0</v>
      </c>
      <c r="R125" s="87">
        <f t="shared" si="43"/>
        <v>0</v>
      </c>
      <c r="S125" s="87">
        <f t="shared" si="47"/>
        <v>0</v>
      </c>
      <c r="T125" s="6"/>
      <c r="U125" s="6"/>
      <c r="V125" s="4"/>
      <c r="W125" s="5"/>
      <c r="X125" s="8"/>
      <c r="Y125" s="8"/>
      <c r="Z125" s="8"/>
      <c r="AA125" s="8"/>
      <c r="AB125" s="108"/>
    </row>
    <row r="126" spans="2:28" ht="16.5" customHeight="1" x14ac:dyDescent="0.3">
      <c r="B126" s="100">
        <v>111</v>
      </c>
      <c r="C126" s="7"/>
      <c r="D126" s="84"/>
      <c r="E126" s="84"/>
      <c r="F126" s="85"/>
      <c r="G126" s="86"/>
      <c r="H126" s="98">
        <f t="shared" si="48"/>
        <v>0</v>
      </c>
      <c r="I126" s="99" t="str">
        <f t="shared" si="49"/>
        <v>-</v>
      </c>
      <c r="J126" s="104">
        <f t="shared" si="46"/>
        <v>0</v>
      </c>
      <c r="K126" s="87">
        <f t="shared" si="35"/>
        <v>0</v>
      </c>
      <c r="L126" s="87">
        <f t="shared" si="36"/>
        <v>0</v>
      </c>
      <c r="M126" s="87">
        <f t="shared" si="37"/>
        <v>0</v>
      </c>
      <c r="N126" s="87">
        <f t="shared" si="38"/>
        <v>0</v>
      </c>
      <c r="O126" s="87">
        <f t="shared" si="40"/>
        <v>0</v>
      </c>
      <c r="P126" s="87">
        <f t="shared" si="41"/>
        <v>0</v>
      </c>
      <c r="Q126" s="87">
        <f t="shared" si="42"/>
        <v>0</v>
      </c>
      <c r="R126" s="87">
        <f t="shared" si="43"/>
        <v>0</v>
      </c>
      <c r="S126" s="87">
        <f t="shared" si="47"/>
        <v>0</v>
      </c>
      <c r="T126" s="6"/>
      <c r="U126" s="6"/>
      <c r="V126" s="4"/>
      <c r="W126" s="5"/>
      <c r="X126" s="8"/>
      <c r="Y126" s="8"/>
      <c r="Z126" s="8"/>
      <c r="AA126" s="8"/>
      <c r="AB126" s="108"/>
    </row>
    <row r="127" spans="2:28" ht="16.5" customHeight="1" x14ac:dyDescent="0.3">
      <c r="B127" s="100">
        <v>112</v>
      </c>
      <c r="C127" s="7"/>
      <c r="D127" s="84"/>
      <c r="E127" s="84"/>
      <c r="F127" s="85"/>
      <c r="G127" s="86"/>
      <c r="H127" s="98">
        <f t="shared" si="48"/>
        <v>0</v>
      </c>
      <c r="I127" s="99" t="str">
        <f t="shared" si="49"/>
        <v>-</v>
      </c>
      <c r="J127" s="104">
        <f t="shared" si="46"/>
        <v>0</v>
      </c>
      <c r="K127" s="87">
        <f t="shared" si="35"/>
        <v>0</v>
      </c>
      <c r="L127" s="87">
        <f t="shared" si="36"/>
        <v>0</v>
      </c>
      <c r="M127" s="87">
        <f t="shared" si="37"/>
        <v>0</v>
      </c>
      <c r="N127" s="87">
        <f t="shared" si="38"/>
        <v>0</v>
      </c>
      <c r="O127" s="87">
        <f t="shared" si="40"/>
        <v>0</v>
      </c>
      <c r="P127" s="87">
        <f t="shared" si="41"/>
        <v>0</v>
      </c>
      <c r="Q127" s="87">
        <f t="shared" si="42"/>
        <v>0</v>
      </c>
      <c r="R127" s="87">
        <f t="shared" si="43"/>
        <v>0</v>
      </c>
      <c r="S127" s="87">
        <f t="shared" si="47"/>
        <v>0</v>
      </c>
      <c r="T127" s="6"/>
      <c r="U127" s="6"/>
      <c r="V127" s="4"/>
      <c r="W127" s="5"/>
      <c r="X127" s="8"/>
      <c r="Y127" s="8"/>
      <c r="Z127" s="8"/>
      <c r="AA127" s="8"/>
      <c r="AB127" s="108"/>
    </row>
    <row r="128" spans="2:28" ht="16.5" customHeight="1" x14ac:dyDescent="0.3">
      <c r="B128" s="100">
        <v>113</v>
      </c>
      <c r="C128" s="7"/>
      <c r="D128" s="84"/>
      <c r="E128" s="84"/>
      <c r="F128" s="85"/>
      <c r="G128" s="86"/>
      <c r="H128" s="98">
        <f t="shared" si="48"/>
        <v>0</v>
      </c>
      <c r="I128" s="99" t="str">
        <f t="shared" si="49"/>
        <v>-</v>
      </c>
      <c r="J128" s="104">
        <f t="shared" si="46"/>
        <v>0</v>
      </c>
      <c r="K128" s="87">
        <f t="shared" si="35"/>
        <v>0</v>
      </c>
      <c r="L128" s="87">
        <f t="shared" si="36"/>
        <v>0</v>
      </c>
      <c r="M128" s="87">
        <f t="shared" si="37"/>
        <v>0</v>
      </c>
      <c r="N128" s="87">
        <f t="shared" si="38"/>
        <v>0</v>
      </c>
      <c r="O128" s="87">
        <f t="shared" si="40"/>
        <v>0</v>
      </c>
      <c r="P128" s="87">
        <f t="shared" si="41"/>
        <v>0</v>
      </c>
      <c r="Q128" s="87">
        <f t="shared" si="42"/>
        <v>0</v>
      </c>
      <c r="R128" s="87">
        <f t="shared" si="43"/>
        <v>0</v>
      </c>
      <c r="S128" s="137"/>
      <c r="T128" s="6"/>
      <c r="U128" s="6"/>
      <c r="V128" s="4"/>
      <c r="W128" s="5"/>
      <c r="X128" s="8"/>
      <c r="Y128" s="8"/>
      <c r="Z128" s="8"/>
      <c r="AA128" s="8"/>
      <c r="AB128" s="108"/>
    </row>
    <row r="129" spans="2:28" ht="16.5" customHeight="1" x14ac:dyDescent="0.3">
      <c r="B129" s="100">
        <v>114</v>
      </c>
      <c r="C129" s="7"/>
      <c r="D129" s="84"/>
      <c r="E129" s="84"/>
      <c r="F129" s="85"/>
      <c r="G129" s="86"/>
      <c r="H129" s="98">
        <f t="shared" si="48"/>
        <v>0</v>
      </c>
      <c r="I129" s="99" t="str">
        <f t="shared" si="49"/>
        <v>-</v>
      </c>
      <c r="J129" s="104">
        <f t="shared" si="46"/>
        <v>0</v>
      </c>
      <c r="K129" s="87">
        <f t="shared" si="35"/>
        <v>0</v>
      </c>
      <c r="L129" s="87">
        <f t="shared" si="36"/>
        <v>0</v>
      </c>
      <c r="M129" s="87">
        <f t="shared" si="37"/>
        <v>0</v>
      </c>
      <c r="N129" s="87">
        <f t="shared" si="38"/>
        <v>0</v>
      </c>
      <c r="O129" s="87">
        <f t="shared" si="40"/>
        <v>0</v>
      </c>
      <c r="P129" s="87">
        <f t="shared" si="41"/>
        <v>0</v>
      </c>
      <c r="Q129" s="87">
        <f t="shared" si="42"/>
        <v>0</v>
      </c>
      <c r="R129" s="87">
        <f t="shared" si="43"/>
        <v>0</v>
      </c>
      <c r="S129" s="137"/>
      <c r="T129" s="6"/>
      <c r="U129" s="6"/>
      <c r="V129" s="4"/>
      <c r="W129" s="5"/>
      <c r="X129" s="8"/>
      <c r="Y129" s="8"/>
      <c r="Z129" s="8"/>
      <c r="AA129" s="8"/>
      <c r="AB129" s="108"/>
    </row>
    <row r="130" spans="2:28" ht="16.5" customHeight="1" x14ac:dyDescent="0.3">
      <c r="B130" s="100">
        <v>115</v>
      </c>
      <c r="C130" s="7"/>
      <c r="D130" s="84"/>
      <c r="E130" s="84"/>
      <c r="F130" s="85"/>
      <c r="G130" s="86"/>
      <c r="H130" s="98">
        <f t="shared" si="48"/>
        <v>0</v>
      </c>
      <c r="I130" s="99" t="str">
        <f t="shared" si="49"/>
        <v>-</v>
      </c>
      <c r="J130" s="104">
        <f t="shared" si="46"/>
        <v>0</v>
      </c>
      <c r="K130" s="87">
        <f t="shared" si="35"/>
        <v>0</v>
      </c>
      <c r="L130" s="87">
        <f t="shared" si="36"/>
        <v>0</v>
      </c>
      <c r="M130" s="87">
        <f t="shared" si="37"/>
        <v>0</v>
      </c>
      <c r="N130" s="87">
        <f t="shared" si="38"/>
        <v>0</v>
      </c>
      <c r="O130" s="87">
        <f t="shared" si="40"/>
        <v>0</v>
      </c>
      <c r="P130" s="87">
        <f t="shared" si="41"/>
        <v>0</v>
      </c>
      <c r="Q130" s="87">
        <f t="shared" si="42"/>
        <v>0</v>
      </c>
      <c r="R130" s="87">
        <f t="shared" si="43"/>
        <v>0</v>
      </c>
      <c r="S130" s="137"/>
      <c r="T130" s="6"/>
      <c r="U130" s="6"/>
      <c r="V130" s="4"/>
      <c r="W130" s="5"/>
      <c r="X130" s="8"/>
      <c r="Y130" s="8"/>
      <c r="Z130" s="8"/>
      <c r="AA130" s="8"/>
      <c r="AB130" s="108"/>
    </row>
    <row r="131" spans="2:28" ht="16.5" customHeight="1" x14ac:dyDescent="0.3">
      <c r="B131" s="100">
        <v>116</v>
      </c>
      <c r="C131" s="7"/>
      <c r="D131" s="84"/>
      <c r="E131" s="84"/>
      <c r="F131" s="85"/>
      <c r="G131" s="86"/>
      <c r="H131" s="98">
        <f t="shared" si="48"/>
        <v>0</v>
      </c>
      <c r="I131" s="99" t="str">
        <f t="shared" si="49"/>
        <v>-</v>
      </c>
      <c r="J131" s="104">
        <f t="shared" si="46"/>
        <v>0</v>
      </c>
      <c r="K131" s="87">
        <f t="shared" si="35"/>
        <v>0</v>
      </c>
      <c r="L131" s="87">
        <f t="shared" si="36"/>
        <v>0</v>
      </c>
      <c r="M131" s="87">
        <f t="shared" si="37"/>
        <v>0</v>
      </c>
      <c r="N131" s="87">
        <f t="shared" si="38"/>
        <v>0</v>
      </c>
      <c r="O131" s="87">
        <f t="shared" si="40"/>
        <v>0</v>
      </c>
      <c r="P131" s="87">
        <f t="shared" si="41"/>
        <v>0</v>
      </c>
      <c r="Q131" s="87">
        <f t="shared" si="42"/>
        <v>0</v>
      </c>
      <c r="R131" s="87">
        <f t="shared" si="43"/>
        <v>0</v>
      </c>
      <c r="S131" s="137"/>
      <c r="T131" s="6"/>
      <c r="U131" s="6"/>
      <c r="V131" s="4"/>
      <c r="W131" s="5"/>
      <c r="X131" s="8"/>
      <c r="Y131" s="8"/>
      <c r="Z131" s="8"/>
      <c r="AA131" s="8"/>
      <c r="AB131" s="108"/>
    </row>
    <row r="132" spans="2:28" ht="16.5" customHeight="1" x14ac:dyDescent="0.3">
      <c r="B132" s="100">
        <v>117</v>
      </c>
      <c r="C132" s="7"/>
      <c r="D132" s="84"/>
      <c r="E132" s="84"/>
      <c r="F132" s="85"/>
      <c r="G132" s="86"/>
      <c r="H132" s="98">
        <f t="shared" si="48"/>
        <v>0</v>
      </c>
      <c r="I132" s="99" t="str">
        <f t="shared" si="49"/>
        <v>-</v>
      </c>
      <c r="J132" s="104">
        <f t="shared" si="46"/>
        <v>0</v>
      </c>
      <c r="K132" s="87">
        <f t="shared" si="35"/>
        <v>0</v>
      </c>
      <c r="L132" s="87">
        <f t="shared" si="36"/>
        <v>0</v>
      </c>
      <c r="M132" s="87">
        <f t="shared" si="37"/>
        <v>0</v>
      </c>
      <c r="N132" s="87">
        <f t="shared" si="38"/>
        <v>0</v>
      </c>
      <c r="O132" s="87">
        <f t="shared" si="40"/>
        <v>0</v>
      </c>
      <c r="P132" s="87">
        <f t="shared" si="41"/>
        <v>0</v>
      </c>
      <c r="Q132" s="87">
        <f t="shared" si="42"/>
        <v>0</v>
      </c>
      <c r="R132" s="87">
        <f t="shared" si="43"/>
        <v>0</v>
      </c>
      <c r="S132" s="137"/>
      <c r="T132" s="6"/>
      <c r="U132" s="6"/>
      <c r="V132" s="4"/>
      <c r="W132" s="5"/>
      <c r="X132" s="8"/>
      <c r="Y132" s="8"/>
      <c r="Z132" s="8"/>
      <c r="AA132" s="8"/>
      <c r="AB132" s="108"/>
    </row>
    <row r="133" spans="2:28" ht="16.5" customHeight="1" x14ac:dyDescent="0.3">
      <c r="B133" s="100">
        <v>118</v>
      </c>
      <c r="C133" s="7"/>
      <c r="D133" s="84"/>
      <c r="E133" s="84"/>
      <c r="F133" s="85"/>
      <c r="G133" s="86"/>
      <c r="H133" s="98">
        <f t="shared" si="48"/>
        <v>0</v>
      </c>
      <c r="I133" s="99" t="str">
        <f t="shared" si="49"/>
        <v>-</v>
      </c>
      <c r="J133" s="104">
        <f t="shared" si="46"/>
        <v>0</v>
      </c>
      <c r="K133" s="87">
        <f t="shared" si="35"/>
        <v>0</v>
      </c>
      <c r="L133" s="87">
        <f t="shared" si="36"/>
        <v>0</v>
      </c>
      <c r="M133" s="87">
        <f t="shared" si="37"/>
        <v>0</v>
      </c>
      <c r="N133" s="87">
        <f t="shared" si="38"/>
        <v>0</v>
      </c>
      <c r="O133" s="87">
        <f t="shared" si="40"/>
        <v>0</v>
      </c>
      <c r="P133" s="87">
        <f t="shared" si="41"/>
        <v>0</v>
      </c>
      <c r="Q133" s="87">
        <f t="shared" si="42"/>
        <v>0</v>
      </c>
      <c r="R133" s="87">
        <f t="shared" si="43"/>
        <v>0</v>
      </c>
      <c r="S133" s="137"/>
      <c r="T133" s="6"/>
      <c r="U133" s="6"/>
      <c r="V133" s="4"/>
      <c r="W133" s="5"/>
      <c r="X133" s="8"/>
      <c r="Y133" s="8"/>
      <c r="Z133" s="8"/>
      <c r="AA133" s="8"/>
      <c r="AB133" s="108"/>
    </row>
    <row r="134" spans="2:28" ht="16.5" customHeight="1" x14ac:dyDescent="0.3">
      <c r="B134" s="100">
        <v>119</v>
      </c>
      <c r="C134" s="7"/>
      <c r="D134" s="84"/>
      <c r="E134" s="84"/>
      <c r="F134" s="85"/>
      <c r="G134" s="86"/>
      <c r="H134" s="98">
        <f t="shared" si="48"/>
        <v>0</v>
      </c>
      <c r="I134" s="99" t="str">
        <f t="shared" si="49"/>
        <v>-</v>
      </c>
      <c r="J134" s="104">
        <f t="shared" si="46"/>
        <v>0</v>
      </c>
      <c r="K134" s="87">
        <f t="shared" si="35"/>
        <v>0</v>
      </c>
      <c r="L134" s="87">
        <f t="shared" si="36"/>
        <v>0</v>
      </c>
      <c r="M134" s="87">
        <f t="shared" si="37"/>
        <v>0</v>
      </c>
      <c r="N134" s="87">
        <f t="shared" si="38"/>
        <v>0</v>
      </c>
      <c r="O134" s="87">
        <f t="shared" si="40"/>
        <v>0</v>
      </c>
      <c r="P134" s="87">
        <f t="shared" si="41"/>
        <v>0</v>
      </c>
      <c r="Q134" s="87">
        <f t="shared" si="42"/>
        <v>0</v>
      </c>
      <c r="R134" s="87">
        <f t="shared" si="43"/>
        <v>0</v>
      </c>
      <c r="S134" s="137"/>
      <c r="T134" s="6"/>
      <c r="U134" s="6"/>
      <c r="V134" s="4"/>
      <c r="W134" s="5"/>
      <c r="X134" s="8"/>
      <c r="Y134" s="8"/>
      <c r="Z134" s="8"/>
      <c r="AA134" s="8"/>
      <c r="AB134" s="108"/>
    </row>
    <row r="135" spans="2:28" ht="16.5" customHeight="1" x14ac:dyDescent="0.3">
      <c r="B135" s="100">
        <v>120</v>
      </c>
      <c r="C135" s="7"/>
      <c r="D135" s="84"/>
      <c r="E135" s="84"/>
      <c r="F135" s="85"/>
      <c r="G135" s="86"/>
      <c r="H135" s="98">
        <f t="shared" si="48"/>
        <v>0</v>
      </c>
      <c r="I135" s="99" t="str">
        <f t="shared" si="49"/>
        <v>-</v>
      </c>
      <c r="J135" s="104">
        <f t="shared" si="46"/>
        <v>0</v>
      </c>
      <c r="K135" s="87">
        <f t="shared" si="35"/>
        <v>0</v>
      </c>
      <c r="L135" s="87">
        <f t="shared" si="36"/>
        <v>0</v>
      </c>
      <c r="M135" s="87">
        <f t="shared" si="37"/>
        <v>0</v>
      </c>
      <c r="N135" s="87">
        <f t="shared" si="38"/>
        <v>0</v>
      </c>
      <c r="O135" s="87">
        <f t="shared" si="40"/>
        <v>0</v>
      </c>
      <c r="P135" s="87">
        <f t="shared" si="41"/>
        <v>0</v>
      </c>
      <c r="Q135" s="87">
        <f t="shared" ref="Q135:Q145" si="50">(IF(AND(Z135=1),15,IF(AND(Z135=2),10,IF(AND(Z135=3),5,0))))</f>
        <v>0</v>
      </c>
      <c r="R135" s="87">
        <f t="shared" si="43"/>
        <v>0</v>
      </c>
      <c r="S135" s="137"/>
      <c r="T135" s="6"/>
      <c r="U135" s="6"/>
      <c r="V135" s="4"/>
      <c r="W135" s="5"/>
      <c r="X135" s="8"/>
      <c r="Y135" s="8"/>
      <c r="Z135" s="8"/>
      <c r="AA135" s="8"/>
      <c r="AB135" s="108"/>
    </row>
    <row r="136" spans="2:28" ht="16.5" customHeight="1" x14ac:dyDescent="0.3">
      <c r="B136" s="100">
        <v>121</v>
      </c>
      <c r="C136" s="7"/>
      <c r="D136" s="84"/>
      <c r="E136" s="84"/>
      <c r="F136" s="85"/>
      <c r="G136" s="86"/>
      <c r="H136" s="98">
        <f t="shared" si="48"/>
        <v>0</v>
      </c>
      <c r="I136" s="99" t="str">
        <f t="shared" si="49"/>
        <v>-</v>
      </c>
      <c r="J136" s="104">
        <f t="shared" si="46"/>
        <v>0</v>
      </c>
      <c r="K136" s="87">
        <f t="shared" si="35"/>
        <v>0</v>
      </c>
      <c r="L136" s="87">
        <f t="shared" si="36"/>
        <v>0</v>
      </c>
      <c r="M136" s="87">
        <f t="shared" si="37"/>
        <v>0</v>
      </c>
      <c r="N136" s="87">
        <f t="shared" si="38"/>
        <v>0</v>
      </c>
      <c r="O136" s="87">
        <f t="shared" si="40"/>
        <v>0</v>
      </c>
      <c r="P136" s="87">
        <f t="shared" si="41"/>
        <v>0</v>
      </c>
      <c r="Q136" s="87">
        <f t="shared" si="50"/>
        <v>0</v>
      </c>
      <c r="R136" s="87">
        <f t="shared" si="43"/>
        <v>0</v>
      </c>
      <c r="S136" s="137"/>
      <c r="T136" s="6"/>
      <c r="U136" s="6"/>
      <c r="V136" s="4"/>
      <c r="W136" s="5"/>
      <c r="X136" s="8"/>
      <c r="Y136" s="8"/>
      <c r="Z136" s="8"/>
      <c r="AA136" s="8"/>
      <c r="AB136" s="108"/>
    </row>
    <row r="137" spans="2:28" ht="16.5" customHeight="1" x14ac:dyDescent="0.3">
      <c r="B137" s="100">
        <v>122</v>
      </c>
      <c r="C137" s="7"/>
      <c r="D137" s="84"/>
      <c r="E137" s="84"/>
      <c r="F137" s="85"/>
      <c r="G137" s="86"/>
      <c r="H137" s="98">
        <f t="shared" si="48"/>
        <v>0</v>
      </c>
      <c r="I137" s="99" t="str">
        <f t="shared" si="49"/>
        <v>-</v>
      </c>
      <c r="J137" s="104">
        <f t="shared" si="46"/>
        <v>0</v>
      </c>
      <c r="K137" s="87">
        <f t="shared" si="35"/>
        <v>0</v>
      </c>
      <c r="L137" s="87">
        <f t="shared" si="36"/>
        <v>0</v>
      </c>
      <c r="M137" s="87">
        <f t="shared" si="37"/>
        <v>0</v>
      </c>
      <c r="N137" s="87">
        <f t="shared" si="38"/>
        <v>0</v>
      </c>
      <c r="O137" s="87">
        <f t="shared" si="40"/>
        <v>0</v>
      </c>
      <c r="P137" s="87">
        <f t="shared" si="41"/>
        <v>0</v>
      </c>
      <c r="Q137" s="87">
        <f t="shared" si="50"/>
        <v>0</v>
      </c>
      <c r="R137" s="87">
        <f t="shared" si="43"/>
        <v>0</v>
      </c>
      <c r="S137" s="137"/>
      <c r="T137" s="6"/>
      <c r="U137" s="6"/>
      <c r="V137" s="4"/>
      <c r="W137" s="5"/>
      <c r="X137" s="8"/>
      <c r="Y137" s="8"/>
      <c r="Z137" s="8"/>
      <c r="AA137" s="8"/>
      <c r="AB137" s="108"/>
    </row>
    <row r="138" spans="2:28" ht="16.5" customHeight="1" x14ac:dyDescent="0.3">
      <c r="B138" s="100">
        <v>123</v>
      </c>
      <c r="C138" s="7"/>
      <c r="D138" s="84"/>
      <c r="E138" s="84"/>
      <c r="F138" s="85"/>
      <c r="G138" s="86"/>
      <c r="H138" s="98">
        <f t="shared" si="48"/>
        <v>0</v>
      </c>
      <c r="I138" s="99" t="str">
        <f t="shared" si="49"/>
        <v>-</v>
      </c>
      <c r="J138" s="104">
        <f t="shared" si="46"/>
        <v>0</v>
      </c>
      <c r="K138" s="87">
        <f t="shared" si="35"/>
        <v>0</v>
      </c>
      <c r="L138" s="87">
        <f t="shared" si="36"/>
        <v>0</v>
      </c>
      <c r="M138" s="87">
        <f t="shared" si="37"/>
        <v>0</v>
      </c>
      <c r="N138" s="87">
        <f t="shared" si="38"/>
        <v>0</v>
      </c>
      <c r="O138" s="87">
        <f t="shared" si="40"/>
        <v>0</v>
      </c>
      <c r="P138" s="87">
        <f t="shared" si="41"/>
        <v>0</v>
      </c>
      <c r="Q138" s="87">
        <f t="shared" si="50"/>
        <v>0</v>
      </c>
      <c r="R138" s="87">
        <f t="shared" si="43"/>
        <v>0</v>
      </c>
      <c r="S138" s="137"/>
      <c r="T138" s="6"/>
      <c r="U138" s="6"/>
      <c r="V138" s="4"/>
      <c r="W138" s="5"/>
      <c r="X138" s="8"/>
      <c r="Y138" s="8"/>
      <c r="Z138" s="8"/>
      <c r="AA138" s="8"/>
      <c r="AB138" s="108"/>
    </row>
    <row r="139" spans="2:28" ht="16.5" customHeight="1" x14ac:dyDescent="0.3">
      <c r="B139" s="100">
        <v>124</v>
      </c>
      <c r="C139" s="7"/>
      <c r="D139" s="84"/>
      <c r="E139" s="84"/>
      <c r="F139" s="85"/>
      <c r="G139" s="86"/>
      <c r="H139" s="98">
        <f t="shared" si="48"/>
        <v>0</v>
      </c>
      <c r="I139" s="99" t="str">
        <f t="shared" si="49"/>
        <v>-</v>
      </c>
      <c r="J139" s="104">
        <f t="shared" ref="J139:J149" si="51">0.4*(K139+L139+M139)+0.35*N139+0.25*(O139+P139)</f>
        <v>0</v>
      </c>
      <c r="K139" s="87">
        <f t="shared" si="35"/>
        <v>0</v>
      </c>
      <c r="L139" s="87">
        <f t="shared" si="36"/>
        <v>0</v>
      </c>
      <c r="M139" s="87">
        <f t="shared" si="37"/>
        <v>0</v>
      </c>
      <c r="N139" s="87">
        <f t="shared" si="38"/>
        <v>0</v>
      </c>
      <c r="O139" s="87">
        <f t="shared" si="40"/>
        <v>0</v>
      </c>
      <c r="P139" s="87">
        <f t="shared" si="41"/>
        <v>0</v>
      </c>
      <c r="Q139" s="87">
        <f t="shared" si="50"/>
        <v>0</v>
      </c>
      <c r="R139" s="87">
        <f t="shared" si="43"/>
        <v>0</v>
      </c>
      <c r="S139" s="137"/>
      <c r="T139" s="6"/>
      <c r="U139" s="6"/>
      <c r="V139" s="4"/>
      <c r="W139" s="5"/>
      <c r="X139" s="8"/>
      <c r="Y139" s="8"/>
      <c r="Z139" s="8"/>
      <c r="AA139" s="8"/>
      <c r="AB139" s="108"/>
    </row>
    <row r="140" spans="2:28" ht="16.5" customHeight="1" x14ac:dyDescent="0.3">
      <c r="B140" s="100">
        <v>125</v>
      </c>
      <c r="C140" s="7"/>
      <c r="D140" s="84"/>
      <c r="E140" s="84"/>
      <c r="F140" s="85"/>
      <c r="G140" s="86"/>
      <c r="H140" s="98">
        <f t="shared" si="48"/>
        <v>0</v>
      </c>
      <c r="I140" s="99" t="str">
        <f t="shared" si="49"/>
        <v>-</v>
      </c>
      <c r="J140" s="104">
        <f t="shared" si="51"/>
        <v>0</v>
      </c>
      <c r="K140" s="87">
        <f t="shared" si="35"/>
        <v>0</v>
      </c>
      <c r="L140" s="87">
        <f t="shared" si="36"/>
        <v>0</v>
      </c>
      <c r="M140" s="87">
        <f t="shared" si="37"/>
        <v>0</v>
      </c>
      <c r="N140" s="87">
        <f t="shared" si="38"/>
        <v>0</v>
      </c>
      <c r="O140" s="87">
        <f t="shared" si="40"/>
        <v>0</v>
      </c>
      <c r="P140" s="87">
        <f t="shared" si="41"/>
        <v>0</v>
      </c>
      <c r="Q140" s="87">
        <f t="shared" si="50"/>
        <v>0</v>
      </c>
      <c r="R140" s="87">
        <f t="shared" si="43"/>
        <v>0</v>
      </c>
      <c r="S140" s="137"/>
      <c r="T140" s="6"/>
      <c r="U140" s="6"/>
      <c r="V140" s="4"/>
      <c r="W140" s="5"/>
      <c r="X140" s="8"/>
      <c r="Y140" s="8"/>
      <c r="Z140" s="8"/>
      <c r="AA140" s="8"/>
      <c r="AB140" s="108"/>
    </row>
    <row r="141" spans="2:28" ht="16.5" customHeight="1" x14ac:dyDescent="0.3">
      <c r="B141" s="100">
        <v>126</v>
      </c>
      <c r="C141" s="7"/>
      <c r="D141" s="84"/>
      <c r="E141" s="84"/>
      <c r="F141" s="85"/>
      <c r="G141" s="86"/>
      <c r="H141" s="98">
        <f t="shared" si="48"/>
        <v>0</v>
      </c>
      <c r="I141" s="99" t="str">
        <f t="shared" si="49"/>
        <v>-</v>
      </c>
      <c r="J141" s="104">
        <f t="shared" si="51"/>
        <v>0</v>
      </c>
      <c r="K141" s="87">
        <f t="shared" si="35"/>
        <v>0</v>
      </c>
      <c r="L141" s="87">
        <f t="shared" si="36"/>
        <v>0</v>
      </c>
      <c r="M141" s="87">
        <f t="shared" si="37"/>
        <v>0</v>
      </c>
      <c r="N141" s="87">
        <f t="shared" si="38"/>
        <v>0</v>
      </c>
      <c r="O141" s="87">
        <f t="shared" si="40"/>
        <v>0</v>
      </c>
      <c r="P141" s="87">
        <f t="shared" si="41"/>
        <v>0</v>
      </c>
      <c r="Q141" s="87">
        <f t="shared" si="50"/>
        <v>0</v>
      </c>
      <c r="R141" s="87">
        <f t="shared" si="43"/>
        <v>0</v>
      </c>
      <c r="S141" s="137"/>
      <c r="T141" s="6"/>
      <c r="U141" s="6"/>
      <c r="V141" s="4"/>
      <c r="W141" s="5"/>
      <c r="X141" s="8"/>
      <c r="Y141" s="8"/>
      <c r="Z141" s="8"/>
      <c r="AA141" s="8"/>
      <c r="AB141" s="108"/>
    </row>
    <row r="142" spans="2:28" ht="16.5" customHeight="1" x14ac:dyDescent="0.3">
      <c r="B142" s="100">
        <v>127</v>
      </c>
      <c r="C142" s="7"/>
      <c r="D142" s="84"/>
      <c r="E142" s="84"/>
      <c r="F142" s="85"/>
      <c r="G142" s="86"/>
      <c r="H142" s="98">
        <f t="shared" si="48"/>
        <v>0</v>
      </c>
      <c r="I142" s="99" t="str">
        <f t="shared" si="49"/>
        <v>-</v>
      </c>
      <c r="J142" s="104">
        <f t="shared" si="51"/>
        <v>0</v>
      </c>
      <c r="K142" s="87">
        <f t="shared" si="35"/>
        <v>0</v>
      </c>
      <c r="L142" s="87">
        <f t="shared" si="36"/>
        <v>0</v>
      </c>
      <c r="M142" s="87">
        <f t="shared" si="37"/>
        <v>0</v>
      </c>
      <c r="N142" s="87">
        <f t="shared" si="38"/>
        <v>0</v>
      </c>
      <c r="O142" s="87">
        <f t="shared" si="40"/>
        <v>0</v>
      </c>
      <c r="P142" s="87">
        <f t="shared" si="41"/>
        <v>0</v>
      </c>
      <c r="Q142" s="87">
        <f t="shared" si="50"/>
        <v>0</v>
      </c>
      <c r="R142" s="87">
        <f t="shared" si="43"/>
        <v>0</v>
      </c>
      <c r="S142" s="137"/>
      <c r="T142" s="6"/>
      <c r="U142" s="6"/>
      <c r="V142" s="4"/>
      <c r="W142" s="5"/>
      <c r="X142" s="8"/>
      <c r="Y142" s="8"/>
      <c r="Z142" s="8"/>
      <c r="AA142" s="8"/>
      <c r="AB142" s="108"/>
    </row>
    <row r="143" spans="2:28" ht="16.5" customHeight="1" x14ac:dyDescent="0.3">
      <c r="B143" s="100">
        <v>128</v>
      </c>
      <c r="C143" s="7"/>
      <c r="D143" s="84"/>
      <c r="E143" s="84"/>
      <c r="F143" s="85"/>
      <c r="G143" s="86"/>
      <c r="H143" s="98">
        <f t="shared" si="48"/>
        <v>0</v>
      </c>
      <c r="I143" s="99" t="str">
        <f t="shared" si="49"/>
        <v>-</v>
      </c>
      <c r="J143" s="104">
        <f t="shared" si="51"/>
        <v>0</v>
      </c>
      <c r="K143" s="87">
        <f t="shared" si="35"/>
        <v>0</v>
      </c>
      <c r="L143" s="87">
        <f t="shared" si="36"/>
        <v>0</v>
      </c>
      <c r="M143" s="87">
        <f t="shared" si="37"/>
        <v>0</v>
      </c>
      <c r="N143" s="87">
        <f t="shared" si="38"/>
        <v>0</v>
      </c>
      <c r="O143" s="87">
        <f t="shared" si="40"/>
        <v>0</v>
      </c>
      <c r="P143" s="87">
        <f t="shared" si="41"/>
        <v>0</v>
      </c>
      <c r="Q143" s="87">
        <f t="shared" si="50"/>
        <v>0</v>
      </c>
      <c r="R143" s="87">
        <f t="shared" si="43"/>
        <v>0</v>
      </c>
      <c r="S143" s="137"/>
      <c r="T143" s="6"/>
      <c r="U143" s="6"/>
      <c r="V143" s="4"/>
      <c r="W143" s="5"/>
      <c r="X143" s="8"/>
      <c r="Y143" s="8"/>
      <c r="Z143" s="8"/>
      <c r="AA143" s="8"/>
      <c r="AB143" s="108"/>
    </row>
    <row r="144" spans="2:28" ht="16.5" customHeight="1" x14ac:dyDescent="0.3">
      <c r="B144" s="100">
        <v>129</v>
      </c>
      <c r="C144" s="7"/>
      <c r="D144" s="84"/>
      <c r="E144" s="84"/>
      <c r="F144" s="85"/>
      <c r="G144" s="86"/>
      <c r="H144" s="98">
        <f t="shared" ref="H144:H175" si="52">IF(I144=1,$D$9,IF(I144=2,$E$9,IF(I144=3,$F$9,IF(I144=4,$G$9,IF(I144=5,$H$9,0)))))*F144</f>
        <v>0</v>
      </c>
      <c r="I144" s="99" t="str">
        <f t="shared" si="49"/>
        <v>-</v>
      </c>
      <c r="J144" s="104">
        <f t="shared" si="51"/>
        <v>0</v>
      </c>
      <c r="K144" s="87">
        <f t="shared" si="35"/>
        <v>0</v>
      </c>
      <c r="L144" s="87">
        <f t="shared" si="36"/>
        <v>0</v>
      </c>
      <c r="M144" s="87">
        <f t="shared" si="37"/>
        <v>0</v>
      </c>
      <c r="N144" s="87">
        <f t="shared" si="38"/>
        <v>0</v>
      </c>
      <c r="O144" s="87">
        <f t="shared" si="40"/>
        <v>0</v>
      </c>
      <c r="P144" s="87">
        <f t="shared" si="41"/>
        <v>0</v>
      </c>
      <c r="Q144" s="87">
        <f t="shared" si="50"/>
        <v>0</v>
      </c>
      <c r="R144" s="87">
        <f t="shared" si="43"/>
        <v>0</v>
      </c>
      <c r="S144" s="137"/>
      <c r="T144" s="6"/>
      <c r="U144" s="6"/>
      <c r="V144" s="4"/>
      <c r="W144" s="5"/>
      <c r="X144" s="8"/>
      <c r="Y144" s="8"/>
      <c r="Z144" s="8"/>
      <c r="AA144" s="8"/>
      <c r="AB144" s="108"/>
    </row>
    <row r="145" spans="2:28" ht="16.5" customHeight="1" x14ac:dyDescent="0.3">
      <c r="B145" s="100">
        <v>130</v>
      </c>
      <c r="C145" s="7"/>
      <c r="D145" s="84"/>
      <c r="E145" s="84"/>
      <c r="F145" s="85"/>
      <c r="G145" s="86"/>
      <c r="H145" s="98">
        <f t="shared" si="52"/>
        <v>0</v>
      </c>
      <c r="I145" s="99" t="str">
        <f t="shared" si="49"/>
        <v>-</v>
      </c>
      <c r="J145" s="104">
        <f t="shared" si="51"/>
        <v>0</v>
      </c>
      <c r="K145" s="87">
        <f t="shared" ref="K145:K208" si="53">IF(AND(T145=1),60,IF(AND(T145=2),50,IF(AND(T145=3),40,IF(AND(T145=4),30,0))))</f>
        <v>0</v>
      </c>
      <c r="L145" s="87">
        <f t="shared" ref="L145:L208" si="54">IF(AND(U145=1),10,IF(AND(U145=2),8,IF(AND(U145=3),6,IF(AND(U145=4),4,IF(AND(U145=5),2,0)))))</f>
        <v>0</v>
      </c>
      <c r="M145" s="87">
        <f t="shared" ref="M145:M208" si="55">IF(AND(V145=1),30,IF(AND(V145=2),25,IF(AND(V145=3),20,IF(AND(V145=4),15,0))))</f>
        <v>0</v>
      </c>
      <c r="N145" s="87">
        <f t="shared" ref="N145:N208" si="56">(IF(AND(W145=1),100,IF(AND(W145=2),90,IF(AND(W145=3),80,IF(AND(W145=4),70,IF(AND(W145=5),60,0))))))</f>
        <v>0</v>
      </c>
      <c r="O145" s="87">
        <f t="shared" si="40"/>
        <v>0</v>
      </c>
      <c r="P145" s="87">
        <f t="shared" si="41"/>
        <v>0</v>
      </c>
      <c r="Q145" s="87">
        <f t="shared" si="50"/>
        <v>0</v>
      </c>
      <c r="R145" s="87">
        <f t="shared" si="43"/>
        <v>0</v>
      </c>
      <c r="S145" s="137"/>
      <c r="T145" s="6"/>
      <c r="U145" s="6"/>
      <c r="V145" s="4"/>
      <c r="W145" s="5"/>
      <c r="X145" s="8"/>
      <c r="Y145" s="8"/>
      <c r="Z145" s="8"/>
      <c r="AA145" s="8"/>
      <c r="AB145" s="108"/>
    </row>
    <row r="146" spans="2:28" ht="16.5" customHeight="1" x14ac:dyDescent="0.3">
      <c r="B146" s="100">
        <v>131</v>
      </c>
      <c r="C146" s="7"/>
      <c r="D146" s="84"/>
      <c r="E146" s="84"/>
      <c r="F146" s="85"/>
      <c r="G146" s="86"/>
      <c r="H146" s="98">
        <f t="shared" si="52"/>
        <v>0</v>
      </c>
      <c r="I146" s="99" t="str">
        <f t="shared" si="49"/>
        <v>-</v>
      </c>
      <c r="J146" s="104">
        <f t="shared" si="51"/>
        <v>0</v>
      </c>
      <c r="K146" s="87">
        <f t="shared" si="53"/>
        <v>0</v>
      </c>
      <c r="L146" s="87">
        <f t="shared" si="54"/>
        <v>0</v>
      </c>
      <c r="M146" s="87">
        <f t="shared" si="55"/>
        <v>0</v>
      </c>
      <c r="N146" s="87">
        <f t="shared" si="56"/>
        <v>0</v>
      </c>
      <c r="O146" s="87">
        <f t="shared" ref="O146:O209" si="57">(IF(AND(X146=1),50,IF(AND(X146=2),40,IF(AND(X146=3),30,0))))</f>
        <v>0</v>
      </c>
      <c r="P146" s="87">
        <f t="shared" ref="P146:P209" si="58">(IF(AND(Y146=1),20,IF(AND(Y146=2),15,IF(AND(Y146=3),10,0))))</f>
        <v>0</v>
      </c>
      <c r="Q146" s="87">
        <f t="shared" ref="Q146:Q209" si="59">(IF(AND(Z146=1),15,IF(AND(Z146=2),10,IF(AND(Z146=3),5,0))))</f>
        <v>0</v>
      </c>
      <c r="R146" s="87">
        <f t="shared" ref="R146:R209" si="60">(IF(AND(AA146=1),15,IF(AND(AA146=2),10,IF(AND(AA146=3),5,0))))</f>
        <v>0</v>
      </c>
      <c r="S146" s="137"/>
      <c r="T146" s="6"/>
      <c r="U146" s="6"/>
      <c r="V146" s="4"/>
      <c r="W146" s="5"/>
      <c r="X146" s="8"/>
      <c r="Y146" s="8"/>
      <c r="Z146" s="8"/>
      <c r="AA146" s="8"/>
      <c r="AB146" s="108"/>
    </row>
    <row r="147" spans="2:28" ht="16.5" customHeight="1" x14ac:dyDescent="0.3">
      <c r="B147" s="100">
        <v>132</v>
      </c>
      <c r="C147" s="7"/>
      <c r="D147" s="84"/>
      <c r="E147" s="84"/>
      <c r="F147" s="85"/>
      <c r="G147" s="86"/>
      <c r="H147" s="98">
        <f t="shared" si="52"/>
        <v>0</v>
      </c>
      <c r="I147" s="99" t="str">
        <f t="shared" si="49"/>
        <v>-</v>
      </c>
      <c r="J147" s="104">
        <f t="shared" si="51"/>
        <v>0</v>
      </c>
      <c r="K147" s="87">
        <f t="shared" si="53"/>
        <v>0</v>
      </c>
      <c r="L147" s="87">
        <f t="shared" si="54"/>
        <v>0</v>
      </c>
      <c r="M147" s="87">
        <f t="shared" si="55"/>
        <v>0</v>
      </c>
      <c r="N147" s="87">
        <f t="shared" si="56"/>
        <v>0</v>
      </c>
      <c r="O147" s="87">
        <f t="shared" si="57"/>
        <v>0</v>
      </c>
      <c r="P147" s="87">
        <f t="shared" si="58"/>
        <v>0</v>
      </c>
      <c r="Q147" s="87">
        <f t="shared" si="59"/>
        <v>0</v>
      </c>
      <c r="R147" s="87">
        <f t="shared" si="60"/>
        <v>0</v>
      </c>
      <c r="S147" s="137"/>
      <c r="T147" s="6"/>
      <c r="U147" s="6"/>
      <c r="V147" s="4"/>
      <c r="W147" s="5"/>
      <c r="X147" s="8"/>
      <c r="Y147" s="8"/>
      <c r="Z147" s="8"/>
      <c r="AA147" s="8"/>
      <c r="AB147" s="108"/>
    </row>
    <row r="148" spans="2:28" ht="16.5" customHeight="1" x14ac:dyDescent="0.3">
      <c r="B148" s="100">
        <v>133</v>
      </c>
      <c r="C148" s="7"/>
      <c r="D148" s="84"/>
      <c r="E148" s="84"/>
      <c r="F148" s="85"/>
      <c r="G148" s="86"/>
      <c r="H148" s="98">
        <f t="shared" si="52"/>
        <v>0</v>
      </c>
      <c r="I148" s="99" t="str">
        <f t="shared" si="49"/>
        <v>-</v>
      </c>
      <c r="J148" s="104">
        <f t="shared" si="51"/>
        <v>0</v>
      </c>
      <c r="K148" s="87">
        <f t="shared" si="53"/>
        <v>0</v>
      </c>
      <c r="L148" s="87">
        <f t="shared" si="54"/>
        <v>0</v>
      </c>
      <c r="M148" s="87">
        <f t="shared" si="55"/>
        <v>0</v>
      </c>
      <c r="N148" s="87">
        <f t="shared" si="56"/>
        <v>0</v>
      </c>
      <c r="O148" s="87">
        <f t="shared" si="57"/>
        <v>0</v>
      </c>
      <c r="P148" s="87">
        <f t="shared" si="58"/>
        <v>0</v>
      </c>
      <c r="Q148" s="87">
        <f t="shared" si="59"/>
        <v>0</v>
      </c>
      <c r="R148" s="87">
        <f t="shared" si="60"/>
        <v>0</v>
      </c>
      <c r="S148" s="137"/>
      <c r="T148" s="6"/>
      <c r="U148" s="6"/>
      <c r="V148" s="4"/>
      <c r="W148" s="5"/>
      <c r="X148" s="8"/>
      <c r="Y148" s="8"/>
      <c r="Z148" s="8"/>
      <c r="AA148" s="8"/>
      <c r="AB148" s="108"/>
    </row>
    <row r="149" spans="2:28" ht="16.5" customHeight="1" x14ac:dyDescent="0.3">
      <c r="B149" s="100">
        <v>134</v>
      </c>
      <c r="C149" s="7"/>
      <c r="D149" s="84"/>
      <c r="E149" s="84"/>
      <c r="F149" s="85"/>
      <c r="G149" s="86"/>
      <c r="H149" s="98">
        <f t="shared" si="52"/>
        <v>0</v>
      </c>
      <c r="I149" s="99" t="str">
        <f t="shared" si="49"/>
        <v>-</v>
      </c>
      <c r="J149" s="104">
        <f t="shared" si="51"/>
        <v>0</v>
      </c>
      <c r="K149" s="87">
        <f t="shared" si="53"/>
        <v>0</v>
      </c>
      <c r="L149" s="87">
        <f t="shared" si="54"/>
        <v>0</v>
      </c>
      <c r="M149" s="87">
        <f t="shared" si="55"/>
        <v>0</v>
      </c>
      <c r="N149" s="87">
        <f t="shared" si="56"/>
        <v>0</v>
      </c>
      <c r="O149" s="87">
        <f t="shared" si="57"/>
        <v>0</v>
      </c>
      <c r="P149" s="87">
        <f t="shared" si="58"/>
        <v>0</v>
      </c>
      <c r="Q149" s="87">
        <f t="shared" si="59"/>
        <v>0</v>
      </c>
      <c r="R149" s="87">
        <f t="shared" si="60"/>
        <v>0</v>
      </c>
      <c r="S149" s="137"/>
      <c r="T149" s="6"/>
      <c r="U149" s="6"/>
      <c r="V149" s="4"/>
      <c r="W149" s="5"/>
      <c r="X149" s="8"/>
      <c r="Y149" s="8"/>
      <c r="Z149" s="8"/>
      <c r="AA149" s="8"/>
      <c r="AB149" s="108"/>
    </row>
    <row r="150" spans="2:28" ht="16.5" customHeight="1" x14ac:dyDescent="0.3">
      <c r="B150" s="100">
        <v>135</v>
      </c>
      <c r="C150" s="7"/>
      <c r="D150" s="84"/>
      <c r="E150" s="84"/>
      <c r="F150" s="85"/>
      <c r="G150" s="86"/>
      <c r="H150" s="98">
        <f t="shared" si="52"/>
        <v>0</v>
      </c>
      <c r="I150" s="99" t="str">
        <f t="shared" ref="I150:I208" si="61">(IF(AND(J150&gt;0,J150&lt;=70),5,IF(AND(J150&gt;70,J150&lt;=80),4,IF(AND(J150&gt;80,J150&lt;=90),3,IF(AND(J150&gt;90,J150&lt;96),2,IF(AND(J150&gt;=96,J150&lt;=100),1,"-"))))))</f>
        <v>-</v>
      </c>
      <c r="J150" s="104">
        <f t="shared" ref="J150:J181" si="62">0.4*(K150+L150+M150)+0.35*N150+0.25*(O150+P150)</f>
        <v>0</v>
      </c>
      <c r="K150" s="87">
        <f t="shared" si="53"/>
        <v>0</v>
      </c>
      <c r="L150" s="87">
        <f t="shared" si="54"/>
        <v>0</v>
      </c>
      <c r="M150" s="87">
        <f t="shared" si="55"/>
        <v>0</v>
      </c>
      <c r="N150" s="87">
        <f t="shared" si="56"/>
        <v>0</v>
      </c>
      <c r="O150" s="87">
        <f t="shared" si="57"/>
        <v>0</v>
      </c>
      <c r="P150" s="87">
        <f t="shared" si="58"/>
        <v>0</v>
      </c>
      <c r="Q150" s="87">
        <f t="shared" si="59"/>
        <v>0</v>
      </c>
      <c r="R150" s="87">
        <f t="shared" si="60"/>
        <v>0</v>
      </c>
      <c r="S150" s="137"/>
      <c r="T150" s="6"/>
      <c r="U150" s="6"/>
      <c r="V150" s="4"/>
      <c r="W150" s="5"/>
      <c r="X150" s="8"/>
      <c r="Y150" s="8"/>
      <c r="Z150" s="8"/>
      <c r="AA150" s="8"/>
      <c r="AB150" s="108"/>
    </row>
    <row r="151" spans="2:28" ht="16.5" customHeight="1" x14ac:dyDescent="0.3">
      <c r="B151" s="100">
        <v>136</v>
      </c>
      <c r="C151" s="7"/>
      <c r="D151" s="84"/>
      <c r="E151" s="84"/>
      <c r="F151" s="85"/>
      <c r="G151" s="86"/>
      <c r="H151" s="98">
        <f t="shared" si="52"/>
        <v>0</v>
      </c>
      <c r="I151" s="99" t="str">
        <f t="shared" si="61"/>
        <v>-</v>
      </c>
      <c r="J151" s="104">
        <f t="shared" si="62"/>
        <v>0</v>
      </c>
      <c r="K151" s="87">
        <f t="shared" si="53"/>
        <v>0</v>
      </c>
      <c r="L151" s="87">
        <f t="shared" si="54"/>
        <v>0</v>
      </c>
      <c r="M151" s="87">
        <f t="shared" si="55"/>
        <v>0</v>
      </c>
      <c r="N151" s="87">
        <f t="shared" si="56"/>
        <v>0</v>
      </c>
      <c r="O151" s="87">
        <f t="shared" si="57"/>
        <v>0</v>
      </c>
      <c r="P151" s="87">
        <f t="shared" si="58"/>
        <v>0</v>
      </c>
      <c r="Q151" s="87">
        <f t="shared" si="59"/>
        <v>0</v>
      </c>
      <c r="R151" s="87">
        <f t="shared" si="60"/>
        <v>0</v>
      </c>
      <c r="S151" s="137"/>
      <c r="T151" s="6"/>
      <c r="U151" s="6"/>
      <c r="V151" s="4"/>
      <c r="W151" s="5"/>
      <c r="X151" s="8"/>
      <c r="Y151" s="8"/>
      <c r="Z151" s="8"/>
      <c r="AA151" s="8"/>
      <c r="AB151" s="108"/>
    </row>
    <row r="152" spans="2:28" ht="16.5" customHeight="1" x14ac:dyDescent="0.3">
      <c r="B152" s="100">
        <v>137</v>
      </c>
      <c r="C152" s="7"/>
      <c r="D152" s="84"/>
      <c r="E152" s="84"/>
      <c r="F152" s="85"/>
      <c r="G152" s="86"/>
      <c r="H152" s="98">
        <f t="shared" si="52"/>
        <v>0</v>
      </c>
      <c r="I152" s="99" t="str">
        <f t="shared" si="61"/>
        <v>-</v>
      </c>
      <c r="J152" s="104">
        <f t="shared" si="62"/>
        <v>0</v>
      </c>
      <c r="K152" s="87">
        <f t="shared" si="53"/>
        <v>0</v>
      </c>
      <c r="L152" s="87">
        <f t="shared" si="54"/>
        <v>0</v>
      </c>
      <c r="M152" s="87">
        <f t="shared" si="55"/>
        <v>0</v>
      </c>
      <c r="N152" s="87">
        <f t="shared" si="56"/>
        <v>0</v>
      </c>
      <c r="O152" s="87">
        <f t="shared" si="57"/>
        <v>0</v>
      </c>
      <c r="P152" s="87">
        <f t="shared" si="58"/>
        <v>0</v>
      </c>
      <c r="Q152" s="87">
        <f t="shared" si="59"/>
        <v>0</v>
      </c>
      <c r="R152" s="87">
        <f t="shared" si="60"/>
        <v>0</v>
      </c>
      <c r="S152" s="137"/>
      <c r="T152" s="6"/>
      <c r="U152" s="6"/>
      <c r="V152" s="4"/>
      <c r="W152" s="5"/>
      <c r="X152" s="8"/>
      <c r="Y152" s="8"/>
      <c r="Z152" s="8"/>
      <c r="AA152" s="8"/>
      <c r="AB152" s="108"/>
    </row>
    <row r="153" spans="2:28" ht="16.5" customHeight="1" x14ac:dyDescent="0.3">
      <c r="B153" s="100">
        <v>138</v>
      </c>
      <c r="C153" s="7"/>
      <c r="D153" s="84"/>
      <c r="E153" s="84"/>
      <c r="F153" s="85"/>
      <c r="G153" s="86"/>
      <c r="H153" s="98">
        <f t="shared" si="52"/>
        <v>0</v>
      </c>
      <c r="I153" s="99" t="str">
        <f t="shared" si="61"/>
        <v>-</v>
      </c>
      <c r="J153" s="104">
        <f t="shared" si="62"/>
        <v>0</v>
      </c>
      <c r="K153" s="87">
        <f t="shared" si="53"/>
        <v>0</v>
      </c>
      <c r="L153" s="87">
        <f t="shared" si="54"/>
        <v>0</v>
      </c>
      <c r="M153" s="87">
        <f t="shared" si="55"/>
        <v>0</v>
      </c>
      <c r="N153" s="87">
        <f t="shared" si="56"/>
        <v>0</v>
      </c>
      <c r="O153" s="87">
        <f t="shared" si="57"/>
        <v>0</v>
      </c>
      <c r="P153" s="87">
        <f t="shared" si="58"/>
        <v>0</v>
      </c>
      <c r="Q153" s="87">
        <f t="shared" si="59"/>
        <v>0</v>
      </c>
      <c r="R153" s="87">
        <f t="shared" si="60"/>
        <v>0</v>
      </c>
      <c r="S153" s="137"/>
      <c r="T153" s="6"/>
      <c r="U153" s="6"/>
      <c r="V153" s="4"/>
      <c r="W153" s="5"/>
      <c r="X153" s="8"/>
      <c r="Y153" s="8"/>
      <c r="Z153" s="8"/>
      <c r="AA153" s="8"/>
      <c r="AB153" s="108"/>
    </row>
    <row r="154" spans="2:28" ht="16.5" customHeight="1" x14ac:dyDescent="0.3">
      <c r="B154" s="100">
        <v>139</v>
      </c>
      <c r="C154" s="7"/>
      <c r="D154" s="84"/>
      <c r="E154" s="84"/>
      <c r="F154" s="85"/>
      <c r="G154" s="86"/>
      <c r="H154" s="98">
        <f t="shared" si="52"/>
        <v>0</v>
      </c>
      <c r="I154" s="99" t="str">
        <f t="shared" si="61"/>
        <v>-</v>
      </c>
      <c r="J154" s="104">
        <f t="shared" si="62"/>
        <v>0</v>
      </c>
      <c r="K154" s="87">
        <f t="shared" si="53"/>
        <v>0</v>
      </c>
      <c r="L154" s="87">
        <f t="shared" si="54"/>
        <v>0</v>
      </c>
      <c r="M154" s="87">
        <f t="shared" si="55"/>
        <v>0</v>
      </c>
      <c r="N154" s="87">
        <f t="shared" si="56"/>
        <v>0</v>
      </c>
      <c r="O154" s="87">
        <f t="shared" si="57"/>
        <v>0</v>
      </c>
      <c r="P154" s="87">
        <f t="shared" si="58"/>
        <v>0</v>
      </c>
      <c r="Q154" s="87">
        <f t="shared" si="59"/>
        <v>0</v>
      </c>
      <c r="R154" s="87">
        <f t="shared" si="60"/>
        <v>0</v>
      </c>
      <c r="S154" s="137"/>
      <c r="T154" s="6"/>
      <c r="U154" s="6"/>
      <c r="V154" s="4"/>
      <c r="W154" s="5"/>
      <c r="X154" s="8"/>
      <c r="Y154" s="8"/>
      <c r="Z154" s="8"/>
      <c r="AA154" s="8"/>
      <c r="AB154" s="108"/>
    </row>
    <row r="155" spans="2:28" ht="16.5" customHeight="1" x14ac:dyDescent="0.3">
      <c r="B155" s="100">
        <v>140</v>
      </c>
      <c r="C155" s="7"/>
      <c r="D155" s="84"/>
      <c r="E155" s="84"/>
      <c r="F155" s="85"/>
      <c r="G155" s="86"/>
      <c r="H155" s="98">
        <f t="shared" si="52"/>
        <v>0</v>
      </c>
      <c r="I155" s="99" t="str">
        <f t="shared" si="61"/>
        <v>-</v>
      </c>
      <c r="J155" s="104">
        <f t="shared" si="62"/>
        <v>0</v>
      </c>
      <c r="K155" s="87">
        <f t="shared" si="53"/>
        <v>0</v>
      </c>
      <c r="L155" s="87">
        <f t="shared" si="54"/>
        <v>0</v>
      </c>
      <c r="M155" s="87">
        <f t="shared" si="55"/>
        <v>0</v>
      </c>
      <c r="N155" s="87">
        <f t="shared" si="56"/>
        <v>0</v>
      </c>
      <c r="O155" s="87">
        <f t="shared" si="57"/>
        <v>0</v>
      </c>
      <c r="P155" s="87">
        <f t="shared" si="58"/>
        <v>0</v>
      </c>
      <c r="Q155" s="87">
        <f t="shared" si="59"/>
        <v>0</v>
      </c>
      <c r="R155" s="87">
        <f t="shared" si="60"/>
        <v>0</v>
      </c>
      <c r="S155" s="137"/>
      <c r="T155" s="6"/>
      <c r="U155" s="6"/>
      <c r="V155" s="4"/>
      <c r="W155" s="5"/>
      <c r="X155" s="8"/>
      <c r="Y155" s="8"/>
      <c r="Z155" s="8"/>
      <c r="AA155" s="8"/>
      <c r="AB155" s="108"/>
    </row>
    <row r="156" spans="2:28" ht="16.5" customHeight="1" x14ac:dyDescent="0.3">
      <c r="B156" s="100">
        <v>141</v>
      </c>
      <c r="C156" s="7"/>
      <c r="D156" s="84"/>
      <c r="E156" s="84"/>
      <c r="F156" s="85"/>
      <c r="G156" s="86"/>
      <c r="H156" s="98">
        <f t="shared" si="52"/>
        <v>0</v>
      </c>
      <c r="I156" s="99" t="str">
        <f t="shared" si="61"/>
        <v>-</v>
      </c>
      <c r="J156" s="104">
        <f t="shared" si="62"/>
        <v>0</v>
      </c>
      <c r="K156" s="87">
        <f t="shared" si="53"/>
        <v>0</v>
      </c>
      <c r="L156" s="87">
        <f t="shared" si="54"/>
        <v>0</v>
      </c>
      <c r="M156" s="87">
        <f t="shared" si="55"/>
        <v>0</v>
      </c>
      <c r="N156" s="87">
        <f t="shared" si="56"/>
        <v>0</v>
      </c>
      <c r="O156" s="87">
        <f t="shared" si="57"/>
        <v>0</v>
      </c>
      <c r="P156" s="87">
        <f t="shared" si="58"/>
        <v>0</v>
      </c>
      <c r="Q156" s="87">
        <f t="shared" si="59"/>
        <v>0</v>
      </c>
      <c r="R156" s="87">
        <f t="shared" si="60"/>
        <v>0</v>
      </c>
      <c r="S156" s="137"/>
      <c r="T156" s="6"/>
      <c r="U156" s="6"/>
      <c r="V156" s="4"/>
      <c r="W156" s="5"/>
      <c r="X156" s="8"/>
      <c r="Y156" s="8"/>
      <c r="Z156" s="8"/>
      <c r="AA156" s="8"/>
      <c r="AB156" s="108"/>
    </row>
    <row r="157" spans="2:28" ht="16.5" customHeight="1" x14ac:dyDescent="0.3">
      <c r="B157" s="100">
        <v>142</v>
      </c>
      <c r="C157" s="7"/>
      <c r="D157" s="84"/>
      <c r="E157" s="84"/>
      <c r="F157" s="85"/>
      <c r="G157" s="86"/>
      <c r="H157" s="98">
        <f t="shared" si="52"/>
        <v>0</v>
      </c>
      <c r="I157" s="99" t="str">
        <f t="shared" si="61"/>
        <v>-</v>
      </c>
      <c r="J157" s="104">
        <f t="shared" si="62"/>
        <v>0</v>
      </c>
      <c r="K157" s="87">
        <f t="shared" si="53"/>
        <v>0</v>
      </c>
      <c r="L157" s="87">
        <f t="shared" si="54"/>
        <v>0</v>
      </c>
      <c r="M157" s="87">
        <f t="shared" si="55"/>
        <v>0</v>
      </c>
      <c r="N157" s="87">
        <f t="shared" si="56"/>
        <v>0</v>
      </c>
      <c r="O157" s="87">
        <f t="shared" si="57"/>
        <v>0</v>
      </c>
      <c r="P157" s="87">
        <f t="shared" si="58"/>
        <v>0</v>
      </c>
      <c r="Q157" s="87">
        <f t="shared" si="59"/>
        <v>0</v>
      </c>
      <c r="R157" s="87">
        <f t="shared" si="60"/>
        <v>0</v>
      </c>
      <c r="S157" s="137"/>
      <c r="T157" s="6"/>
      <c r="U157" s="6"/>
      <c r="V157" s="4"/>
      <c r="W157" s="5"/>
      <c r="X157" s="8"/>
      <c r="Y157" s="8"/>
      <c r="Z157" s="8"/>
      <c r="AA157" s="8"/>
      <c r="AB157" s="108"/>
    </row>
    <row r="158" spans="2:28" ht="16.5" customHeight="1" x14ac:dyDescent="0.3">
      <c r="B158" s="100">
        <v>143</v>
      </c>
      <c r="C158" s="7"/>
      <c r="D158" s="84"/>
      <c r="E158" s="84"/>
      <c r="F158" s="85"/>
      <c r="G158" s="86"/>
      <c r="H158" s="98">
        <f t="shared" si="52"/>
        <v>0</v>
      </c>
      <c r="I158" s="99" t="str">
        <f t="shared" si="61"/>
        <v>-</v>
      </c>
      <c r="J158" s="104">
        <f t="shared" si="62"/>
        <v>0</v>
      </c>
      <c r="K158" s="87">
        <f t="shared" si="53"/>
        <v>0</v>
      </c>
      <c r="L158" s="87">
        <f t="shared" si="54"/>
        <v>0</v>
      </c>
      <c r="M158" s="87">
        <f t="shared" si="55"/>
        <v>0</v>
      </c>
      <c r="N158" s="87">
        <f t="shared" si="56"/>
        <v>0</v>
      </c>
      <c r="O158" s="87">
        <f t="shared" si="57"/>
        <v>0</v>
      </c>
      <c r="P158" s="87">
        <f t="shared" si="58"/>
        <v>0</v>
      </c>
      <c r="Q158" s="87">
        <f t="shared" si="59"/>
        <v>0</v>
      </c>
      <c r="R158" s="87">
        <f t="shared" si="60"/>
        <v>0</v>
      </c>
      <c r="S158" s="137"/>
      <c r="T158" s="6"/>
      <c r="U158" s="6"/>
      <c r="V158" s="4"/>
      <c r="W158" s="5"/>
      <c r="X158" s="8"/>
      <c r="Y158" s="8"/>
      <c r="Z158" s="8"/>
      <c r="AA158" s="8"/>
      <c r="AB158" s="108"/>
    </row>
    <row r="159" spans="2:28" ht="16.5" customHeight="1" x14ac:dyDescent="0.3">
      <c r="B159" s="100">
        <v>144</v>
      </c>
      <c r="C159" s="7"/>
      <c r="D159" s="84"/>
      <c r="E159" s="84"/>
      <c r="F159" s="85"/>
      <c r="G159" s="86"/>
      <c r="H159" s="98">
        <f t="shared" si="52"/>
        <v>0</v>
      </c>
      <c r="I159" s="99" t="str">
        <f t="shared" si="61"/>
        <v>-</v>
      </c>
      <c r="J159" s="104">
        <f t="shared" si="62"/>
        <v>0</v>
      </c>
      <c r="K159" s="87">
        <f t="shared" si="53"/>
        <v>0</v>
      </c>
      <c r="L159" s="87">
        <f t="shared" si="54"/>
        <v>0</v>
      </c>
      <c r="M159" s="87">
        <f t="shared" si="55"/>
        <v>0</v>
      </c>
      <c r="N159" s="87">
        <f t="shared" si="56"/>
        <v>0</v>
      </c>
      <c r="O159" s="87">
        <f t="shared" si="57"/>
        <v>0</v>
      </c>
      <c r="P159" s="87">
        <f t="shared" si="58"/>
        <v>0</v>
      </c>
      <c r="Q159" s="87">
        <f t="shared" si="59"/>
        <v>0</v>
      </c>
      <c r="R159" s="87">
        <f t="shared" si="60"/>
        <v>0</v>
      </c>
      <c r="S159" s="137"/>
      <c r="T159" s="6"/>
      <c r="U159" s="6"/>
      <c r="V159" s="4"/>
      <c r="W159" s="5"/>
      <c r="X159" s="8"/>
      <c r="Y159" s="8"/>
      <c r="Z159" s="8"/>
      <c r="AA159" s="8"/>
      <c r="AB159" s="108"/>
    </row>
    <row r="160" spans="2:28" ht="16.5" customHeight="1" x14ac:dyDescent="0.3">
      <c r="B160" s="100">
        <v>145</v>
      </c>
      <c r="C160" s="7"/>
      <c r="D160" s="84"/>
      <c r="E160" s="84"/>
      <c r="F160" s="85"/>
      <c r="G160" s="86"/>
      <c r="H160" s="98">
        <f t="shared" si="52"/>
        <v>0</v>
      </c>
      <c r="I160" s="99" t="str">
        <f t="shared" si="61"/>
        <v>-</v>
      </c>
      <c r="J160" s="104">
        <f t="shared" si="62"/>
        <v>0</v>
      </c>
      <c r="K160" s="87">
        <f t="shared" si="53"/>
        <v>0</v>
      </c>
      <c r="L160" s="87">
        <f t="shared" si="54"/>
        <v>0</v>
      </c>
      <c r="M160" s="87">
        <f t="shared" si="55"/>
        <v>0</v>
      </c>
      <c r="N160" s="87">
        <f t="shared" si="56"/>
        <v>0</v>
      </c>
      <c r="O160" s="87">
        <f t="shared" si="57"/>
        <v>0</v>
      </c>
      <c r="P160" s="87">
        <f t="shared" si="58"/>
        <v>0</v>
      </c>
      <c r="Q160" s="87">
        <f t="shared" si="59"/>
        <v>0</v>
      </c>
      <c r="R160" s="87">
        <f t="shared" si="60"/>
        <v>0</v>
      </c>
      <c r="S160" s="137"/>
      <c r="T160" s="6"/>
      <c r="U160" s="6"/>
      <c r="V160" s="4"/>
      <c r="W160" s="5"/>
      <c r="X160" s="8"/>
      <c r="Y160" s="8"/>
      <c r="Z160" s="8"/>
      <c r="AA160" s="8"/>
      <c r="AB160" s="108"/>
    </row>
    <row r="161" spans="2:28" ht="16.5" customHeight="1" x14ac:dyDescent="0.3">
      <c r="B161" s="100">
        <v>146</v>
      </c>
      <c r="C161" s="7"/>
      <c r="D161" s="84"/>
      <c r="E161" s="84"/>
      <c r="F161" s="85"/>
      <c r="G161" s="86"/>
      <c r="H161" s="98">
        <f t="shared" si="52"/>
        <v>0</v>
      </c>
      <c r="I161" s="99" t="str">
        <f t="shared" si="61"/>
        <v>-</v>
      </c>
      <c r="J161" s="104">
        <f t="shared" si="62"/>
        <v>0</v>
      </c>
      <c r="K161" s="87">
        <f t="shared" si="53"/>
        <v>0</v>
      </c>
      <c r="L161" s="87">
        <f t="shared" si="54"/>
        <v>0</v>
      </c>
      <c r="M161" s="87">
        <f t="shared" si="55"/>
        <v>0</v>
      </c>
      <c r="N161" s="87">
        <f t="shared" si="56"/>
        <v>0</v>
      </c>
      <c r="O161" s="87">
        <f t="shared" si="57"/>
        <v>0</v>
      </c>
      <c r="P161" s="87">
        <f t="shared" si="58"/>
        <v>0</v>
      </c>
      <c r="Q161" s="87">
        <f t="shared" si="59"/>
        <v>0</v>
      </c>
      <c r="R161" s="87">
        <f t="shared" si="60"/>
        <v>0</v>
      </c>
      <c r="S161" s="137"/>
      <c r="T161" s="6"/>
      <c r="U161" s="6"/>
      <c r="V161" s="4"/>
      <c r="W161" s="5"/>
      <c r="X161" s="8"/>
      <c r="Y161" s="8"/>
      <c r="Z161" s="8"/>
      <c r="AA161" s="8"/>
      <c r="AB161" s="108"/>
    </row>
    <row r="162" spans="2:28" ht="16.5" customHeight="1" x14ac:dyDescent="0.3">
      <c r="B162" s="100">
        <v>147</v>
      </c>
      <c r="C162" s="7"/>
      <c r="D162" s="84"/>
      <c r="E162" s="84"/>
      <c r="F162" s="85"/>
      <c r="G162" s="86"/>
      <c r="H162" s="98">
        <f t="shared" si="52"/>
        <v>0</v>
      </c>
      <c r="I162" s="99" t="str">
        <f t="shared" si="61"/>
        <v>-</v>
      </c>
      <c r="J162" s="104">
        <f t="shared" si="62"/>
        <v>0</v>
      </c>
      <c r="K162" s="87">
        <f t="shared" si="53"/>
        <v>0</v>
      </c>
      <c r="L162" s="87">
        <f t="shared" si="54"/>
        <v>0</v>
      </c>
      <c r="M162" s="87">
        <f t="shared" si="55"/>
        <v>0</v>
      </c>
      <c r="N162" s="87">
        <f t="shared" si="56"/>
        <v>0</v>
      </c>
      <c r="O162" s="87">
        <f t="shared" si="57"/>
        <v>0</v>
      </c>
      <c r="P162" s="87">
        <f t="shared" si="58"/>
        <v>0</v>
      </c>
      <c r="Q162" s="87">
        <f t="shared" si="59"/>
        <v>0</v>
      </c>
      <c r="R162" s="87">
        <f t="shared" si="60"/>
        <v>0</v>
      </c>
      <c r="S162" s="137"/>
      <c r="T162" s="6"/>
      <c r="U162" s="6"/>
      <c r="V162" s="4"/>
      <c r="W162" s="5"/>
      <c r="X162" s="8"/>
      <c r="Y162" s="8"/>
      <c r="Z162" s="8"/>
      <c r="AA162" s="8"/>
      <c r="AB162" s="108"/>
    </row>
    <row r="163" spans="2:28" ht="16.5" customHeight="1" x14ac:dyDescent="0.3">
      <c r="B163" s="100">
        <v>148</v>
      </c>
      <c r="C163" s="7"/>
      <c r="D163" s="84"/>
      <c r="E163" s="84"/>
      <c r="F163" s="85"/>
      <c r="G163" s="86"/>
      <c r="H163" s="98">
        <f t="shared" si="52"/>
        <v>0</v>
      </c>
      <c r="I163" s="99" t="str">
        <f t="shared" si="61"/>
        <v>-</v>
      </c>
      <c r="J163" s="104">
        <f t="shared" si="62"/>
        <v>0</v>
      </c>
      <c r="K163" s="87">
        <f t="shared" si="53"/>
        <v>0</v>
      </c>
      <c r="L163" s="87">
        <f t="shared" si="54"/>
        <v>0</v>
      </c>
      <c r="M163" s="87">
        <f t="shared" si="55"/>
        <v>0</v>
      </c>
      <c r="N163" s="87">
        <f t="shared" si="56"/>
        <v>0</v>
      </c>
      <c r="O163" s="87">
        <f t="shared" si="57"/>
        <v>0</v>
      </c>
      <c r="P163" s="87">
        <f t="shared" si="58"/>
        <v>0</v>
      </c>
      <c r="Q163" s="87">
        <f t="shared" si="59"/>
        <v>0</v>
      </c>
      <c r="R163" s="87">
        <f t="shared" si="60"/>
        <v>0</v>
      </c>
      <c r="S163" s="137"/>
      <c r="T163" s="6"/>
      <c r="U163" s="6"/>
      <c r="V163" s="4"/>
      <c r="W163" s="5"/>
      <c r="X163" s="8"/>
      <c r="Y163" s="8"/>
      <c r="Z163" s="8"/>
      <c r="AA163" s="8"/>
      <c r="AB163" s="108"/>
    </row>
    <row r="164" spans="2:28" ht="16.5" customHeight="1" x14ac:dyDescent="0.3">
      <c r="B164" s="100">
        <v>149</v>
      </c>
      <c r="C164" s="7"/>
      <c r="D164" s="84"/>
      <c r="E164" s="84"/>
      <c r="F164" s="85"/>
      <c r="G164" s="86"/>
      <c r="H164" s="98">
        <f t="shared" si="52"/>
        <v>0</v>
      </c>
      <c r="I164" s="99" t="str">
        <f t="shared" si="61"/>
        <v>-</v>
      </c>
      <c r="J164" s="104">
        <f t="shared" si="62"/>
        <v>0</v>
      </c>
      <c r="K164" s="87">
        <f t="shared" si="53"/>
        <v>0</v>
      </c>
      <c r="L164" s="87">
        <f t="shared" si="54"/>
        <v>0</v>
      </c>
      <c r="M164" s="87">
        <f t="shared" si="55"/>
        <v>0</v>
      </c>
      <c r="N164" s="87">
        <f t="shared" si="56"/>
        <v>0</v>
      </c>
      <c r="O164" s="87">
        <f t="shared" si="57"/>
        <v>0</v>
      </c>
      <c r="P164" s="87">
        <f t="shared" si="58"/>
        <v>0</v>
      </c>
      <c r="Q164" s="87">
        <f t="shared" si="59"/>
        <v>0</v>
      </c>
      <c r="R164" s="87">
        <f t="shared" si="60"/>
        <v>0</v>
      </c>
      <c r="S164" s="137"/>
      <c r="T164" s="6"/>
      <c r="U164" s="6"/>
      <c r="V164" s="4"/>
      <c r="W164" s="5"/>
      <c r="X164" s="8"/>
      <c r="Y164" s="8"/>
      <c r="Z164" s="8"/>
      <c r="AA164" s="8"/>
      <c r="AB164" s="108"/>
    </row>
    <row r="165" spans="2:28" ht="16.5" customHeight="1" x14ac:dyDescent="0.3">
      <c r="B165" s="100">
        <v>150</v>
      </c>
      <c r="C165" s="7"/>
      <c r="D165" s="84"/>
      <c r="E165" s="84"/>
      <c r="F165" s="85"/>
      <c r="G165" s="86"/>
      <c r="H165" s="98">
        <f t="shared" si="52"/>
        <v>0</v>
      </c>
      <c r="I165" s="99" t="str">
        <f t="shared" si="61"/>
        <v>-</v>
      </c>
      <c r="J165" s="104">
        <f t="shared" si="62"/>
        <v>0</v>
      </c>
      <c r="K165" s="87">
        <f t="shared" si="53"/>
        <v>0</v>
      </c>
      <c r="L165" s="87">
        <f t="shared" si="54"/>
        <v>0</v>
      </c>
      <c r="M165" s="87">
        <f t="shared" si="55"/>
        <v>0</v>
      </c>
      <c r="N165" s="87">
        <f t="shared" si="56"/>
        <v>0</v>
      </c>
      <c r="O165" s="87">
        <f t="shared" si="57"/>
        <v>0</v>
      </c>
      <c r="P165" s="87">
        <f t="shared" si="58"/>
        <v>0</v>
      </c>
      <c r="Q165" s="87">
        <f t="shared" si="59"/>
        <v>0</v>
      </c>
      <c r="R165" s="87">
        <f t="shared" si="60"/>
        <v>0</v>
      </c>
      <c r="S165" s="137"/>
      <c r="T165" s="6"/>
      <c r="U165" s="6"/>
      <c r="V165" s="4"/>
      <c r="W165" s="5"/>
      <c r="X165" s="8"/>
      <c r="Y165" s="8"/>
      <c r="Z165" s="8"/>
      <c r="AA165" s="8"/>
      <c r="AB165" s="108"/>
    </row>
    <row r="166" spans="2:28" ht="16.5" customHeight="1" x14ac:dyDescent="0.3">
      <c r="B166" s="100">
        <v>151</v>
      </c>
      <c r="C166" s="7"/>
      <c r="D166" s="84"/>
      <c r="E166" s="84"/>
      <c r="F166" s="85"/>
      <c r="G166" s="86"/>
      <c r="H166" s="98">
        <f t="shared" si="52"/>
        <v>0</v>
      </c>
      <c r="I166" s="99" t="str">
        <f t="shared" si="61"/>
        <v>-</v>
      </c>
      <c r="J166" s="104">
        <f t="shared" si="62"/>
        <v>0</v>
      </c>
      <c r="K166" s="87">
        <f t="shared" si="53"/>
        <v>0</v>
      </c>
      <c r="L166" s="87">
        <f t="shared" si="54"/>
        <v>0</v>
      </c>
      <c r="M166" s="87">
        <f t="shared" si="55"/>
        <v>0</v>
      </c>
      <c r="N166" s="87">
        <f t="shared" si="56"/>
        <v>0</v>
      </c>
      <c r="O166" s="87">
        <f t="shared" si="57"/>
        <v>0</v>
      </c>
      <c r="P166" s="87">
        <f t="shared" si="58"/>
        <v>0</v>
      </c>
      <c r="Q166" s="87">
        <f t="shared" si="59"/>
        <v>0</v>
      </c>
      <c r="R166" s="87">
        <f t="shared" si="60"/>
        <v>0</v>
      </c>
      <c r="S166" s="137"/>
      <c r="T166" s="6"/>
      <c r="U166" s="6"/>
      <c r="V166" s="4"/>
      <c r="W166" s="5"/>
      <c r="X166" s="8"/>
      <c r="Y166" s="8"/>
      <c r="Z166" s="8"/>
      <c r="AA166" s="8"/>
      <c r="AB166" s="108"/>
    </row>
    <row r="167" spans="2:28" ht="16.5" customHeight="1" x14ac:dyDescent="0.3">
      <c r="B167" s="100">
        <v>152</v>
      </c>
      <c r="C167" s="7"/>
      <c r="D167" s="84"/>
      <c r="E167" s="84"/>
      <c r="F167" s="85"/>
      <c r="G167" s="86"/>
      <c r="H167" s="98">
        <f t="shared" si="52"/>
        <v>0</v>
      </c>
      <c r="I167" s="99" t="str">
        <f t="shared" si="61"/>
        <v>-</v>
      </c>
      <c r="J167" s="104">
        <f t="shared" si="62"/>
        <v>0</v>
      </c>
      <c r="K167" s="87">
        <f t="shared" si="53"/>
        <v>0</v>
      </c>
      <c r="L167" s="87">
        <f t="shared" si="54"/>
        <v>0</v>
      </c>
      <c r="M167" s="87">
        <f t="shared" si="55"/>
        <v>0</v>
      </c>
      <c r="N167" s="87">
        <f t="shared" si="56"/>
        <v>0</v>
      </c>
      <c r="O167" s="87">
        <f t="shared" si="57"/>
        <v>0</v>
      </c>
      <c r="P167" s="87">
        <f t="shared" si="58"/>
        <v>0</v>
      </c>
      <c r="Q167" s="87">
        <f t="shared" si="59"/>
        <v>0</v>
      </c>
      <c r="R167" s="87">
        <f t="shared" si="60"/>
        <v>0</v>
      </c>
      <c r="S167" s="137"/>
      <c r="T167" s="6"/>
      <c r="U167" s="6"/>
      <c r="V167" s="4"/>
      <c r="W167" s="5"/>
      <c r="X167" s="8"/>
      <c r="Y167" s="8"/>
      <c r="Z167" s="8"/>
      <c r="AA167" s="8"/>
      <c r="AB167" s="108"/>
    </row>
    <row r="168" spans="2:28" ht="16.5" customHeight="1" x14ac:dyDescent="0.3">
      <c r="B168" s="100">
        <v>153</v>
      </c>
      <c r="C168" s="7"/>
      <c r="D168" s="84"/>
      <c r="E168" s="84"/>
      <c r="F168" s="85"/>
      <c r="G168" s="86"/>
      <c r="H168" s="98">
        <f t="shared" si="52"/>
        <v>0</v>
      </c>
      <c r="I168" s="99" t="str">
        <f t="shared" si="61"/>
        <v>-</v>
      </c>
      <c r="J168" s="104">
        <f t="shared" si="62"/>
        <v>0</v>
      </c>
      <c r="K168" s="87">
        <f t="shared" si="53"/>
        <v>0</v>
      </c>
      <c r="L168" s="87">
        <f t="shared" si="54"/>
        <v>0</v>
      </c>
      <c r="M168" s="87">
        <f t="shared" si="55"/>
        <v>0</v>
      </c>
      <c r="N168" s="87">
        <f t="shared" si="56"/>
        <v>0</v>
      </c>
      <c r="O168" s="87">
        <f t="shared" si="57"/>
        <v>0</v>
      </c>
      <c r="P168" s="87">
        <f t="shared" si="58"/>
        <v>0</v>
      </c>
      <c r="Q168" s="87">
        <f t="shared" si="59"/>
        <v>0</v>
      </c>
      <c r="R168" s="87">
        <f t="shared" si="60"/>
        <v>0</v>
      </c>
      <c r="S168" s="137"/>
      <c r="T168" s="6"/>
      <c r="U168" s="6"/>
      <c r="V168" s="4"/>
      <c r="W168" s="5"/>
      <c r="X168" s="8"/>
      <c r="Y168" s="8"/>
      <c r="Z168" s="8"/>
      <c r="AA168" s="8"/>
      <c r="AB168" s="108"/>
    </row>
    <row r="169" spans="2:28" ht="16.5" customHeight="1" x14ac:dyDescent="0.3">
      <c r="B169" s="100">
        <v>154</v>
      </c>
      <c r="C169" s="7"/>
      <c r="D169" s="84"/>
      <c r="E169" s="84"/>
      <c r="F169" s="85"/>
      <c r="G169" s="86"/>
      <c r="H169" s="98">
        <f t="shared" si="52"/>
        <v>0</v>
      </c>
      <c r="I169" s="99" t="str">
        <f t="shared" si="61"/>
        <v>-</v>
      </c>
      <c r="J169" s="104">
        <f t="shared" si="62"/>
        <v>0</v>
      </c>
      <c r="K169" s="87">
        <f t="shared" si="53"/>
        <v>0</v>
      </c>
      <c r="L169" s="87">
        <f t="shared" si="54"/>
        <v>0</v>
      </c>
      <c r="M169" s="87">
        <f t="shared" si="55"/>
        <v>0</v>
      </c>
      <c r="N169" s="87">
        <f t="shared" si="56"/>
        <v>0</v>
      </c>
      <c r="O169" s="87">
        <f t="shared" si="57"/>
        <v>0</v>
      </c>
      <c r="P169" s="87">
        <f t="shared" si="58"/>
        <v>0</v>
      </c>
      <c r="Q169" s="87">
        <f t="shared" si="59"/>
        <v>0</v>
      </c>
      <c r="R169" s="87">
        <f t="shared" si="60"/>
        <v>0</v>
      </c>
      <c r="S169" s="137"/>
      <c r="T169" s="6"/>
      <c r="U169" s="6"/>
      <c r="V169" s="4"/>
      <c r="W169" s="5"/>
      <c r="X169" s="8"/>
      <c r="Y169" s="8"/>
      <c r="Z169" s="8"/>
      <c r="AA169" s="8"/>
      <c r="AB169" s="108"/>
    </row>
    <row r="170" spans="2:28" ht="16.5" customHeight="1" x14ac:dyDescent="0.3">
      <c r="B170" s="100">
        <v>155</v>
      </c>
      <c r="C170" s="7"/>
      <c r="D170" s="84"/>
      <c r="E170" s="84"/>
      <c r="F170" s="85"/>
      <c r="G170" s="86"/>
      <c r="H170" s="98">
        <f t="shared" si="52"/>
        <v>0</v>
      </c>
      <c r="I170" s="99" t="str">
        <f t="shared" si="61"/>
        <v>-</v>
      </c>
      <c r="J170" s="104">
        <f t="shared" si="62"/>
        <v>0</v>
      </c>
      <c r="K170" s="87">
        <f t="shared" si="53"/>
        <v>0</v>
      </c>
      <c r="L170" s="87">
        <f t="shared" si="54"/>
        <v>0</v>
      </c>
      <c r="M170" s="87">
        <f t="shared" si="55"/>
        <v>0</v>
      </c>
      <c r="N170" s="87">
        <f t="shared" si="56"/>
        <v>0</v>
      </c>
      <c r="O170" s="87">
        <f t="shared" si="57"/>
        <v>0</v>
      </c>
      <c r="P170" s="87">
        <f t="shared" si="58"/>
        <v>0</v>
      </c>
      <c r="Q170" s="87">
        <f t="shared" si="59"/>
        <v>0</v>
      </c>
      <c r="R170" s="87">
        <f t="shared" si="60"/>
        <v>0</v>
      </c>
      <c r="S170" s="137"/>
      <c r="T170" s="6"/>
      <c r="U170" s="6"/>
      <c r="V170" s="4"/>
      <c r="W170" s="5"/>
      <c r="X170" s="8"/>
      <c r="Y170" s="8"/>
      <c r="Z170" s="8"/>
      <c r="AA170" s="8"/>
      <c r="AB170" s="108"/>
    </row>
    <row r="171" spans="2:28" ht="16.5" customHeight="1" x14ac:dyDescent="0.3">
      <c r="B171" s="100">
        <v>156</v>
      </c>
      <c r="C171" s="7"/>
      <c r="D171" s="84"/>
      <c r="E171" s="84"/>
      <c r="F171" s="85"/>
      <c r="G171" s="86"/>
      <c r="H171" s="98">
        <f t="shared" si="52"/>
        <v>0</v>
      </c>
      <c r="I171" s="99" t="str">
        <f t="shared" si="61"/>
        <v>-</v>
      </c>
      <c r="J171" s="104">
        <f t="shared" si="62"/>
        <v>0</v>
      </c>
      <c r="K171" s="87">
        <f t="shared" si="53"/>
        <v>0</v>
      </c>
      <c r="L171" s="87">
        <f t="shared" si="54"/>
        <v>0</v>
      </c>
      <c r="M171" s="87">
        <f t="shared" si="55"/>
        <v>0</v>
      </c>
      <c r="N171" s="87">
        <f t="shared" si="56"/>
        <v>0</v>
      </c>
      <c r="O171" s="87">
        <f t="shared" si="57"/>
        <v>0</v>
      </c>
      <c r="P171" s="87">
        <f t="shared" si="58"/>
        <v>0</v>
      </c>
      <c r="Q171" s="87">
        <f t="shared" si="59"/>
        <v>0</v>
      </c>
      <c r="R171" s="87">
        <f t="shared" si="60"/>
        <v>0</v>
      </c>
      <c r="S171" s="137"/>
      <c r="T171" s="6"/>
      <c r="U171" s="6"/>
      <c r="V171" s="4"/>
      <c r="W171" s="5"/>
      <c r="X171" s="8"/>
      <c r="Y171" s="8"/>
      <c r="Z171" s="8"/>
      <c r="AA171" s="8"/>
      <c r="AB171" s="108"/>
    </row>
    <row r="172" spans="2:28" ht="16.5" customHeight="1" x14ac:dyDescent="0.3">
      <c r="B172" s="100">
        <v>157</v>
      </c>
      <c r="C172" s="7"/>
      <c r="D172" s="84"/>
      <c r="E172" s="84"/>
      <c r="F172" s="85"/>
      <c r="G172" s="86"/>
      <c r="H172" s="98">
        <f t="shared" si="52"/>
        <v>0</v>
      </c>
      <c r="I172" s="99" t="str">
        <f t="shared" si="61"/>
        <v>-</v>
      </c>
      <c r="J172" s="104">
        <f t="shared" si="62"/>
        <v>0</v>
      </c>
      <c r="K172" s="87">
        <f t="shared" si="53"/>
        <v>0</v>
      </c>
      <c r="L172" s="87">
        <f t="shared" si="54"/>
        <v>0</v>
      </c>
      <c r="M172" s="87">
        <f t="shared" si="55"/>
        <v>0</v>
      </c>
      <c r="N172" s="87">
        <f t="shared" si="56"/>
        <v>0</v>
      </c>
      <c r="O172" s="87">
        <f t="shared" si="57"/>
        <v>0</v>
      </c>
      <c r="P172" s="87">
        <f t="shared" si="58"/>
        <v>0</v>
      </c>
      <c r="Q172" s="87">
        <f t="shared" si="59"/>
        <v>0</v>
      </c>
      <c r="R172" s="87">
        <f t="shared" si="60"/>
        <v>0</v>
      </c>
      <c r="S172" s="137"/>
      <c r="T172" s="6"/>
      <c r="U172" s="6"/>
      <c r="V172" s="4"/>
      <c r="W172" s="5"/>
      <c r="X172" s="8"/>
      <c r="Y172" s="8"/>
      <c r="Z172" s="8"/>
      <c r="AA172" s="8"/>
      <c r="AB172" s="108"/>
    </row>
    <row r="173" spans="2:28" ht="16.5" customHeight="1" x14ac:dyDescent="0.3">
      <c r="B173" s="100">
        <v>158</v>
      </c>
      <c r="C173" s="7"/>
      <c r="D173" s="84"/>
      <c r="E173" s="84"/>
      <c r="F173" s="85"/>
      <c r="G173" s="86"/>
      <c r="H173" s="98">
        <f t="shared" si="52"/>
        <v>0</v>
      </c>
      <c r="I173" s="99" t="str">
        <f t="shared" si="61"/>
        <v>-</v>
      </c>
      <c r="J173" s="104">
        <f t="shared" si="62"/>
        <v>0</v>
      </c>
      <c r="K173" s="87">
        <f t="shared" si="53"/>
        <v>0</v>
      </c>
      <c r="L173" s="87">
        <f t="shared" si="54"/>
        <v>0</v>
      </c>
      <c r="M173" s="87">
        <f t="shared" si="55"/>
        <v>0</v>
      </c>
      <c r="N173" s="87">
        <f t="shared" si="56"/>
        <v>0</v>
      </c>
      <c r="O173" s="87">
        <f t="shared" si="57"/>
        <v>0</v>
      </c>
      <c r="P173" s="87">
        <f t="shared" si="58"/>
        <v>0</v>
      </c>
      <c r="Q173" s="87">
        <f t="shared" si="59"/>
        <v>0</v>
      </c>
      <c r="R173" s="87">
        <f t="shared" si="60"/>
        <v>0</v>
      </c>
      <c r="S173" s="137"/>
      <c r="T173" s="6"/>
      <c r="U173" s="6"/>
      <c r="V173" s="4"/>
      <c r="W173" s="5"/>
      <c r="X173" s="8"/>
      <c r="Y173" s="8"/>
      <c r="Z173" s="8"/>
      <c r="AA173" s="8"/>
      <c r="AB173" s="108"/>
    </row>
    <row r="174" spans="2:28" ht="16.5" customHeight="1" x14ac:dyDescent="0.3">
      <c r="B174" s="100">
        <v>159</v>
      </c>
      <c r="C174" s="7"/>
      <c r="D174" s="84"/>
      <c r="E174" s="84"/>
      <c r="F174" s="85"/>
      <c r="G174" s="86"/>
      <c r="H174" s="98">
        <f t="shared" si="52"/>
        <v>0</v>
      </c>
      <c r="I174" s="99" t="str">
        <f t="shared" si="61"/>
        <v>-</v>
      </c>
      <c r="J174" s="104">
        <f t="shared" si="62"/>
        <v>0</v>
      </c>
      <c r="K174" s="87">
        <f t="shared" si="53"/>
        <v>0</v>
      </c>
      <c r="L174" s="87">
        <f t="shared" si="54"/>
        <v>0</v>
      </c>
      <c r="M174" s="87">
        <f t="shared" si="55"/>
        <v>0</v>
      </c>
      <c r="N174" s="87">
        <f t="shared" si="56"/>
        <v>0</v>
      </c>
      <c r="O174" s="87">
        <f t="shared" si="57"/>
        <v>0</v>
      </c>
      <c r="P174" s="87">
        <f t="shared" si="58"/>
        <v>0</v>
      </c>
      <c r="Q174" s="87">
        <f t="shared" si="59"/>
        <v>0</v>
      </c>
      <c r="R174" s="87">
        <f t="shared" si="60"/>
        <v>0</v>
      </c>
      <c r="S174" s="137"/>
      <c r="T174" s="6"/>
      <c r="U174" s="6"/>
      <c r="V174" s="4"/>
      <c r="W174" s="5"/>
      <c r="X174" s="8"/>
      <c r="Y174" s="8"/>
      <c r="Z174" s="8"/>
      <c r="AA174" s="8"/>
      <c r="AB174" s="108"/>
    </row>
    <row r="175" spans="2:28" ht="16.5" customHeight="1" x14ac:dyDescent="0.3">
      <c r="B175" s="100">
        <v>160</v>
      </c>
      <c r="C175" s="7"/>
      <c r="D175" s="84"/>
      <c r="E175" s="84"/>
      <c r="F175" s="85"/>
      <c r="G175" s="86"/>
      <c r="H175" s="98">
        <f t="shared" si="52"/>
        <v>0</v>
      </c>
      <c r="I175" s="99" t="str">
        <f t="shared" si="61"/>
        <v>-</v>
      </c>
      <c r="J175" s="104">
        <f t="shared" si="62"/>
        <v>0</v>
      </c>
      <c r="K175" s="87">
        <f t="shared" si="53"/>
        <v>0</v>
      </c>
      <c r="L175" s="87">
        <f t="shared" si="54"/>
        <v>0</v>
      </c>
      <c r="M175" s="87">
        <f t="shared" si="55"/>
        <v>0</v>
      </c>
      <c r="N175" s="87">
        <f t="shared" si="56"/>
        <v>0</v>
      </c>
      <c r="O175" s="87">
        <f t="shared" si="57"/>
        <v>0</v>
      </c>
      <c r="P175" s="87">
        <f t="shared" si="58"/>
        <v>0</v>
      </c>
      <c r="Q175" s="87">
        <f t="shared" si="59"/>
        <v>0</v>
      </c>
      <c r="R175" s="87">
        <f t="shared" si="60"/>
        <v>0</v>
      </c>
      <c r="S175" s="137"/>
      <c r="T175" s="6"/>
      <c r="U175" s="6"/>
      <c r="V175" s="4"/>
      <c r="W175" s="5"/>
      <c r="X175" s="8"/>
      <c r="Y175" s="8"/>
      <c r="Z175" s="8"/>
      <c r="AA175" s="8"/>
      <c r="AB175" s="108"/>
    </row>
    <row r="176" spans="2:28" ht="16.5" customHeight="1" x14ac:dyDescent="0.3">
      <c r="B176" s="100">
        <v>161</v>
      </c>
      <c r="C176" s="7"/>
      <c r="D176" s="84"/>
      <c r="E176" s="84"/>
      <c r="F176" s="85"/>
      <c r="G176" s="86"/>
      <c r="H176" s="98">
        <f t="shared" ref="H176:H207" si="63">IF(I176=1,$D$9,IF(I176=2,$E$9,IF(I176=3,$F$9,IF(I176=4,$G$9,IF(I176=5,$H$9,0)))))*F176</f>
        <v>0</v>
      </c>
      <c r="I176" s="99" t="str">
        <f t="shared" si="61"/>
        <v>-</v>
      </c>
      <c r="J176" s="104">
        <f t="shared" si="62"/>
        <v>0</v>
      </c>
      <c r="K176" s="87">
        <f t="shared" si="53"/>
        <v>0</v>
      </c>
      <c r="L176" s="87">
        <f t="shared" si="54"/>
        <v>0</v>
      </c>
      <c r="M176" s="87">
        <f t="shared" si="55"/>
        <v>0</v>
      </c>
      <c r="N176" s="87">
        <f t="shared" si="56"/>
        <v>0</v>
      </c>
      <c r="O176" s="87">
        <f t="shared" si="57"/>
        <v>0</v>
      </c>
      <c r="P176" s="87">
        <f t="shared" si="58"/>
        <v>0</v>
      </c>
      <c r="Q176" s="87">
        <f t="shared" si="59"/>
        <v>0</v>
      </c>
      <c r="R176" s="87">
        <f t="shared" si="60"/>
        <v>0</v>
      </c>
      <c r="S176" s="137"/>
      <c r="T176" s="6"/>
      <c r="U176" s="6"/>
      <c r="V176" s="4"/>
      <c r="W176" s="5"/>
      <c r="X176" s="8"/>
      <c r="Y176" s="8"/>
      <c r="Z176" s="8"/>
      <c r="AA176" s="8"/>
      <c r="AB176" s="108"/>
    </row>
    <row r="177" spans="2:28" ht="16.5" customHeight="1" x14ac:dyDescent="0.3">
      <c r="B177" s="100">
        <v>162</v>
      </c>
      <c r="C177" s="7"/>
      <c r="D177" s="84"/>
      <c r="E177" s="84"/>
      <c r="F177" s="85"/>
      <c r="G177" s="86"/>
      <c r="H177" s="98">
        <f t="shared" si="63"/>
        <v>0</v>
      </c>
      <c r="I177" s="99" t="str">
        <f t="shared" si="61"/>
        <v>-</v>
      </c>
      <c r="J177" s="104">
        <f t="shared" si="62"/>
        <v>0</v>
      </c>
      <c r="K177" s="87">
        <f t="shared" si="53"/>
        <v>0</v>
      </c>
      <c r="L177" s="87">
        <f t="shared" si="54"/>
        <v>0</v>
      </c>
      <c r="M177" s="87">
        <f t="shared" si="55"/>
        <v>0</v>
      </c>
      <c r="N177" s="87">
        <f t="shared" si="56"/>
        <v>0</v>
      </c>
      <c r="O177" s="87">
        <f t="shared" si="57"/>
        <v>0</v>
      </c>
      <c r="P177" s="87">
        <f t="shared" si="58"/>
        <v>0</v>
      </c>
      <c r="Q177" s="87">
        <f t="shared" si="59"/>
        <v>0</v>
      </c>
      <c r="R177" s="87">
        <f t="shared" si="60"/>
        <v>0</v>
      </c>
      <c r="S177" s="137"/>
      <c r="T177" s="6"/>
      <c r="U177" s="6"/>
      <c r="V177" s="4"/>
      <c r="W177" s="5"/>
      <c r="X177" s="8"/>
      <c r="Y177" s="8"/>
      <c r="Z177" s="8"/>
      <c r="AA177" s="8"/>
      <c r="AB177" s="108"/>
    </row>
    <row r="178" spans="2:28" ht="16.5" customHeight="1" x14ac:dyDescent="0.3">
      <c r="B178" s="100">
        <v>163</v>
      </c>
      <c r="C178" s="7"/>
      <c r="D178" s="84"/>
      <c r="E178" s="84"/>
      <c r="F178" s="85"/>
      <c r="G178" s="86"/>
      <c r="H178" s="98">
        <f t="shared" si="63"/>
        <v>0</v>
      </c>
      <c r="I178" s="99" t="str">
        <f t="shared" si="61"/>
        <v>-</v>
      </c>
      <c r="J178" s="104">
        <f t="shared" si="62"/>
        <v>0</v>
      </c>
      <c r="K178" s="87">
        <f t="shared" si="53"/>
        <v>0</v>
      </c>
      <c r="L178" s="87">
        <f t="shared" si="54"/>
        <v>0</v>
      </c>
      <c r="M178" s="87">
        <f t="shared" si="55"/>
        <v>0</v>
      </c>
      <c r="N178" s="87">
        <f t="shared" si="56"/>
        <v>0</v>
      </c>
      <c r="O178" s="87">
        <f t="shared" si="57"/>
        <v>0</v>
      </c>
      <c r="P178" s="87">
        <f t="shared" si="58"/>
        <v>0</v>
      </c>
      <c r="Q178" s="87">
        <f t="shared" si="59"/>
        <v>0</v>
      </c>
      <c r="R178" s="87">
        <f t="shared" si="60"/>
        <v>0</v>
      </c>
      <c r="S178" s="137"/>
      <c r="T178" s="6"/>
      <c r="U178" s="6"/>
      <c r="V178" s="4"/>
      <c r="W178" s="5"/>
      <c r="X178" s="8"/>
      <c r="Y178" s="8"/>
      <c r="Z178" s="8"/>
      <c r="AA178" s="8"/>
      <c r="AB178" s="108"/>
    </row>
    <row r="179" spans="2:28" ht="16.5" customHeight="1" x14ac:dyDescent="0.3">
      <c r="B179" s="100">
        <v>164</v>
      </c>
      <c r="C179" s="7"/>
      <c r="D179" s="84"/>
      <c r="E179" s="84"/>
      <c r="F179" s="85"/>
      <c r="G179" s="86"/>
      <c r="H179" s="98">
        <f t="shared" si="63"/>
        <v>0</v>
      </c>
      <c r="I179" s="99" t="str">
        <f t="shared" si="61"/>
        <v>-</v>
      </c>
      <c r="J179" s="104">
        <f t="shared" si="62"/>
        <v>0</v>
      </c>
      <c r="K179" s="87">
        <f t="shared" si="53"/>
        <v>0</v>
      </c>
      <c r="L179" s="87">
        <f t="shared" si="54"/>
        <v>0</v>
      </c>
      <c r="M179" s="87">
        <f t="shared" si="55"/>
        <v>0</v>
      </c>
      <c r="N179" s="87">
        <f t="shared" si="56"/>
        <v>0</v>
      </c>
      <c r="O179" s="87">
        <f t="shared" si="57"/>
        <v>0</v>
      </c>
      <c r="P179" s="87">
        <f t="shared" si="58"/>
        <v>0</v>
      </c>
      <c r="Q179" s="87">
        <f t="shared" si="59"/>
        <v>0</v>
      </c>
      <c r="R179" s="87">
        <f t="shared" si="60"/>
        <v>0</v>
      </c>
      <c r="S179" s="137"/>
      <c r="T179" s="6"/>
      <c r="U179" s="6"/>
      <c r="V179" s="4"/>
      <c r="W179" s="5"/>
      <c r="X179" s="8"/>
      <c r="Y179" s="8"/>
      <c r="Z179" s="8"/>
      <c r="AA179" s="8"/>
      <c r="AB179" s="108"/>
    </row>
    <row r="180" spans="2:28" ht="16.5" customHeight="1" x14ac:dyDescent="0.3">
      <c r="B180" s="100">
        <v>165</v>
      </c>
      <c r="C180" s="7"/>
      <c r="D180" s="84"/>
      <c r="E180" s="84"/>
      <c r="F180" s="85"/>
      <c r="G180" s="86"/>
      <c r="H180" s="98">
        <f t="shared" si="63"/>
        <v>0</v>
      </c>
      <c r="I180" s="99" t="str">
        <f t="shared" si="61"/>
        <v>-</v>
      </c>
      <c r="J180" s="104">
        <f t="shared" si="62"/>
        <v>0</v>
      </c>
      <c r="K180" s="87">
        <f t="shared" si="53"/>
        <v>0</v>
      </c>
      <c r="L180" s="87">
        <f t="shared" si="54"/>
        <v>0</v>
      </c>
      <c r="M180" s="87">
        <f t="shared" si="55"/>
        <v>0</v>
      </c>
      <c r="N180" s="87">
        <f t="shared" si="56"/>
        <v>0</v>
      </c>
      <c r="O180" s="87">
        <f t="shared" si="57"/>
        <v>0</v>
      </c>
      <c r="P180" s="87">
        <f t="shared" si="58"/>
        <v>0</v>
      </c>
      <c r="Q180" s="87">
        <f t="shared" si="59"/>
        <v>0</v>
      </c>
      <c r="R180" s="87">
        <f t="shared" si="60"/>
        <v>0</v>
      </c>
      <c r="S180" s="137"/>
      <c r="T180" s="6"/>
      <c r="U180" s="6"/>
      <c r="V180" s="4"/>
      <c r="W180" s="5"/>
      <c r="X180" s="8"/>
      <c r="Y180" s="8"/>
      <c r="Z180" s="8"/>
      <c r="AA180" s="8"/>
      <c r="AB180" s="108"/>
    </row>
    <row r="181" spans="2:28" ht="16.5" customHeight="1" x14ac:dyDescent="0.3">
      <c r="B181" s="100">
        <v>166</v>
      </c>
      <c r="C181" s="7"/>
      <c r="D181" s="84"/>
      <c r="E181" s="84"/>
      <c r="F181" s="85"/>
      <c r="G181" s="86"/>
      <c r="H181" s="98">
        <f t="shared" si="63"/>
        <v>0</v>
      </c>
      <c r="I181" s="99" t="str">
        <f t="shared" si="61"/>
        <v>-</v>
      </c>
      <c r="J181" s="104">
        <f t="shared" si="62"/>
        <v>0</v>
      </c>
      <c r="K181" s="87">
        <f t="shared" si="53"/>
        <v>0</v>
      </c>
      <c r="L181" s="87">
        <f t="shared" si="54"/>
        <v>0</v>
      </c>
      <c r="M181" s="87">
        <f t="shared" si="55"/>
        <v>0</v>
      </c>
      <c r="N181" s="87">
        <f t="shared" si="56"/>
        <v>0</v>
      </c>
      <c r="O181" s="87">
        <f t="shared" si="57"/>
        <v>0</v>
      </c>
      <c r="P181" s="87">
        <f t="shared" si="58"/>
        <v>0</v>
      </c>
      <c r="Q181" s="87">
        <f t="shared" si="59"/>
        <v>0</v>
      </c>
      <c r="R181" s="87">
        <f t="shared" si="60"/>
        <v>0</v>
      </c>
      <c r="S181" s="137"/>
      <c r="T181" s="6"/>
      <c r="U181" s="6"/>
      <c r="V181" s="4"/>
      <c r="W181" s="5"/>
      <c r="X181" s="8"/>
      <c r="Y181" s="8"/>
      <c r="Z181" s="8"/>
      <c r="AA181" s="8"/>
      <c r="AB181" s="108"/>
    </row>
    <row r="182" spans="2:28" ht="16.5" customHeight="1" x14ac:dyDescent="0.3">
      <c r="B182" s="100">
        <v>167</v>
      </c>
      <c r="C182" s="7"/>
      <c r="D182" s="84"/>
      <c r="E182" s="84"/>
      <c r="F182" s="85"/>
      <c r="G182" s="86"/>
      <c r="H182" s="98">
        <f t="shared" si="63"/>
        <v>0</v>
      </c>
      <c r="I182" s="99" t="str">
        <f t="shared" si="61"/>
        <v>-</v>
      </c>
      <c r="J182" s="104">
        <f t="shared" ref="J182:J210" si="64">0.4*(K182+L182+M182)+0.35*N182+0.25*(O182+P182)</f>
        <v>0</v>
      </c>
      <c r="K182" s="87">
        <f t="shared" si="53"/>
        <v>0</v>
      </c>
      <c r="L182" s="87">
        <f t="shared" si="54"/>
        <v>0</v>
      </c>
      <c r="M182" s="87">
        <f t="shared" si="55"/>
        <v>0</v>
      </c>
      <c r="N182" s="87">
        <f t="shared" si="56"/>
        <v>0</v>
      </c>
      <c r="O182" s="87">
        <f t="shared" si="57"/>
        <v>0</v>
      </c>
      <c r="P182" s="87">
        <f t="shared" si="58"/>
        <v>0</v>
      </c>
      <c r="Q182" s="87">
        <f t="shared" si="59"/>
        <v>0</v>
      </c>
      <c r="R182" s="87">
        <f t="shared" si="60"/>
        <v>0</v>
      </c>
      <c r="S182" s="137"/>
      <c r="T182" s="6"/>
      <c r="U182" s="6"/>
      <c r="V182" s="4"/>
      <c r="W182" s="5"/>
      <c r="X182" s="8"/>
      <c r="Y182" s="8"/>
      <c r="Z182" s="8"/>
      <c r="AA182" s="8"/>
      <c r="AB182" s="108"/>
    </row>
    <row r="183" spans="2:28" ht="16.5" customHeight="1" x14ac:dyDescent="0.3">
      <c r="B183" s="100">
        <v>168</v>
      </c>
      <c r="C183" s="7"/>
      <c r="D183" s="84"/>
      <c r="E183" s="84"/>
      <c r="F183" s="85"/>
      <c r="G183" s="86"/>
      <c r="H183" s="98">
        <f t="shared" si="63"/>
        <v>0</v>
      </c>
      <c r="I183" s="99" t="str">
        <f t="shared" si="61"/>
        <v>-</v>
      </c>
      <c r="J183" s="104">
        <f t="shared" si="64"/>
        <v>0</v>
      </c>
      <c r="K183" s="87">
        <f t="shared" si="53"/>
        <v>0</v>
      </c>
      <c r="L183" s="87">
        <f t="shared" si="54"/>
        <v>0</v>
      </c>
      <c r="M183" s="87">
        <f t="shared" si="55"/>
        <v>0</v>
      </c>
      <c r="N183" s="87">
        <f t="shared" si="56"/>
        <v>0</v>
      </c>
      <c r="O183" s="87">
        <f t="shared" si="57"/>
        <v>0</v>
      </c>
      <c r="P183" s="87">
        <f t="shared" si="58"/>
        <v>0</v>
      </c>
      <c r="Q183" s="87">
        <f t="shared" si="59"/>
        <v>0</v>
      </c>
      <c r="R183" s="87">
        <f t="shared" si="60"/>
        <v>0</v>
      </c>
      <c r="S183" s="137"/>
      <c r="T183" s="6"/>
      <c r="U183" s="6"/>
      <c r="V183" s="4"/>
      <c r="W183" s="5"/>
      <c r="X183" s="8"/>
      <c r="Y183" s="8"/>
      <c r="Z183" s="8"/>
      <c r="AA183" s="8"/>
      <c r="AB183" s="108"/>
    </row>
    <row r="184" spans="2:28" ht="16.5" customHeight="1" x14ac:dyDescent="0.3">
      <c r="B184" s="100">
        <v>169</v>
      </c>
      <c r="C184" s="7"/>
      <c r="D184" s="84"/>
      <c r="E184" s="84"/>
      <c r="F184" s="85"/>
      <c r="G184" s="86"/>
      <c r="H184" s="98">
        <f t="shared" si="63"/>
        <v>0</v>
      </c>
      <c r="I184" s="99" t="str">
        <f t="shared" si="61"/>
        <v>-</v>
      </c>
      <c r="J184" s="104">
        <f t="shared" si="64"/>
        <v>0</v>
      </c>
      <c r="K184" s="87">
        <f t="shared" si="53"/>
        <v>0</v>
      </c>
      <c r="L184" s="87">
        <f t="shared" si="54"/>
        <v>0</v>
      </c>
      <c r="M184" s="87">
        <f t="shared" si="55"/>
        <v>0</v>
      </c>
      <c r="N184" s="87">
        <f t="shared" si="56"/>
        <v>0</v>
      </c>
      <c r="O184" s="87">
        <f t="shared" si="57"/>
        <v>0</v>
      </c>
      <c r="P184" s="87">
        <f t="shared" si="58"/>
        <v>0</v>
      </c>
      <c r="Q184" s="87">
        <f t="shared" si="59"/>
        <v>0</v>
      </c>
      <c r="R184" s="87">
        <f t="shared" si="60"/>
        <v>0</v>
      </c>
      <c r="S184" s="137"/>
      <c r="T184" s="6"/>
      <c r="U184" s="6"/>
      <c r="V184" s="4"/>
      <c r="W184" s="5"/>
      <c r="X184" s="8"/>
      <c r="Y184" s="8"/>
      <c r="Z184" s="8"/>
      <c r="AA184" s="8"/>
      <c r="AB184" s="108"/>
    </row>
    <row r="185" spans="2:28" ht="16.5" customHeight="1" x14ac:dyDescent="0.3">
      <c r="B185" s="100">
        <v>170</v>
      </c>
      <c r="C185" s="7"/>
      <c r="D185" s="84"/>
      <c r="E185" s="84"/>
      <c r="F185" s="85"/>
      <c r="G185" s="86"/>
      <c r="H185" s="98">
        <f t="shared" si="63"/>
        <v>0</v>
      </c>
      <c r="I185" s="99" t="str">
        <f t="shared" si="61"/>
        <v>-</v>
      </c>
      <c r="J185" s="104">
        <f t="shared" si="64"/>
        <v>0</v>
      </c>
      <c r="K185" s="87">
        <f t="shared" si="53"/>
        <v>0</v>
      </c>
      <c r="L185" s="87">
        <f t="shared" si="54"/>
        <v>0</v>
      </c>
      <c r="M185" s="87">
        <f t="shared" si="55"/>
        <v>0</v>
      </c>
      <c r="N185" s="87">
        <f t="shared" si="56"/>
        <v>0</v>
      </c>
      <c r="O185" s="87">
        <f t="shared" si="57"/>
        <v>0</v>
      </c>
      <c r="P185" s="87">
        <f t="shared" si="58"/>
        <v>0</v>
      </c>
      <c r="Q185" s="87">
        <f t="shared" si="59"/>
        <v>0</v>
      </c>
      <c r="R185" s="87">
        <f t="shared" si="60"/>
        <v>0</v>
      </c>
      <c r="S185" s="137"/>
      <c r="T185" s="6"/>
      <c r="U185" s="6"/>
      <c r="V185" s="4"/>
      <c r="W185" s="5"/>
      <c r="X185" s="8"/>
      <c r="Y185" s="8"/>
      <c r="Z185" s="8"/>
      <c r="AA185" s="8"/>
      <c r="AB185" s="108"/>
    </row>
    <row r="186" spans="2:28" ht="16.5" customHeight="1" x14ac:dyDescent="0.3">
      <c r="B186" s="100">
        <v>171</v>
      </c>
      <c r="C186" s="7"/>
      <c r="D186" s="84"/>
      <c r="E186" s="84"/>
      <c r="F186" s="85"/>
      <c r="G186" s="86"/>
      <c r="H186" s="98">
        <f t="shared" si="63"/>
        <v>0</v>
      </c>
      <c r="I186" s="99" t="str">
        <f t="shared" si="61"/>
        <v>-</v>
      </c>
      <c r="J186" s="104">
        <f t="shared" si="64"/>
        <v>0</v>
      </c>
      <c r="K186" s="87">
        <f t="shared" si="53"/>
        <v>0</v>
      </c>
      <c r="L186" s="87">
        <f t="shared" si="54"/>
        <v>0</v>
      </c>
      <c r="M186" s="87">
        <f t="shared" si="55"/>
        <v>0</v>
      </c>
      <c r="N186" s="87">
        <f t="shared" si="56"/>
        <v>0</v>
      </c>
      <c r="O186" s="87">
        <f t="shared" si="57"/>
        <v>0</v>
      </c>
      <c r="P186" s="87">
        <f t="shared" si="58"/>
        <v>0</v>
      </c>
      <c r="Q186" s="87">
        <f t="shared" si="59"/>
        <v>0</v>
      </c>
      <c r="R186" s="87">
        <f t="shared" si="60"/>
        <v>0</v>
      </c>
      <c r="S186" s="137"/>
      <c r="T186" s="6"/>
      <c r="U186" s="6"/>
      <c r="V186" s="4"/>
      <c r="W186" s="5"/>
      <c r="X186" s="8"/>
      <c r="Y186" s="8"/>
      <c r="Z186" s="8"/>
      <c r="AA186" s="8"/>
      <c r="AB186" s="108"/>
    </row>
    <row r="187" spans="2:28" ht="16.5" customHeight="1" x14ac:dyDescent="0.3">
      <c r="B187" s="100">
        <v>172</v>
      </c>
      <c r="C187" s="7"/>
      <c r="D187" s="84"/>
      <c r="E187" s="84"/>
      <c r="F187" s="85"/>
      <c r="G187" s="86"/>
      <c r="H187" s="98">
        <f t="shared" si="63"/>
        <v>0</v>
      </c>
      <c r="I187" s="99" t="str">
        <f t="shared" si="61"/>
        <v>-</v>
      </c>
      <c r="J187" s="104">
        <f t="shared" si="64"/>
        <v>0</v>
      </c>
      <c r="K187" s="87">
        <f t="shared" si="53"/>
        <v>0</v>
      </c>
      <c r="L187" s="87">
        <f t="shared" si="54"/>
        <v>0</v>
      </c>
      <c r="M187" s="87">
        <f t="shared" si="55"/>
        <v>0</v>
      </c>
      <c r="N187" s="87">
        <f t="shared" si="56"/>
        <v>0</v>
      </c>
      <c r="O187" s="87">
        <f t="shared" si="57"/>
        <v>0</v>
      </c>
      <c r="P187" s="87">
        <f t="shared" si="58"/>
        <v>0</v>
      </c>
      <c r="Q187" s="87">
        <f t="shared" si="59"/>
        <v>0</v>
      </c>
      <c r="R187" s="87">
        <f t="shared" si="60"/>
        <v>0</v>
      </c>
      <c r="S187" s="137"/>
      <c r="T187" s="6"/>
      <c r="U187" s="6"/>
      <c r="V187" s="4"/>
      <c r="W187" s="5"/>
      <c r="X187" s="8"/>
      <c r="Y187" s="8"/>
      <c r="Z187" s="8"/>
      <c r="AA187" s="8"/>
      <c r="AB187" s="108"/>
    </row>
    <row r="188" spans="2:28" ht="16.5" customHeight="1" x14ac:dyDescent="0.3">
      <c r="B188" s="100">
        <v>173</v>
      </c>
      <c r="C188" s="7"/>
      <c r="D188" s="84"/>
      <c r="E188" s="84"/>
      <c r="F188" s="85"/>
      <c r="G188" s="86"/>
      <c r="H188" s="98">
        <f t="shared" si="63"/>
        <v>0</v>
      </c>
      <c r="I188" s="99" t="str">
        <f t="shared" si="61"/>
        <v>-</v>
      </c>
      <c r="J188" s="104">
        <f t="shared" si="64"/>
        <v>0</v>
      </c>
      <c r="K188" s="87">
        <f t="shared" si="53"/>
        <v>0</v>
      </c>
      <c r="L188" s="87">
        <f t="shared" si="54"/>
        <v>0</v>
      </c>
      <c r="M188" s="87">
        <f t="shared" si="55"/>
        <v>0</v>
      </c>
      <c r="N188" s="87">
        <f t="shared" si="56"/>
        <v>0</v>
      </c>
      <c r="O188" s="87">
        <f t="shared" si="57"/>
        <v>0</v>
      </c>
      <c r="P188" s="87">
        <f t="shared" si="58"/>
        <v>0</v>
      </c>
      <c r="Q188" s="87">
        <f t="shared" si="59"/>
        <v>0</v>
      </c>
      <c r="R188" s="87">
        <f t="shared" si="60"/>
        <v>0</v>
      </c>
      <c r="S188" s="137"/>
      <c r="T188" s="6"/>
      <c r="U188" s="6"/>
      <c r="V188" s="4"/>
      <c r="W188" s="5"/>
      <c r="X188" s="8"/>
      <c r="Y188" s="8"/>
      <c r="Z188" s="8"/>
      <c r="AA188" s="8"/>
      <c r="AB188" s="108"/>
    </row>
    <row r="189" spans="2:28" ht="16.5" customHeight="1" x14ac:dyDescent="0.3">
      <c r="B189" s="100">
        <v>174</v>
      </c>
      <c r="C189" s="7"/>
      <c r="D189" s="84"/>
      <c r="E189" s="84"/>
      <c r="F189" s="85"/>
      <c r="G189" s="86"/>
      <c r="H189" s="98">
        <f t="shared" si="63"/>
        <v>0</v>
      </c>
      <c r="I189" s="99" t="str">
        <f t="shared" si="61"/>
        <v>-</v>
      </c>
      <c r="J189" s="104">
        <f t="shared" si="64"/>
        <v>0</v>
      </c>
      <c r="K189" s="87">
        <f t="shared" si="53"/>
        <v>0</v>
      </c>
      <c r="L189" s="87">
        <f t="shared" si="54"/>
        <v>0</v>
      </c>
      <c r="M189" s="87">
        <f t="shared" si="55"/>
        <v>0</v>
      </c>
      <c r="N189" s="87">
        <f t="shared" si="56"/>
        <v>0</v>
      </c>
      <c r="O189" s="87">
        <f t="shared" si="57"/>
        <v>0</v>
      </c>
      <c r="P189" s="87">
        <f t="shared" si="58"/>
        <v>0</v>
      </c>
      <c r="Q189" s="87">
        <f t="shared" si="59"/>
        <v>0</v>
      </c>
      <c r="R189" s="87">
        <f t="shared" si="60"/>
        <v>0</v>
      </c>
      <c r="S189" s="137"/>
      <c r="T189" s="6"/>
      <c r="U189" s="6"/>
      <c r="V189" s="4"/>
      <c r="W189" s="5"/>
      <c r="X189" s="8"/>
      <c r="Y189" s="8"/>
      <c r="Z189" s="8"/>
      <c r="AA189" s="8"/>
      <c r="AB189" s="108"/>
    </row>
    <row r="190" spans="2:28" ht="16.5" customHeight="1" x14ac:dyDescent="0.3">
      <c r="B190" s="100">
        <v>175</v>
      </c>
      <c r="C190" s="7"/>
      <c r="D190" s="84"/>
      <c r="E190" s="84"/>
      <c r="F190" s="85"/>
      <c r="G190" s="86"/>
      <c r="H190" s="98">
        <f t="shared" si="63"/>
        <v>0</v>
      </c>
      <c r="I190" s="99" t="str">
        <f t="shared" si="61"/>
        <v>-</v>
      </c>
      <c r="J190" s="104">
        <f t="shared" si="64"/>
        <v>0</v>
      </c>
      <c r="K190" s="87">
        <f t="shared" si="53"/>
        <v>0</v>
      </c>
      <c r="L190" s="87">
        <f t="shared" si="54"/>
        <v>0</v>
      </c>
      <c r="M190" s="87">
        <f t="shared" si="55"/>
        <v>0</v>
      </c>
      <c r="N190" s="87">
        <f t="shared" si="56"/>
        <v>0</v>
      </c>
      <c r="O190" s="87">
        <f t="shared" si="57"/>
        <v>0</v>
      </c>
      <c r="P190" s="87">
        <f t="shared" si="58"/>
        <v>0</v>
      </c>
      <c r="Q190" s="87">
        <f t="shared" si="59"/>
        <v>0</v>
      </c>
      <c r="R190" s="87">
        <f t="shared" si="60"/>
        <v>0</v>
      </c>
      <c r="S190" s="137"/>
      <c r="T190" s="6"/>
      <c r="U190" s="6"/>
      <c r="V190" s="4"/>
      <c r="W190" s="5"/>
      <c r="X190" s="8"/>
      <c r="Y190" s="8"/>
      <c r="Z190" s="8"/>
      <c r="AA190" s="8"/>
      <c r="AB190" s="108"/>
    </row>
    <row r="191" spans="2:28" ht="16.5" customHeight="1" x14ac:dyDescent="0.3">
      <c r="B191" s="100">
        <v>176</v>
      </c>
      <c r="C191" s="7"/>
      <c r="D191" s="84"/>
      <c r="E191" s="84"/>
      <c r="F191" s="85"/>
      <c r="G191" s="86"/>
      <c r="H191" s="98">
        <f t="shared" si="63"/>
        <v>0</v>
      </c>
      <c r="I191" s="99" t="str">
        <f t="shared" si="61"/>
        <v>-</v>
      </c>
      <c r="J191" s="104">
        <f t="shared" si="64"/>
        <v>0</v>
      </c>
      <c r="K191" s="87">
        <f t="shared" si="53"/>
        <v>0</v>
      </c>
      <c r="L191" s="87">
        <f t="shared" si="54"/>
        <v>0</v>
      </c>
      <c r="M191" s="87">
        <f t="shared" si="55"/>
        <v>0</v>
      </c>
      <c r="N191" s="87">
        <f t="shared" si="56"/>
        <v>0</v>
      </c>
      <c r="O191" s="87">
        <f t="shared" si="57"/>
        <v>0</v>
      </c>
      <c r="P191" s="87">
        <f t="shared" si="58"/>
        <v>0</v>
      </c>
      <c r="Q191" s="87">
        <f t="shared" si="59"/>
        <v>0</v>
      </c>
      <c r="R191" s="87">
        <f t="shared" si="60"/>
        <v>0</v>
      </c>
      <c r="S191" s="137"/>
      <c r="T191" s="6"/>
      <c r="U191" s="6"/>
      <c r="V191" s="4"/>
      <c r="W191" s="5"/>
      <c r="X191" s="8"/>
      <c r="Y191" s="8"/>
      <c r="Z191" s="8"/>
      <c r="AA191" s="8"/>
      <c r="AB191" s="108"/>
    </row>
    <row r="192" spans="2:28" ht="16.5" customHeight="1" x14ac:dyDescent="0.3">
      <c r="B192" s="100">
        <v>177</v>
      </c>
      <c r="C192" s="7"/>
      <c r="D192" s="84"/>
      <c r="E192" s="84"/>
      <c r="F192" s="85"/>
      <c r="G192" s="86"/>
      <c r="H192" s="98">
        <f t="shared" si="63"/>
        <v>0</v>
      </c>
      <c r="I192" s="99" t="str">
        <f t="shared" si="61"/>
        <v>-</v>
      </c>
      <c r="J192" s="104">
        <f t="shared" si="64"/>
        <v>0</v>
      </c>
      <c r="K192" s="87">
        <f t="shared" si="53"/>
        <v>0</v>
      </c>
      <c r="L192" s="87">
        <f t="shared" si="54"/>
        <v>0</v>
      </c>
      <c r="M192" s="87">
        <f t="shared" si="55"/>
        <v>0</v>
      </c>
      <c r="N192" s="87">
        <f t="shared" si="56"/>
        <v>0</v>
      </c>
      <c r="O192" s="87">
        <f t="shared" si="57"/>
        <v>0</v>
      </c>
      <c r="P192" s="87">
        <f t="shared" si="58"/>
        <v>0</v>
      </c>
      <c r="Q192" s="87">
        <f t="shared" si="59"/>
        <v>0</v>
      </c>
      <c r="R192" s="87">
        <f t="shared" si="60"/>
        <v>0</v>
      </c>
      <c r="S192" s="137"/>
      <c r="T192" s="6"/>
      <c r="U192" s="6"/>
      <c r="V192" s="4"/>
      <c r="W192" s="5"/>
      <c r="X192" s="8"/>
      <c r="Y192" s="8"/>
      <c r="Z192" s="8"/>
      <c r="AA192" s="8"/>
      <c r="AB192" s="108"/>
    </row>
    <row r="193" spans="2:28" ht="16.5" customHeight="1" x14ac:dyDescent="0.3">
      <c r="B193" s="100">
        <v>178</v>
      </c>
      <c r="C193" s="7"/>
      <c r="D193" s="84"/>
      <c r="E193" s="84"/>
      <c r="F193" s="85"/>
      <c r="G193" s="86"/>
      <c r="H193" s="98">
        <f t="shared" si="63"/>
        <v>0</v>
      </c>
      <c r="I193" s="99" t="str">
        <f t="shared" si="61"/>
        <v>-</v>
      </c>
      <c r="J193" s="104">
        <f t="shared" si="64"/>
        <v>0</v>
      </c>
      <c r="K193" s="87">
        <f t="shared" si="53"/>
        <v>0</v>
      </c>
      <c r="L193" s="87">
        <f t="shared" si="54"/>
        <v>0</v>
      </c>
      <c r="M193" s="87">
        <f t="shared" si="55"/>
        <v>0</v>
      </c>
      <c r="N193" s="87">
        <f t="shared" si="56"/>
        <v>0</v>
      </c>
      <c r="O193" s="87">
        <f t="shared" si="57"/>
        <v>0</v>
      </c>
      <c r="P193" s="87">
        <f t="shared" si="58"/>
        <v>0</v>
      </c>
      <c r="Q193" s="87">
        <f t="shared" si="59"/>
        <v>0</v>
      </c>
      <c r="R193" s="87">
        <f t="shared" si="60"/>
        <v>0</v>
      </c>
      <c r="S193" s="137"/>
      <c r="T193" s="6"/>
      <c r="U193" s="6"/>
      <c r="V193" s="4"/>
      <c r="W193" s="5"/>
      <c r="X193" s="8"/>
      <c r="Y193" s="8"/>
      <c r="Z193" s="8"/>
      <c r="AA193" s="8"/>
      <c r="AB193" s="108"/>
    </row>
    <row r="194" spans="2:28" ht="16.5" customHeight="1" x14ac:dyDescent="0.3">
      <c r="B194" s="100">
        <v>179</v>
      </c>
      <c r="C194" s="7"/>
      <c r="D194" s="84"/>
      <c r="E194" s="84"/>
      <c r="F194" s="85"/>
      <c r="G194" s="86"/>
      <c r="H194" s="98">
        <f t="shared" si="63"/>
        <v>0</v>
      </c>
      <c r="I194" s="99" t="str">
        <f t="shared" si="61"/>
        <v>-</v>
      </c>
      <c r="J194" s="104">
        <f t="shared" si="64"/>
        <v>0</v>
      </c>
      <c r="K194" s="87">
        <f t="shared" si="53"/>
        <v>0</v>
      </c>
      <c r="L194" s="87">
        <f t="shared" si="54"/>
        <v>0</v>
      </c>
      <c r="M194" s="87">
        <f t="shared" si="55"/>
        <v>0</v>
      </c>
      <c r="N194" s="87">
        <f t="shared" si="56"/>
        <v>0</v>
      </c>
      <c r="O194" s="87">
        <f t="shared" si="57"/>
        <v>0</v>
      </c>
      <c r="P194" s="87">
        <f t="shared" si="58"/>
        <v>0</v>
      </c>
      <c r="Q194" s="87">
        <f t="shared" si="59"/>
        <v>0</v>
      </c>
      <c r="R194" s="87">
        <f t="shared" si="60"/>
        <v>0</v>
      </c>
      <c r="S194" s="137"/>
      <c r="T194" s="6"/>
      <c r="U194" s="6"/>
      <c r="V194" s="4"/>
      <c r="W194" s="5"/>
      <c r="X194" s="8"/>
      <c r="Y194" s="8"/>
      <c r="Z194" s="8"/>
      <c r="AA194" s="8"/>
      <c r="AB194" s="108"/>
    </row>
    <row r="195" spans="2:28" ht="16.5" customHeight="1" x14ac:dyDescent="0.3">
      <c r="B195" s="100">
        <v>180</v>
      </c>
      <c r="C195" s="7"/>
      <c r="D195" s="84"/>
      <c r="E195" s="84"/>
      <c r="F195" s="85"/>
      <c r="G195" s="86"/>
      <c r="H195" s="98">
        <f t="shared" si="63"/>
        <v>0</v>
      </c>
      <c r="I195" s="99" t="str">
        <f t="shared" si="61"/>
        <v>-</v>
      </c>
      <c r="J195" s="104">
        <f t="shared" si="64"/>
        <v>0</v>
      </c>
      <c r="K195" s="87">
        <f t="shared" si="53"/>
        <v>0</v>
      </c>
      <c r="L195" s="87">
        <f t="shared" si="54"/>
        <v>0</v>
      </c>
      <c r="M195" s="87">
        <f t="shared" si="55"/>
        <v>0</v>
      </c>
      <c r="N195" s="87">
        <f t="shared" si="56"/>
        <v>0</v>
      </c>
      <c r="O195" s="87">
        <f t="shared" si="57"/>
        <v>0</v>
      </c>
      <c r="P195" s="87">
        <f t="shared" si="58"/>
        <v>0</v>
      </c>
      <c r="Q195" s="87">
        <f t="shared" si="59"/>
        <v>0</v>
      </c>
      <c r="R195" s="87">
        <f t="shared" si="60"/>
        <v>0</v>
      </c>
      <c r="S195" s="137"/>
      <c r="T195" s="6"/>
      <c r="U195" s="6"/>
      <c r="V195" s="4"/>
      <c r="W195" s="5"/>
      <c r="X195" s="8"/>
      <c r="Y195" s="8"/>
      <c r="Z195" s="8"/>
      <c r="AA195" s="8"/>
      <c r="AB195" s="108"/>
    </row>
    <row r="196" spans="2:28" ht="16.5" customHeight="1" x14ac:dyDescent="0.3">
      <c r="B196" s="100">
        <v>181</v>
      </c>
      <c r="C196" s="7"/>
      <c r="D196" s="84"/>
      <c r="E196" s="84"/>
      <c r="F196" s="85"/>
      <c r="G196" s="86"/>
      <c r="H196" s="98">
        <f t="shared" si="63"/>
        <v>0</v>
      </c>
      <c r="I196" s="99" t="str">
        <f t="shared" si="61"/>
        <v>-</v>
      </c>
      <c r="J196" s="104">
        <f t="shared" si="64"/>
        <v>0</v>
      </c>
      <c r="K196" s="87">
        <f t="shared" si="53"/>
        <v>0</v>
      </c>
      <c r="L196" s="87">
        <f t="shared" si="54"/>
        <v>0</v>
      </c>
      <c r="M196" s="87">
        <f t="shared" si="55"/>
        <v>0</v>
      </c>
      <c r="N196" s="87">
        <f t="shared" si="56"/>
        <v>0</v>
      </c>
      <c r="O196" s="87">
        <f t="shared" si="57"/>
        <v>0</v>
      </c>
      <c r="P196" s="87">
        <f t="shared" si="58"/>
        <v>0</v>
      </c>
      <c r="Q196" s="87">
        <f t="shared" si="59"/>
        <v>0</v>
      </c>
      <c r="R196" s="87">
        <f t="shared" si="60"/>
        <v>0</v>
      </c>
      <c r="S196" s="137"/>
      <c r="T196" s="6"/>
      <c r="U196" s="6"/>
      <c r="V196" s="4"/>
      <c r="W196" s="5"/>
      <c r="X196" s="8"/>
      <c r="Y196" s="8"/>
      <c r="Z196" s="8"/>
      <c r="AA196" s="8"/>
      <c r="AB196" s="108"/>
    </row>
    <row r="197" spans="2:28" ht="16.5" customHeight="1" x14ac:dyDescent="0.3">
      <c r="B197" s="100">
        <v>182</v>
      </c>
      <c r="C197" s="7"/>
      <c r="D197" s="84"/>
      <c r="E197" s="84"/>
      <c r="F197" s="85"/>
      <c r="G197" s="86"/>
      <c r="H197" s="98">
        <f t="shared" si="63"/>
        <v>0</v>
      </c>
      <c r="I197" s="99" t="str">
        <f t="shared" si="61"/>
        <v>-</v>
      </c>
      <c r="J197" s="104">
        <f t="shared" si="64"/>
        <v>0</v>
      </c>
      <c r="K197" s="87">
        <f t="shared" si="53"/>
        <v>0</v>
      </c>
      <c r="L197" s="87">
        <f t="shared" si="54"/>
        <v>0</v>
      </c>
      <c r="M197" s="87">
        <f t="shared" si="55"/>
        <v>0</v>
      </c>
      <c r="N197" s="87">
        <f t="shared" si="56"/>
        <v>0</v>
      </c>
      <c r="O197" s="87">
        <f t="shared" si="57"/>
        <v>0</v>
      </c>
      <c r="P197" s="87">
        <f t="shared" si="58"/>
        <v>0</v>
      </c>
      <c r="Q197" s="87">
        <f t="shared" si="59"/>
        <v>0</v>
      </c>
      <c r="R197" s="87">
        <f t="shared" si="60"/>
        <v>0</v>
      </c>
      <c r="S197" s="137"/>
      <c r="T197" s="6"/>
      <c r="U197" s="6"/>
      <c r="V197" s="4"/>
      <c r="W197" s="5"/>
      <c r="X197" s="8"/>
      <c r="Y197" s="8"/>
      <c r="Z197" s="8"/>
      <c r="AA197" s="8"/>
      <c r="AB197" s="108"/>
    </row>
    <row r="198" spans="2:28" ht="16.5" customHeight="1" x14ac:dyDescent="0.3">
      <c r="B198" s="100">
        <v>183</v>
      </c>
      <c r="C198" s="7"/>
      <c r="D198" s="84"/>
      <c r="E198" s="84"/>
      <c r="F198" s="85"/>
      <c r="G198" s="86"/>
      <c r="H198" s="98">
        <f t="shared" si="63"/>
        <v>0</v>
      </c>
      <c r="I198" s="99" t="str">
        <f t="shared" si="61"/>
        <v>-</v>
      </c>
      <c r="J198" s="104">
        <f t="shared" si="64"/>
        <v>0</v>
      </c>
      <c r="K198" s="87">
        <f t="shared" si="53"/>
        <v>0</v>
      </c>
      <c r="L198" s="87">
        <f t="shared" si="54"/>
        <v>0</v>
      </c>
      <c r="M198" s="87">
        <f t="shared" si="55"/>
        <v>0</v>
      </c>
      <c r="N198" s="87">
        <f t="shared" si="56"/>
        <v>0</v>
      </c>
      <c r="O198" s="87">
        <f t="shared" si="57"/>
        <v>0</v>
      </c>
      <c r="P198" s="87">
        <f t="shared" si="58"/>
        <v>0</v>
      </c>
      <c r="Q198" s="87">
        <f t="shared" si="59"/>
        <v>0</v>
      </c>
      <c r="R198" s="87">
        <f t="shared" si="60"/>
        <v>0</v>
      </c>
      <c r="S198" s="137"/>
      <c r="T198" s="6"/>
      <c r="U198" s="6"/>
      <c r="V198" s="4"/>
      <c r="W198" s="5"/>
      <c r="X198" s="8"/>
      <c r="Y198" s="8"/>
      <c r="Z198" s="8"/>
      <c r="AA198" s="8"/>
      <c r="AB198" s="108"/>
    </row>
    <row r="199" spans="2:28" ht="16.5" customHeight="1" x14ac:dyDescent="0.3">
      <c r="B199" s="100">
        <v>184</v>
      </c>
      <c r="C199" s="7"/>
      <c r="D199" s="84"/>
      <c r="E199" s="84"/>
      <c r="F199" s="85"/>
      <c r="G199" s="86"/>
      <c r="H199" s="98">
        <f t="shared" si="63"/>
        <v>0</v>
      </c>
      <c r="I199" s="99" t="str">
        <f t="shared" si="61"/>
        <v>-</v>
      </c>
      <c r="J199" s="104">
        <f t="shared" si="64"/>
        <v>0</v>
      </c>
      <c r="K199" s="87">
        <f t="shared" si="53"/>
        <v>0</v>
      </c>
      <c r="L199" s="87">
        <f t="shared" si="54"/>
        <v>0</v>
      </c>
      <c r="M199" s="87">
        <f t="shared" si="55"/>
        <v>0</v>
      </c>
      <c r="N199" s="87">
        <f t="shared" si="56"/>
        <v>0</v>
      </c>
      <c r="O199" s="87">
        <f t="shared" si="57"/>
        <v>0</v>
      </c>
      <c r="P199" s="87">
        <f t="shared" si="58"/>
        <v>0</v>
      </c>
      <c r="Q199" s="87">
        <f t="shared" si="59"/>
        <v>0</v>
      </c>
      <c r="R199" s="87">
        <f t="shared" si="60"/>
        <v>0</v>
      </c>
      <c r="S199" s="137"/>
      <c r="T199" s="6"/>
      <c r="U199" s="6"/>
      <c r="V199" s="4"/>
      <c r="W199" s="5"/>
      <c r="X199" s="8"/>
      <c r="Y199" s="8"/>
      <c r="Z199" s="8"/>
      <c r="AA199" s="8"/>
      <c r="AB199" s="108"/>
    </row>
    <row r="200" spans="2:28" ht="16.5" customHeight="1" x14ac:dyDescent="0.3">
      <c r="B200" s="100">
        <v>185</v>
      </c>
      <c r="C200" s="7"/>
      <c r="D200" s="84"/>
      <c r="E200" s="84"/>
      <c r="F200" s="85"/>
      <c r="G200" s="86"/>
      <c r="H200" s="98">
        <f t="shared" si="63"/>
        <v>0</v>
      </c>
      <c r="I200" s="99" t="str">
        <f t="shared" si="61"/>
        <v>-</v>
      </c>
      <c r="J200" s="104">
        <f t="shared" si="64"/>
        <v>0</v>
      </c>
      <c r="K200" s="87">
        <f t="shared" si="53"/>
        <v>0</v>
      </c>
      <c r="L200" s="87">
        <f t="shared" si="54"/>
        <v>0</v>
      </c>
      <c r="M200" s="87">
        <f t="shared" si="55"/>
        <v>0</v>
      </c>
      <c r="N200" s="87">
        <f t="shared" si="56"/>
        <v>0</v>
      </c>
      <c r="O200" s="87">
        <f t="shared" si="57"/>
        <v>0</v>
      </c>
      <c r="P200" s="87">
        <f t="shared" si="58"/>
        <v>0</v>
      </c>
      <c r="Q200" s="87">
        <f t="shared" si="59"/>
        <v>0</v>
      </c>
      <c r="R200" s="87">
        <f t="shared" si="60"/>
        <v>0</v>
      </c>
      <c r="S200" s="137"/>
      <c r="T200" s="6"/>
      <c r="U200" s="6"/>
      <c r="V200" s="4"/>
      <c r="W200" s="5"/>
      <c r="X200" s="8"/>
      <c r="Y200" s="8"/>
      <c r="Z200" s="8"/>
      <c r="AA200" s="8"/>
      <c r="AB200" s="108"/>
    </row>
    <row r="201" spans="2:28" ht="16.5" customHeight="1" x14ac:dyDescent="0.3">
      <c r="B201" s="100">
        <v>186</v>
      </c>
      <c r="C201" s="7"/>
      <c r="D201" s="84"/>
      <c r="E201" s="84"/>
      <c r="F201" s="85"/>
      <c r="G201" s="86"/>
      <c r="H201" s="98">
        <f t="shared" si="63"/>
        <v>0</v>
      </c>
      <c r="I201" s="99" t="str">
        <f t="shared" si="61"/>
        <v>-</v>
      </c>
      <c r="J201" s="104">
        <f t="shared" si="64"/>
        <v>0</v>
      </c>
      <c r="K201" s="87">
        <f t="shared" si="53"/>
        <v>0</v>
      </c>
      <c r="L201" s="87">
        <f t="shared" si="54"/>
        <v>0</v>
      </c>
      <c r="M201" s="87">
        <f t="shared" si="55"/>
        <v>0</v>
      </c>
      <c r="N201" s="87">
        <f t="shared" si="56"/>
        <v>0</v>
      </c>
      <c r="O201" s="87">
        <f t="shared" si="57"/>
        <v>0</v>
      </c>
      <c r="P201" s="87">
        <f t="shared" si="58"/>
        <v>0</v>
      </c>
      <c r="Q201" s="87">
        <f t="shared" si="59"/>
        <v>0</v>
      </c>
      <c r="R201" s="87">
        <f t="shared" si="60"/>
        <v>0</v>
      </c>
      <c r="S201" s="137"/>
      <c r="T201" s="6"/>
      <c r="U201" s="6"/>
      <c r="V201" s="4"/>
      <c r="W201" s="5"/>
      <c r="X201" s="8"/>
      <c r="Y201" s="8"/>
      <c r="Z201" s="8"/>
      <c r="AA201" s="8"/>
      <c r="AB201" s="108"/>
    </row>
    <row r="202" spans="2:28" ht="16.5" customHeight="1" x14ac:dyDescent="0.3">
      <c r="B202" s="100">
        <v>187</v>
      </c>
      <c r="C202" s="7"/>
      <c r="D202" s="84"/>
      <c r="E202" s="84"/>
      <c r="F202" s="85"/>
      <c r="G202" s="86"/>
      <c r="H202" s="98">
        <f t="shared" si="63"/>
        <v>0</v>
      </c>
      <c r="I202" s="99" t="str">
        <f t="shared" si="61"/>
        <v>-</v>
      </c>
      <c r="J202" s="104">
        <f t="shared" si="64"/>
        <v>0</v>
      </c>
      <c r="K202" s="87">
        <f t="shared" si="53"/>
        <v>0</v>
      </c>
      <c r="L202" s="87">
        <f t="shared" si="54"/>
        <v>0</v>
      </c>
      <c r="M202" s="87">
        <f t="shared" si="55"/>
        <v>0</v>
      </c>
      <c r="N202" s="87">
        <f t="shared" si="56"/>
        <v>0</v>
      </c>
      <c r="O202" s="87">
        <f t="shared" si="57"/>
        <v>0</v>
      </c>
      <c r="P202" s="87">
        <f t="shared" si="58"/>
        <v>0</v>
      </c>
      <c r="Q202" s="87">
        <f t="shared" si="59"/>
        <v>0</v>
      </c>
      <c r="R202" s="87">
        <f t="shared" si="60"/>
        <v>0</v>
      </c>
      <c r="S202" s="137"/>
      <c r="T202" s="6"/>
      <c r="U202" s="6"/>
      <c r="V202" s="4"/>
      <c r="W202" s="5"/>
      <c r="X202" s="8"/>
      <c r="Y202" s="8"/>
      <c r="Z202" s="8"/>
      <c r="AA202" s="8"/>
      <c r="AB202" s="108"/>
    </row>
    <row r="203" spans="2:28" ht="16.5" customHeight="1" x14ac:dyDescent="0.3">
      <c r="B203" s="100">
        <v>188</v>
      </c>
      <c r="C203" s="7"/>
      <c r="D203" s="84"/>
      <c r="E203" s="84"/>
      <c r="F203" s="85"/>
      <c r="G203" s="86"/>
      <c r="H203" s="98">
        <f t="shared" si="63"/>
        <v>0</v>
      </c>
      <c r="I203" s="99" t="str">
        <f t="shared" si="61"/>
        <v>-</v>
      </c>
      <c r="J203" s="104">
        <f t="shared" si="64"/>
        <v>0</v>
      </c>
      <c r="K203" s="87">
        <f t="shared" si="53"/>
        <v>0</v>
      </c>
      <c r="L203" s="87">
        <f t="shared" si="54"/>
        <v>0</v>
      </c>
      <c r="M203" s="87">
        <f t="shared" si="55"/>
        <v>0</v>
      </c>
      <c r="N203" s="87">
        <f t="shared" si="56"/>
        <v>0</v>
      </c>
      <c r="O203" s="87">
        <f t="shared" si="57"/>
        <v>0</v>
      </c>
      <c r="P203" s="87">
        <f t="shared" si="58"/>
        <v>0</v>
      </c>
      <c r="Q203" s="87">
        <f t="shared" si="59"/>
        <v>0</v>
      </c>
      <c r="R203" s="87">
        <f t="shared" si="60"/>
        <v>0</v>
      </c>
      <c r="S203" s="137"/>
      <c r="T203" s="6"/>
      <c r="U203" s="6"/>
      <c r="V203" s="4"/>
      <c r="W203" s="5"/>
      <c r="X203" s="8"/>
      <c r="Y203" s="8"/>
      <c r="Z203" s="8"/>
      <c r="AA203" s="8"/>
      <c r="AB203" s="108"/>
    </row>
    <row r="204" spans="2:28" ht="16.5" customHeight="1" x14ac:dyDescent="0.3">
      <c r="B204" s="100">
        <v>189</v>
      </c>
      <c r="C204" s="7"/>
      <c r="D204" s="84"/>
      <c r="E204" s="84"/>
      <c r="F204" s="85"/>
      <c r="G204" s="86"/>
      <c r="H204" s="98">
        <f t="shared" si="63"/>
        <v>0</v>
      </c>
      <c r="I204" s="99" t="str">
        <f t="shared" si="61"/>
        <v>-</v>
      </c>
      <c r="J204" s="104">
        <f t="shared" si="64"/>
        <v>0</v>
      </c>
      <c r="K204" s="87">
        <f t="shared" si="53"/>
        <v>0</v>
      </c>
      <c r="L204" s="87">
        <f t="shared" si="54"/>
        <v>0</v>
      </c>
      <c r="M204" s="87">
        <f t="shared" si="55"/>
        <v>0</v>
      </c>
      <c r="N204" s="87">
        <f t="shared" si="56"/>
        <v>0</v>
      </c>
      <c r="O204" s="87">
        <f t="shared" si="57"/>
        <v>0</v>
      </c>
      <c r="P204" s="87">
        <f t="shared" si="58"/>
        <v>0</v>
      </c>
      <c r="Q204" s="87">
        <f t="shared" si="59"/>
        <v>0</v>
      </c>
      <c r="R204" s="87">
        <f t="shared" si="60"/>
        <v>0</v>
      </c>
      <c r="S204" s="137"/>
      <c r="T204" s="6"/>
      <c r="U204" s="6"/>
      <c r="V204" s="4"/>
      <c r="W204" s="5"/>
      <c r="X204" s="8"/>
      <c r="Y204" s="8"/>
      <c r="Z204" s="8"/>
      <c r="AA204" s="8"/>
      <c r="AB204" s="108"/>
    </row>
    <row r="205" spans="2:28" ht="16.5" customHeight="1" x14ac:dyDescent="0.3">
      <c r="B205" s="100">
        <v>190</v>
      </c>
      <c r="C205" s="7"/>
      <c r="D205" s="84"/>
      <c r="E205" s="84"/>
      <c r="F205" s="85"/>
      <c r="G205" s="86"/>
      <c r="H205" s="98">
        <f t="shared" si="63"/>
        <v>0</v>
      </c>
      <c r="I205" s="99" t="str">
        <f t="shared" si="61"/>
        <v>-</v>
      </c>
      <c r="J205" s="104">
        <f t="shared" si="64"/>
        <v>0</v>
      </c>
      <c r="K205" s="87">
        <f t="shared" si="53"/>
        <v>0</v>
      </c>
      <c r="L205" s="87">
        <f t="shared" si="54"/>
        <v>0</v>
      </c>
      <c r="M205" s="87">
        <f t="shared" si="55"/>
        <v>0</v>
      </c>
      <c r="N205" s="87">
        <f t="shared" si="56"/>
        <v>0</v>
      </c>
      <c r="O205" s="87">
        <f t="shared" si="57"/>
        <v>0</v>
      </c>
      <c r="P205" s="87">
        <f t="shared" si="58"/>
        <v>0</v>
      </c>
      <c r="Q205" s="87">
        <f t="shared" si="59"/>
        <v>0</v>
      </c>
      <c r="R205" s="87">
        <f t="shared" si="60"/>
        <v>0</v>
      </c>
      <c r="S205" s="137"/>
      <c r="T205" s="6"/>
      <c r="U205" s="6"/>
      <c r="V205" s="4"/>
      <c r="W205" s="5"/>
      <c r="X205" s="8"/>
      <c r="Y205" s="8"/>
      <c r="Z205" s="8"/>
      <c r="AA205" s="8"/>
      <c r="AB205" s="108"/>
    </row>
    <row r="206" spans="2:28" ht="16.5" customHeight="1" x14ac:dyDescent="0.3">
      <c r="B206" s="100">
        <v>191</v>
      </c>
      <c r="C206" s="7"/>
      <c r="D206" s="84"/>
      <c r="E206" s="84"/>
      <c r="F206" s="85"/>
      <c r="G206" s="86"/>
      <c r="H206" s="98">
        <f t="shared" si="63"/>
        <v>0</v>
      </c>
      <c r="I206" s="99" t="str">
        <f t="shared" si="61"/>
        <v>-</v>
      </c>
      <c r="J206" s="104">
        <f t="shared" si="64"/>
        <v>0</v>
      </c>
      <c r="K206" s="87">
        <f t="shared" si="53"/>
        <v>0</v>
      </c>
      <c r="L206" s="87">
        <f t="shared" si="54"/>
        <v>0</v>
      </c>
      <c r="M206" s="87">
        <f t="shared" si="55"/>
        <v>0</v>
      </c>
      <c r="N206" s="87">
        <f t="shared" si="56"/>
        <v>0</v>
      </c>
      <c r="O206" s="87">
        <f t="shared" si="57"/>
        <v>0</v>
      </c>
      <c r="P206" s="87">
        <f t="shared" si="58"/>
        <v>0</v>
      </c>
      <c r="Q206" s="87">
        <f t="shared" si="59"/>
        <v>0</v>
      </c>
      <c r="R206" s="87">
        <f t="shared" si="60"/>
        <v>0</v>
      </c>
      <c r="S206" s="137"/>
      <c r="T206" s="6"/>
      <c r="U206" s="6"/>
      <c r="V206" s="4"/>
      <c r="W206" s="5"/>
      <c r="X206" s="8"/>
      <c r="Y206" s="8"/>
      <c r="Z206" s="8"/>
      <c r="AA206" s="8"/>
      <c r="AB206" s="108"/>
    </row>
    <row r="207" spans="2:28" ht="16.5" customHeight="1" x14ac:dyDescent="0.3">
      <c r="B207" s="100">
        <v>192</v>
      </c>
      <c r="C207" s="7"/>
      <c r="D207" s="84"/>
      <c r="E207" s="84"/>
      <c r="F207" s="85"/>
      <c r="G207" s="86"/>
      <c r="H207" s="98">
        <f t="shared" si="63"/>
        <v>0</v>
      </c>
      <c r="I207" s="99" t="str">
        <f t="shared" si="61"/>
        <v>-</v>
      </c>
      <c r="J207" s="104">
        <f t="shared" si="64"/>
        <v>0</v>
      </c>
      <c r="K207" s="87">
        <f t="shared" si="53"/>
        <v>0</v>
      </c>
      <c r="L207" s="87">
        <f t="shared" si="54"/>
        <v>0</v>
      </c>
      <c r="M207" s="87">
        <f t="shared" si="55"/>
        <v>0</v>
      </c>
      <c r="N207" s="87">
        <f t="shared" si="56"/>
        <v>0</v>
      </c>
      <c r="O207" s="87">
        <f t="shared" si="57"/>
        <v>0</v>
      </c>
      <c r="P207" s="87">
        <f t="shared" si="58"/>
        <v>0</v>
      </c>
      <c r="Q207" s="87">
        <f t="shared" si="59"/>
        <v>0</v>
      </c>
      <c r="R207" s="87">
        <f t="shared" si="60"/>
        <v>0</v>
      </c>
      <c r="S207" s="137"/>
      <c r="T207" s="6"/>
      <c r="U207" s="6"/>
      <c r="V207" s="4"/>
      <c r="W207" s="5"/>
      <c r="X207" s="8"/>
      <c r="Y207" s="8"/>
      <c r="Z207" s="8"/>
      <c r="AA207" s="8"/>
      <c r="AB207" s="108"/>
    </row>
    <row r="208" spans="2:28" ht="16.5" customHeight="1" x14ac:dyDescent="0.3">
      <c r="B208" s="100">
        <v>193</v>
      </c>
      <c r="C208" s="7"/>
      <c r="D208" s="84"/>
      <c r="E208" s="84"/>
      <c r="F208" s="85"/>
      <c r="G208" s="86"/>
      <c r="H208" s="98">
        <f t="shared" ref="H208:H210" si="65">IF(I208=1,$D$9,IF(I208=2,$E$9,IF(I208=3,$F$9,IF(I208=4,$G$9,IF(I208=5,$H$9,0)))))*F208</f>
        <v>0</v>
      </c>
      <c r="I208" s="99" t="str">
        <f t="shared" si="61"/>
        <v>-</v>
      </c>
      <c r="J208" s="104">
        <f t="shared" si="64"/>
        <v>0</v>
      </c>
      <c r="K208" s="87">
        <f t="shared" si="53"/>
        <v>0</v>
      </c>
      <c r="L208" s="87">
        <f t="shared" si="54"/>
        <v>0</v>
      </c>
      <c r="M208" s="87">
        <f t="shared" si="55"/>
        <v>0</v>
      </c>
      <c r="N208" s="87">
        <f t="shared" si="56"/>
        <v>0</v>
      </c>
      <c r="O208" s="87">
        <f t="shared" si="57"/>
        <v>0</v>
      </c>
      <c r="P208" s="87">
        <f t="shared" si="58"/>
        <v>0</v>
      </c>
      <c r="Q208" s="87">
        <f t="shared" si="59"/>
        <v>0</v>
      </c>
      <c r="R208" s="87">
        <f t="shared" si="60"/>
        <v>0</v>
      </c>
      <c r="S208" s="137"/>
      <c r="T208" s="6"/>
      <c r="U208" s="6"/>
      <c r="V208" s="4"/>
      <c r="W208" s="5"/>
      <c r="X208" s="8"/>
      <c r="Y208" s="8"/>
      <c r="Z208" s="8"/>
      <c r="AA208" s="8"/>
      <c r="AB208" s="108"/>
    </row>
    <row r="209" spans="2:28" ht="16.5" customHeight="1" x14ac:dyDescent="0.3">
      <c r="B209" s="100">
        <v>194</v>
      </c>
      <c r="C209" s="7"/>
      <c r="D209" s="84"/>
      <c r="E209" s="84"/>
      <c r="F209" s="85"/>
      <c r="G209" s="86"/>
      <c r="H209" s="98">
        <f t="shared" si="65"/>
        <v>0</v>
      </c>
      <c r="I209" s="99" t="str">
        <f t="shared" ref="I209:I210" si="66">(IF(AND(J209&gt;0,J209&lt;=70),5,IF(AND(J209&gt;70,J209&lt;=80),4,IF(AND(J209&gt;80,J209&lt;=90),3,IF(AND(J209&gt;90,J209&lt;96),2,IF(AND(J209&gt;=96,J209&lt;=100),1,"-"))))))</f>
        <v>-</v>
      </c>
      <c r="J209" s="104">
        <f t="shared" si="64"/>
        <v>0</v>
      </c>
      <c r="K209" s="87">
        <f t="shared" ref="K209:K210" si="67">IF(AND(T209=1),60,IF(AND(T209=2),50,IF(AND(T209=3),40,IF(AND(T209=4),30,0))))</f>
        <v>0</v>
      </c>
      <c r="L209" s="87">
        <f t="shared" ref="L209:L210" si="68">IF(AND(U209=1),10,IF(AND(U209=2),8,IF(AND(U209=3),6,IF(AND(U209=4),4,IF(AND(U209=5),2,0)))))</f>
        <v>0</v>
      </c>
      <c r="M209" s="87">
        <f t="shared" ref="M209:M210" si="69">IF(AND(V209=1),30,IF(AND(V209=2),25,IF(AND(V209=3),20,IF(AND(V209=4),15,0))))</f>
        <v>0</v>
      </c>
      <c r="N209" s="87">
        <f t="shared" ref="N209:N210" si="70">(IF(AND(W209=1),100,IF(AND(W209=2),90,IF(AND(W209=3),80,IF(AND(W209=4),70,IF(AND(W209=5),60,0))))))</f>
        <v>0</v>
      </c>
      <c r="O209" s="87">
        <f t="shared" si="57"/>
        <v>0</v>
      </c>
      <c r="P209" s="87">
        <f t="shared" si="58"/>
        <v>0</v>
      </c>
      <c r="Q209" s="87">
        <f t="shared" si="59"/>
        <v>0</v>
      </c>
      <c r="R209" s="87">
        <f t="shared" si="60"/>
        <v>0</v>
      </c>
      <c r="S209" s="137"/>
      <c r="T209" s="6"/>
      <c r="U209" s="6"/>
      <c r="V209" s="4"/>
      <c r="W209" s="5"/>
      <c r="X209" s="8"/>
      <c r="Y209" s="8"/>
      <c r="Z209" s="8"/>
      <c r="AA209" s="8"/>
      <c r="AB209" s="108"/>
    </row>
    <row r="210" spans="2:28" ht="16.5" customHeight="1" x14ac:dyDescent="0.3">
      <c r="B210" s="100">
        <v>195</v>
      </c>
      <c r="C210" s="7"/>
      <c r="D210" s="84"/>
      <c r="E210" s="84"/>
      <c r="F210" s="85"/>
      <c r="G210" s="86"/>
      <c r="H210" s="98">
        <f t="shared" si="65"/>
        <v>0</v>
      </c>
      <c r="I210" s="99" t="str">
        <f t="shared" si="66"/>
        <v>-</v>
      </c>
      <c r="J210" s="104">
        <f t="shared" si="64"/>
        <v>0</v>
      </c>
      <c r="K210" s="87">
        <f t="shared" si="67"/>
        <v>0</v>
      </c>
      <c r="L210" s="87">
        <f t="shared" si="68"/>
        <v>0</v>
      </c>
      <c r="M210" s="87">
        <f t="shared" si="69"/>
        <v>0</v>
      </c>
      <c r="N210" s="87">
        <f t="shared" si="70"/>
        <v>0</v>
      </c>
      <c r="O210" s="87">
        <f t="shared" ref="O210" si="71">(IF(AND(X210=1),50,IF(AND(X210=2),40,IF(AND(X210=3),30,0))))</f>
        <v>0</v>
      </c>
      <c r="P210" s="87">
        <f t="shared" ref="P210" si="72">(IF(AND(Y210=1),20,IF(AND(Y210=2),15,IF(AND(Y210=3),10,0))))</f>
        <v>0</v>
      </c>
      <c r="Q210" s="87">
        <f>(IF(AND(Z210=1),15,IF(AND(Z210=2),10,IF(AND(Z210=3),5,0))))</f>
        <v>0</v>
      </c>
      <c r="R210" s="87">
        <f t="shared" ref="R210" si="73">(IF(AND(AA210=1),15,IF(AND(AA210=2),10,IF(AND(AA210=3),5,0))))</f>
        <v>0</v>
      </c>
      <c r="S210" s="137"/>
      <c r="T210" s="6"/>
      <c r="U210" s="6"/>
      <c r="V210" s="4"/>
      <c r="W210" s="5"/>
      <c r="X210" s="8"/>
      <c r="Y210" s="8"/>
      <c r="Z210" s="8"/>
      <c r="AA210" s="8"/>
      <c r="AB210" s="108"/>
    </row>
    <row r="211" spans="2:28" ht="16.5" customHeight="1" x14ac:dyDescent="0.3"/>
    <row r="212" spans="2:28" ht="16.5" customHeight="1" x14ac:dyDescent="0.3"/>
    <row r="213" spans="2:28" ht="16.5" customHeight="1" x14ac:dyDescent="0.3"/>
    <row r="214" spans="2:28" ht="16.5" customHeight="1" x14ac:dyDescent="0.3"/>
    <row r="215" spans="2:28" ht="16.5" customHeight="1" x14ac:dyDescent="0.3"/>
    <row r="216" spans="2:28" ht="16.5" customHeight="1" x14ac:dyDescent="0.3"/>
    <row r="217" spans="2:28" ht="16.5" customHeight="1" x14ac:dyDescent="0.3"/>
    <row r="218" spans="2:28" ht="16.5" customHeight="1" x14ac:dyDescent="0.3"/>
    <row r="219" spans="2:28" ht="16.5" customHeight="1" x14ac:dyDescent="0.3"/>
    <row r="220" spans="2:28" ht="16.5" customHeight="1" x14ac:dyDescent="0.3"/>
    <row r="221" spans="2:28" ht="16.5" customHeight="1" x14ac:dyDescent="0.3"/>
    <row r="222" spans="2:28" ht="16.5" customHeight="1" x14ac:dyDescent="0.3"/>
    <row r="223" spans="2:28" ht="16.5" customHeight="1" x14ac:dyDescent="0.3"/>
    <row r="224" spans="2:28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</sheetData>
  <dataConsolidate/>
  <mergeCells count="41">
    <mergeCell ref="B11:F11"/>
    <mergeCell ref="B8:C9"/>
    <mergeCell ref="E12:E16"/>
    <mergeCell ref="AB13:AB14"/>
    <mergeCell ref="AB15:AB16"/>
    <mergeCell ref="V15:V16"/>
    <mergeCell ref="W15:W16"/>
    <mergeCell ref="O12:O16"/>
    <mergeCell ref="F12:F16"/>
    <mergeCell ref="T12:V12"/>
    <mergeCell ref="U15:U16"/>
    <mergeCell ref="I11:AB11"/>
    <mergeCell ref="R12:R16"/>
    <mergeCell ref="X15:X16"/>
    <mergeCell ref="Y15:Y16"/>
    <mergeCell ref="J12:J16"/>
    <mergeCell ref="B3:U3"/>
    <mergeCell ref="B1:Y2"/>
    <mergeCell ref="T13:T14"/>
    <mergeCell ref="U13:U14"/>
    <mergeCell ref="V13:V14"/>
    <mergeCell ref="W13:W14"/>
    <mergeCell ref="X13:X14"/>
    <mergeCell ref="Y13:Y14"/>
    <mergeCell ref="G13:G16"/>
    <mergeCell ref="H13:H16"/>
    <mergeCell ref="G11:H11"/>
    <mergeCell ref="C12:C16"/>
    <mergeCell ref="B12:B16"/>
    <mergeCell ref="D12:D16"/>
    <mergeCell ref="I12:I16"/>
    <mergeCell ref="I9:Q9"/>
    <mergeCell ref="T15:T16"/>
    <mergeCell ref="X12:AA12"/>
    <mergeCell ref="Q12:Q16"/>
    <mergeCell ref="S12:S16"/>
    <mergeCell ref="K12:K16"/>
    <mergeCell ref="L12:L16"/>
    <mergeCell ref="M12:M16"/>
    <mergeCell ref="N12:N16"/>
    <mergeCell ref="P12:P16"/>
  </mergeCells>
  <phoneticPr fontId="3" type="noConversion"/>
  <dataValidations count="1">
    <dataValidation type="list" allowBlank="1" showInputMessage="1" showErrorMessage="1" sqref="D17:D210" xr:uid="{00000000-0002-0000-0000-000000000000}">
      <formula1>"서버,스토리지,네트워크,보안장비,백업장비,기타장비"</formula1>
    </dataValidation>
  </dataValidations>
  <pageMargins left="0.70866141732283472" right="0.70866141732283472" top="0.74803149606299213" bottom="0.74803149606299213" header="0.31496062992125984" footer="0.31496062992125984"/>
  <pageSetup paperSize="9" scale="50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209"/>
  <sheetViews>
    <sheetView showGridLines="0" zoomScale="85" zoomScaleNormal="85" workbookViewId="0">
      <pane xSplit="1" ySplit="13" topLeftCell="B26" activePane="bottomRight" state="frozen"/>
      <selection pane="topRight" activeCell="B1" sqref="B1"/>
      <selection pane="bottomLeft" activeCell="A6" sqref="A6"/>
      <selection pane="bottomRight" activeCell="Q27" sqref="Q27"/>
    </sheetView>
  </sheetViews>
  <sheetFormatPr defaultColWidth="9" defaultRowHeight="16.5" x14ac:dyDescent="0.3"/>
  <cols>
    <col min="1" max="1" width="2.75" customWidth="1"/>
    <col min="2" max="2" width="5.375" style="3" customWidth="1"/>
    <col min="3" max="3" width="42" style="3" customWidth="1"/>
    <col min="4" max="4" width="10.25" style="3" customWidth="1"/>
    <col min="5" max="5" width="40.125" style="1" customWidth="1"/>
    <col min="6" max="7" width="15.125" style="1" customWidth="1"/>
    <col min="8" max="8" width="14.625" style="1" customWidth="1"/>
    <col min="9" max="10" width="12.75" style="3" customWidth="1"/>
    <col min="11" max="15" width="8.125" style="3" hidden="1" customWidth="1"/>
    <col min="16" max="17" width="11.125" style="3" customWidth="1"/>
    <col min="18" max="18" width="13.125" style="1" customWidth="1"/>
    <col min="19" max="19" width="12.375" style="2" customWidth="1"/>
    <col min="20" max="20" width="14.25" style="2" customWidth="1"/>
    <col min="21" max="22" width="15.375" style="1" customWidth="1"/>
    <col min="23" max="24" width="10.625" style="1" customWidth="1"/>
    <col min="25" max="25" width="12.25" style="1" bestFit="1" customWidth="1"/>
    <col min="26" max="27" width="10.625" style="1" customWidth="1"/>
    <col min="28" max="16384" width="9" style="1"/>
  </cols>
  <sheetData>
    <row r="1" spans="1:25" ht="47.25" customHeight="1" x14ac:dyDescent="0.3">
      <c r="B1" s="148" t="s">
        <v>296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</row>
    <row r="2" spans="1:25" ht="29.1" customHeight="1" x14ac:dyDescent="0.3">
      <c r="B2" s="147" t="s">
        <v>300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91"/>
      <c r="T2" s="91"/>
      <c r="U2" s="91"/>
      <c r="V2" s="91"/>
      <c r="W2" s="91"/>
      <c r="X2" s="91"/>
    </row>
    <row r="3" spans="1:25" ht="29.1" customHeight="1" x14ac:dyDescent="0.3">
      <c r="B3" s="103" t="s">
        <v>295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91"/>
      <c r="T3" s="91"/>
      <c r="U3" s="91"/>
      <c r="V3" s="91"/>
      <c r="W3" s="91"/>
      <c r="X3" s="91"/>
    </row>
    <row r="4" spans="1:25" ht="29.1" customHeight="1" x14ac:dyDescent="0.3">
      <c r="B4" s="103" t="s">
        <v>318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91"/>
      <c r="T4" s="91"/>
      <c r="U4" s="91"/>
      <c r="V4" s="91"/>
      <c r="W4" s="91"/>
      <c r="X4" s="91"/>
    </row>
    <row r="5" spans="1:25" s="61" customFormat="1" ht="29.1" customHeight="1" x14ac:dyDescent="0.35">
      <c r="A5" s="60"/>
      <c r="B5" s="103" t="s">
        <v>317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91"/>
      <c r="T5" s="91"/>
      <c r="U5" s="91"/>
      <c r="V5" s="91"/>
      <c r="W5" s="91"/>
      <c r="X5" s="91"/>
    </row>
    <row r="6" spans="1:25" ht="16.5" customHeight="1" x14ac:dyDescent="0.3">
      <c r="R6" s="3"/>
      <c r="S6" s="1"/>
      <c r="U6" s="2"/>
      <c r="V6" s="2"/>
    </row>
    <row r="7" spans="1:25" ht="26.1" customHeight="1" x14ac:dyDescent="0.3">
      <c r="B7" s="161" t="s">
        <v>254</v>
      </c>
      <c r="C7" s="162"/>
      <c r="D7" s="92" t="s">
        <v>248</v>
      </c>
      <c r="E7" s="92" t="s">
        <v>249</v>
      </c>
      <c r="F7" s="92" t="s">
        <v>250</v>
      </c>
      <c r="G7" s="92" t="s">
        <v>251</v>
      </c>
      <c r="H7" s="92" t="s">
        <v>252</v>
      </c>
      <c r="R7" s="3"/>
      <c r="S7" s="1"/>
      <c r="U7" s="2"/>
      <c r="V7" s="2"/>
    </row>
    <row r="8" spans="1:25" ht="26.1" customHeight="1" x14ac:dyDescent="0.3">
      <c r="B8" s="163"/>
      <c r="C8" s="164"/>
      <c r="D8" s="93">
        <v>0.15</v>
      </c>
      <c r="E8" s="93">
        <v>0.14000000000000001</v>
      </c>
      <c r="F8" s="93">
        <v>0.12</v>
      </c>
      <c r="G8" s="93">
        <v>0.1</v>
      </c>
      <c r="H8" s="93">
        <v>0.08</v>
      </c>
      <c r="R8" s="3"/>
      <c r="S8" s="1"/>
      <c r="U8" s="2"/>
      <c r="V8" s="2"/>
    </row>
    <row r="9" spans="1:25" ht="16.5" customHeight="1" x14ac:dyDescent="0.3">
      <c r="R9" s="3"/>
      <c r="S9" s="1"/>
      <c r="U9" s="2"/>
      <c r="V9" s="2"/>
    </row>
    <row r="10" spans="1:25" ht="17.25" x14ac:dyDescent="0.3">
      <c r="B10" s="160" t="s">
        <v>21</v>
      </c>
      <c r="C10" s="185"/>
      <c r="D10" s="185"/>
      <c r="E10" s="185"/>
      <c r="F10" s="186"/>
      <c r="G10" s="172" t="s">
        <v>22</v>
      </c>
      <c r="H10" s="186"/>
      <c r="I10" s="181" t="s">
        <v>256</v>
      </c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3"/>
      <c r="U10" s="188" t="s">
        <v>305</v>
      </c>
      <c r="V10" s="189"/>
    </row>
    <row r="11" spans="1:25" s="2" customFormat="1" ht="17.25" customHeight="1" x14ac:dyDescent="0.3">
      <c r="A11"/>
      <c r="B11" s="154" t="s">
        <v>5</v>
      </c>
      <c r="C11" s="79"/>
      <c r="D11" s="79"/>
      <c r="E11" s="165" t="s">
        <v>6</v>
      </c>
      <c r="F11" s="154" t="s">
        <v>7</v>
      </c>
      <c r="G11" s="15" t="s">
        <v>320</v>
      </c>
      <c r="H11" s="90" t="s">
        <v>319</v>
      </c>
      <c r="I11" s="139" t="s">
        <v>25</v>
      </c>
      <c r="J11" s="139" t="s">
        <v>294</v>
      </c>
      <c r="K11" s="83"/>
      <c r="L11" s="83"/>
      <c r="M11" s="83"/>
      <c r="N11" s="83"/>
      <c r="O11" s="83"/>
      <c r="P11" s="169" t="s">
        <v>0</v>
      </c>
      <c r="Q11" s="185"/>
      <c r="R11" s="186"/>
      <c r="S11" s="169" t="s">
        <v>34</v>
      </c>
      <c r="T11" s="186"/>
      <c r="U11" s="169" t="s">
        <v>303</v>
      </c>
      <c r="V11" s="186"/>
    </row>
    <row r="12" spans="1:25" s="2" customFormat="1" ht="33" x14ac:dyDescent="0.3">
      <c r="A12"/>
      <c r="B12" s="177"/>
      <c r="C12" s="80" t="s">
        <v>8</v>
      </c>
      <c r="D12" s="80" t="s">
        <v>9</v>
      </c>
      <c r="E12" s="177"/>
      <c r="F12" s="177"/>
      <c r="G12" s="179" t="s">
        <v>231</v>
      </c>
      <c r="H12" s="139" t="s">
        <v>302</v>
      </c>
      <c r="I12" s="177"/>
      <c r="J12" s="187"/>
      <c r="K12" s="83"/>
      <c r="L12" s="83"/>
      <c r="M12" s="83"/>
      <c r="N12" s="83"/>
      <c r="O12" s="83"/>
      <c r="P12" s="83" t="s">
        <v>4</v>
      </c>
      <c r="Q12" s="83" t="s">
        <v>3</v>
      </c>
      <c r="R12" s="83" t="s">
        <v>257</v>
      </c>
      <c r="S12" s="83" t="s">
        <v>228</v>
      </c>
      <c r="T12" s="15" t="s">
        <v>229</v>
      </c>
      <c r="U12" s="15" t="s">
        <v>306</v>
      </c>
      <c r="V12" s="15" t="s">
        <v>307</v>
      </c>
    </row>
    <row r="13" spans="1:25" customFormat="1" ht="36.75" customHeight="1" x14ac:dyDescent="0.3">
      <c r="B13" s="178"/>
      <c r="C13" s="82"/>
      <c r="D13" s="81"/>
      <c r="E13" s="178"/>
      <c r="F13" s="178"/>
      <c r="G13" s="180"/>
      <c r="H13" s="184"/>
      <c r="I13" s="178"/>
      <c r="J13" s="180"/>
      <c r="K13" s="89" t="s">
        <v>11</v>
      </c>
      <c r="L13" s="89" t="s">
        <v>12</v>
      </c>
      <c r="M13" s="89" t="s">
        <v>13</v>
      </c>
      <c r="N13" s="89" t="s">
        <v>15</v>
      </c>
      <c r="O13" s="89" t="s">
        <v>16</v>
      </c>
      <c r="P13" s="15" t="s">
        <v>28</v>
      </c>
      <c r="Q13" s="15" t="s">
        <v>29</v>
      </c>
      <c r="R13" s="15" t="s">
        <v>30</v>
      </c>
      <c r="S13" s="15" t="s">
        <v>32</v>
      </c>
      <c r="T13" s="15" t="s">
        <v>32</v>
      </c>
      <c r="U13" s="15" t="s">
        <v>308</v>
      </c>
      <c r="V13" s="15" t="s">
        <v>309</v>
      </c>
    </row>
    <row r="14" spans="1:25" s="2" customFormat="1" ht="18" customHeight="1" x14ac:dyDescent="0.3">
      <c r="A14"/>
      <c r="B14" s="100">
        <v>1</v>
      </c>
      <c r="C14" s="7" t="s">
        <v>339</v>
      </c>
      <c r="D14" s="7" t="s">
        <v>335</v>
      </c>
      <c r="E14" s="111" t="s">
        <v>322</v>
      </c>
      <c r="F14" s="88">
        <v>39384000</v>
      </c>
      <c r="G14" s="86"/>
      <c r="H14" s="101">
        <f>IF(I14=1,$D$8,IF(I14=2,$E$8,IF(I14=3,$F$8,IF(I14=4,$G$8,IF(I14=5,$H$8,0)))))*F14</f>
        <v>3150720</v>
      </c>
      <c r="I14" s="99">
        <f>(IF(AND(J14&gt;0,J14&lt;=70),5,IF(AND(J14&gt;70,J14&lt;=80),4,IF(AND(J14&gt;80,J14&lt;=90),3,IF(AND(J14&gt;90,J14&lt;96),2,IF(AND(J14&gt;=96,J14&lt;=100),1,"-"))))))</f>
        <v>5</v>
      </c>
      <c r="J14" s="102">
        <f>0.6*(K14+L14+M14)+0.4*(N14+O14)</f>
        <v>69.400000000000006</v>
      </c>
      <c r="K14" s="87">
        <f>IF(AND(P14=1),60,IF(AND(P14=2),50,IF(AND(P14=3),40,IF(AND(P14=4),30,0))))</f>
        <v>40</v>
      </c>
      <c r="L14" s="87">
        <f>IF(AND(Q14=1),10,IF(AND(Q14=2),8,IF(AND(Q14=3),6,IF(AND(Q14=4),4,IF(AND(Q14=5),2,0)))))</f>
        <v>4</v>
      </c>
      <c r="M14" s="87">
        <f>IF(AND(R14=1),30,IF(AND(R14=2),25,IF(AND(R14=3),20,IF(AND(R14=4),15,0))))</f>
        <v>15</v>
      </c>
      <c r="N14" s="87">
        <f>(IF(AND(S14=1),70,IF(AND(S14=2),60,IF(AND(S14=3),50,0))))</f>
        <v>60</v>
      </c>
      <c r="O14" s="87">
        <f>(IF(AND(T14=1),30,IF(AND(T14=2),25,IF(AND(T14=3),20,0))))</f>
        <v>25</v>
      </c>
      <c r="P14" s="6">
        <v>3</v>
      </c>
      <c r="Q14" s="6">
        <v>4</v>
      </c>
      <c r="R14" s="4">
        <v>4</v>
      </c>
      <c r="S14" s="11">
        <v>2</v>
      </c>
      <c r="T14" s="11">
        <v>2</v>
      </c>
      <c r="U14" s="109"/>
      <c r="V14" s="109"/>
    </row>
    <row r="15" spans="1:25" s="2" customFormat="1" ht="18" customHeight="1" x14ac:dyDescent="0.3">
      <c r="A15"/>
      <c r="B15" s="100">
        <v>2</v>
      </c>
      <c r="C15" s="7" t="s">
        <v>340</v>
      </c>
      <c r="D15" s="7" t="s">
        <v>336</v>
      </c>
      <c r="E15" s="111" t="s">
        <v>357</v>
      </c>
      <c r="F15" s="88">
        <v>32175000</v>
      </c>
      <c r="G15" s="86"/>
      <c r="H15" s="101">
        <f t="shared" ref="H15:H21" si="0">IF(I15=1,$D$8,IF(I15=2,$E$8,IF(I15=3,$F$8,IF(I15=4,$G$8,IF(I15=5,$H$8,0)))))*F15</f>
        <v>2574000</v>
      </c>
      <c r="I15" s="99">
        <f t="shared" ref="I15:I21" si="1">(IF(AND(J15&gt;0,J15&lt;=70),5,IF(AND(J15&gt;70,J15&lt;=80),4,IF(AND(J15&gt;80,J15&lt;=90),3,IF(AND(J15&gt;90,J15&lt;96),2,IF(AND(J15&gt;=96,J15&lt;=100),1,"-"))))))</f>
        <v>5</v>
      </c>
      <c r="J15" s="102">
        <f t="shared" ref="J15:J21" si="2">0.6*(K15+L15+M15)+0.4*(N15+O15)</f>
        <v>69.400000000000006</v>
      </c>
      <c r="K15" s="87">
        <f t="shared" ref="K15:K21" si="3">IF(AND(P15=1),60,IF(AND(P15=2),50,IF(AND(P15=3),40,IF(AND(P15=4),30,0))))</f>
        <v>40</v>
      </c>
      <c r="L15" s="87">
        <f t="shared" ref="L15:L21" si="4">IF(AND(Q15=1),10,IF(AND(Q15=2),8,IF(AND(Q15=3),6,IF(AND(Q15=4),4,IF(AND(Q15=5),2,0)))))</f>
        <v>4</v>
      </c>
      <c r="M15" s="87">
        <f t="shared" ref="M15:M21" si="5">IF(AND(R15=1),30,IF(AND(R15=2),25,IF(AND(R15=3),20,IF(AND(R15=4),15,0))))</f>
        <v>15</v>
      </c>
      <c r="N15" s="87">
        <f t="shared" ref="N15:N21" si="6">(IF(AND(S15=1),70,IF(AND(S15=2),60,IF(AND(S15=3),50,0))))</f>
        <v>60</v>
      </c>
      <c r="O15" s="87">
        <f t="shared" ref="O15:O21" si="7">(IF(AND(T15=1),30,IF(AND(T15=2),25,IF(AND(T15=3),20,0))))</f>
        <v>25</v>
      </c>
      <c r="P15" s="6">
        <v>3</v>
      </c>
      <c r="Q15" s="6">
        <v>4</v>
      </c>
      <c r="R15" s="4">
        <v>4</v>
      </c>
      <c r="S15" s="11">
        <v>2</v>
      </c>
      <c r="T15" s="11">
        <v>2</v>
      </c>
      <c r="U15" s="109"/>
      <c r="V15" s="109"/>
    </row>
    <row r="16" spans="1:25" s="2" customFormat="1" ht="18" customHeight="1" x14ac:dyDescent="0.3">
      <c r="A16"/>
      <c r="B16" s="100">
        <v>3</v>
      </c>
      <c r="C16" s="7" t="s">
        <v>341</v>
      </c>
      <c r="D16" s="7" t="s">
        <v>337</v>
      </c>
      <c r="E16" s="111" t="s">
        <v>358</v>
      </c>
      <c r="F16" s="88">
        <v>9900000</v>
      </c>
      <c r="G16" s="86"/>
      <c r="H16" s="101">
        <f t="shared" si="0"/>
        <v>792000</v>
      </c>
      <c r="I16" s="99">
        <f t="shared" si="1"/>
        <v>5</v>
      </c>
      <c r="J16" s="102">
        <f t="shared" si="2"/>
        <v>69.400000000000006</v>
      </c>
      <c r="K16" s="87">
        <f t="shared" si="3"/>
        <v>40</v>
      </c>
      <c r="L16" s="87">
        <f t="shared" si="4"/>
        <v>4</v>
      </c>
      <c r="M16" s="87">
        <f t="shared" si="5"/>
        <v>15</v>
      </c>
      <c r="N16" s="87">
        <f t="shared" si="6"/>
        <v>60</v>
      </c>
      <c r="O16" s="87">
        <f t="shared" si="7"/>
        <v>25</v>
      </c>
      <c r="P16" s="6">
        <v>3</v>
      </c>
      <c r="Q16" s="6">
        <v>4</v>
      </c>
      <c r="R16" s="4">
        <v>4</v>
      </c>
      <c r="S16" s="11">
        <v>2</v>
      </c>
      <c r="T16" s="11">
        <v>2</v>
      </c>
      <c r="U16" s="109"/>
      <c r="V16" s="109"/>
      <c r="Y16" s="110">
        <f>SUM(H14:H142)</f>
        <v>41113114.400000006</v>
      </c>
    </row>
    <row r="17" spans="2:22" x14ac:dyDescent="0.3">
      <c r="B17" s="100">
        <v>4</v>
      </c>
      <c r="C17" s="7" t="s">
        <v>342</v>
      </c>
      <c r="D17" s="7" t="s">
        <v>337</v>
      </c>
      <c r="E17" s="111" t="s">
        <v>359</v>
      </c>
      <c r="F17" s="88">
        <v>30000000</v>
      </c>
      <c r="G17" s="86"/>
      <c r="H17" s="101">
        <f t="shared" si="0"/>
        <v>2400000</v>
      </c>
      <c r="I17" s="99">
        <f t="shared" si="1"/>
        <v>5</v>
      </c>
      <c r="J17" s="102">
        <f t="shared" si="2"/>
        <v>69.400000000000006</v>
      </c>
      <c r="K17" s="87">
        <f t="shared" si="3"/>
        <v>40</v>
      </c>
      <c r="L17" s="87">
        <f t="shared" si="4"/>
        <v>4</v>
      </c>
      <c r="M17" s="87">
        <f t="shared" si="5"/>
        <v>15</v>
      </c>
      <c r="N17" s="87">
        <f t="shared" si="6"/>
        <v>60</v>
      </c>
      <c r="O17" s="87">
        <f t="shared" si="7"/>
        <v>25</v>
      </c>
      <c r="P17" s="6">
        <v>3</v>
      </c>
      <c r="Q17" s="6">
        <v>4</v>
      </c>
      <c r="R17" s="4">
        <v>4</v>
      </c>
      <c r="S17" s="11">
        <v>2</v>
      </c>
      <c r="T17" s="11">
        <v>2</v>
      </c>
      <c r="U17" s="109"/>
      <c r="V17" s="109"/>
    </row>
    <row r="18" spans="2:22" x14ac:dyDescent="0.3">
      <c r="B18" s="100">
        <v>5</v>
      </c>
      <c r="C18" s="7" t="s">
        <v>343</v>
      </c>
      <c r="D18" s="7" t="s">
        <v>338</v>
      </c>
      <c r="E18" s="111" t="s">
        <v>360</v>
      </c>
      <c r="F18" s="88">
        <v>3840000</v>
      </c>
      <c r="G18" s="86"/>
      <c r="H18" s="101">
        <f t="shared" si="0"/>
        <v>307200</v>
      </c>
      <c r="I18" s="99">
        <f t="shared" si="1"/>
        <v>5</v>
      </c>
      <c r="J18" s="102">
        <f t="shared" si="2"/>
        <v>69.400000000000006</v>
      </c>
      <c r="K18" s="87">
        <f t="shared" si="3"/>
        <v>40</v>
      </c>
      <c r="L18" s="87">
        <f t="shared" si="4"/>
        <v>4</v>
      </c>
      <c r="M18" s="87">
        <f t="shared" si="5"/>
        <v>15</v>
      </c>
      <c r="N18" s="87">
        <f t="shared" si="6"/>
        <v>60</v>
      </c>
      <c r="O18" s="87">
        <f t="shared" si="7"/>
        <v>25</v>
      </c>
      <c r="P18" s="6">
        <v>3</v>
      </c>
      <c r="Q18" s="6">
        <v>4</v>
      </c>
      <c r="R18" s="4">
        <v>4</v>
      </c>
      <c r="S18" s="11">
        <v>2</v>
      </c>
      <c r="T18" s="11">
        <v>2</v>
      </c>
      <c r="U18" s="109"/>
      <c r="V18" s="109"/>
    </row>
    <row r="19" spans="2:22" x14ac:dyDescent="0.3">
      <c r="B19" s="100">
        <v>6</v>
      </c>
      <c r="C19" s="7" t="s">
        <v>344</v>
      </c>
      <c r="D19" s="7" t="s">
        <v>338</v>
      </c>
      <c r="E19" s="111" t="s">
        <v>361</v>
      </c>
      <c r="F19" s="88">
        <v>14400000</v>
      </c>
      <c r="G19" s="86"/>
      <c r="H19" s="101">
        <f t="shared" si="0"/>
        <v>1152000</v>
      </c>
      <c r="I19" s="99">
        <f t="shared" si="1"/>
        <v>5</v>
      </c>
      <c r="J19" s="102">
        <f t="shared" si="2"/>
        <v>69.400000000000006</v>
      </c>
      <c r="K19" s="87">
        <f t="shared" si="3"/>
        <v>40</v>
      </c>
      <c r="L19" s="87">
        <f t="shared" si="4"/>
        <v>4</v>
      </c>
      <c r="M19" s="87">
        <f t="shared" si="5"/>
        <v>15</v>
      </c>
      <c r="N19" s="87">
        <f t="shared" si="6"/>
        <v>60</v>
      </c>
      <c r="O19" s="87">
        <f t="shared" si="7"/>
        <v>25</v>
      </c>
      <c r="P19" s="6">
        <v>3</v>
      </c>
      <c r="Q19" s="6">
        <v>4</v>
      </c>
      <c r="R19" s="4">
        <v>4</v>
      </c>
      <c r="S19" s="11">
        <v>2</v>
      </c>
      <c r="T19" s="11">
        <v>2</v>
      </c>
      <c r="U19" s="109"/>
      <c r="V19" s="109"/>
    </row>
    <row r="20" spans="2:22" x14ac:dyDescent="0.3">
      <c r="B20" s="100">
        <v>7</v>
      </c>
      <c r="C20" s="7" t="s">
        <v>345</v>
      </c>
      <c r="D20" s="7" t="s">
        <v>17</v>
      </c>
      <c r="E20" s="111" t="s">
        <v>323</v>
      </c>
      <c r="F20" s="88">
        <v>120000000</v>
      </c>
      <c r="G20" s="86"/>
      <c r="H20" s="101">
        <f t="shared" si="0"/>
        <v>9600000</v>
      </c>
      <c r="I20" s="99">
        <f t="shared" si="1"/>
        <v>5</v>
      </c>
      <c r="J20" s="102">
        <f t="shared" si="2"/>
        <v>69.400000000000006</v>
      </c>
      <c r="K20" s="87">
        <f t="shared" si="3"/>
        <v>40</v>
      </c>
      <c r="L20" s="87">
        <f t="shared" si="4"/>
        <v>4</v>
      </c>
      <c r="M20" s="87">
        <f t="shared" si="5"/>
        <v>15</v>
      </c>
      <c r="N20" s="87">
        <f t="shared" si="6"/>
        <v>60</v>
      </c>
      <c r="O20" s="87">
        <f t="shared" si="7"/>
        <v>25</v>
      </c>
      <c r="P20" s="6">
        <v>3</v>
      </c>
      <c r="Q20" s="6">
        <v>4</v>
      </c>
      <c r="R20" s="4">
        <v>4</v>
      </c>
      <c r="S20" s="11">
        <v>2</v>
      </c>
      <c r="T20" s="11">
        <v>2</v>
      </c>
      <c r="U20" s="109"/>
      <c r="V20" s="109"/>
    </row>
    <row r="21" spans="2:22" x14ac:dyDescent="0.3">
      <c r="B21" s="100">
        <v>8</v>
      </c>
      <c r="C21" s="7" t="s">
        <v>346</v>
      </c>
      <c r="D21" s="7" t="s">
        <v>336</v>
      </c>
      <c r="E21" s="111" t="s">
        <v>324</v>
      </c>
      <c r="F21" s="88">
        <v>96000000</v>
      </c>
      <c r="G21" s="86"/>
      <c r="H21" s="101">
        <f t="shared" si="0"/>
        <v>7680000</v>
      </c>
      <c r="I21" s="99">
        <f t="shared" si="1"/>
        <v>5</v>
      </c>
      <c r="J21" s="102">
        <f t="shared" si="2"/>
        <v>69.400000000000006</v>
      </c>
      <c r="K21" s="87">
        <f t="shared" si="3"/>
        <v>40</v>
      </c>
      <c r="L21" s="87">
        <f t="shared" si="4"/>
        <v>4</v>
      </c>
      <c r="M21" s="87">
        <f t="shared" si="5"/>
        <v>15</v>
      </c>
      <c r="N21" s="87">
        <f t="shared" si="6"/>
        <v>60</v>
      </c>
      <c r="O21" s="87">
        <f t="shared" si="7"/>
        <v>25</v>
      </c>
      <c r="P21" s="6">
        <v>3</v>
      </c>
      <c r="Q21" s="6">
        <v>4</v>
      </c>
      <c r="R21" s="4">
        <v>4</v>
      </c>
      <c r="S21" s="11">
        <v>2</v>
      </c>
      <c r="T21" s="11">
        <v>2</v>
      </c>
      <c r="U21" s="109"/>
      <c r="V21" s="109"/>
    </row>
    <row r="22" spans="2:22" x14ac:dyDescent="0.3">
      <c r="B22" s="100">
        <v>9</v>
      </c>
      <c r="C22" s="7" t="s">
        <v>347</v>
      </c>
      <c r="D22" s="7" t="s">
        <v>17</v>
      </c>
      <c r="E22" s="111" t="s">
        <v>325</v>
      </c>
      <c r="F22" s="88">
        <v>30000000</v>
      </c>
      <c r="G22" s="86"/>
      <c r="H22" s="101">
        <f t="shared" ref="H22:H78" si="8">IF(I22=1,$D$8,IF(I22=2,$E$8,IF(I22=3,$F$8,IF(I22=4,$G$8,IF(I22=5,$H$8,0)))))*F22</f>
        <v>2400000</v>
      </c>
      <c r="I22" s="99">
        <f t="shared" ref="I22:I78" si="9">(IF(AND(J22&gt;0,J22&lt;=70),5,IF(AND(J22&gt;70,J22&lt;=80),4,IF(AND(J22&gt;80,J22&lt;=90),3,IF(AND(J22&gt;90,J22&lt;96),2,IF(AND(J22&gt;=96,J22&lt;=100),1,"-"))))))</f>
        <v>5</v>
      </c>
      <c r="J22" s="102">
        <f t="shared" ref="J22:J78" si="10">0.6*(K22+L22+M22)+0.4*(N22+O22)</f>
        <v>69.400000000000006</v>
      </c>
      <c r="K22" s="87">
        <f t="shared" ref="K22:K78" si="11">IF(AND(P22=1),60,IF(AND(P22=2),50,IF(AND(P22=3),40,IF(AND(P22=4),30,0))))</f>
        <v>40</v>
      </c>
      <c r="L22" s="87">
        <f t="shared" ref="L22:L78" si="12">IF(AND(Q22=1),10,IF(AND(Q22=2),8,IF(AND(Q22=3),6,IF(AND(Q22=4),4,IF(AND(Q22=5),2,0)))))</f>
        <v>4</v>
      </c>
      <c r="M22" s="87">
        <f t="shared" ref="M22:M78" si="13">IF(AND(R22=1),30,IF(AND(R22=2),25,IF(AND(R22=3),20,IF(AND(R22=4),15,0))))</f>
        <v>15</v>
      </c>
      <c r="N22" s="87">
        <f t="shared" ref="N22:N78" si="14">(IF(AND(S22=1),70,IF(AND(S22=2),60,IF(AND(S22=3),50,0))))</f>
        <v>60</v>
      </c>
      <c r="O22" s="87">
        <f t="shared" ref="O22:O78" si="15">(IF(AND(T22=1),30,IF(AND(T22=2),25,IF(AND(T22=3),20,0))))</f>
        <v>25</v>
      </c>
      <c r="P22" s="6">
        <v>3</v>
      </c>
      <c r="Q22" s="6">
        <v>4</v>
      </c>
      <c r="R22" s="4">
        <v>4</v>
      </c>
      <c r="S22" s="11">
        <v>2</v>
      </c>
      <c r="T22" s="11">
        <v>2</v>
      </c>
      <c r="U22" s="109"/>
      <c r="V22" s="109"/>
    </row>
    <row r="23" spans="2:22" x14ac:dyDescent="0.3">
      <c r="B23" s="100">
        <v>10</v>
      </c>
      <c r="C23" s="7" t="s">
        <v>348</v>
      </c>
      <c r="D23" s="7" t="s">
        <v>17</v>
      </c>
      <c r="E23" s="111" t="s">
        <v>326</v>
      </c>
      <c r="F23" s="88">
        <v>24000000</v>
      </c>
      <c r="G23" s="86"/>
      <c r="H23" s="101">
        <f t="shared" si="8"/>
        <v>1920000</v>
      </c>
      <c r="I23" s="99">
        <f t="shared" si="9"/>
        <v>5</v>
      </c>
      <c r="J23" s="102">
        <f t="shared" si="10"/>
        <v>69.400000000000006</v>
      </c>
      <c r="K23" s="87">
        <f t="shared" si="11"/>
        <v>40</v>
      </c>
      <c r="L23" s="87">
        <f t="shared" si="12"/>
        <v>4</v>
      </c>
      <c r="M23" s="87">
        <f t="shared" si="13"/>
        <v>15</v>
      </c>
      <c r="N23" s="87">
        <f t="shared" si="14"/>
        <v>60</v>
      </c>
      <c r="O23" s="87">
        <f t="shared" si="15"/>
        <v>25</v>
      </c>
      <c r="P23" s="6">
        <v>3</v>
      </c>
      <c r="Q23" s="6">
        <v>4</v>
      </c>
      <c r="R23" s="4">
        <v>4</v>
      </c>
      <c r="S23" s="11">
        <v>2</v>
      </c>
      <c r="T23" s="11">
        <v>2</v>
      </c>
      <c r="U23" s="109"/>
      <c r="V23" s="109"/>
    </row>
    <row r="24" spans="2:22" x14ac:dyDescent="0.3">
      <c r="B24" s="100">
        <v>11</v>
      </c>
      <c r="C24" s="7" t="s">
        <v>349</v>
      </c>
      <c r="D24" s="7" t="s">
        <v>17</v>
      </c>
      <c r="E24" s="111" t="s">
        <v>327</v>
      </c>
      <c r="F24" s="88">
        <v>30000000</v>
      </c>
      <c r="G24" s="86"/>
      <c r="H24" s="101">
        <f t="shared" si="8"/>
        <v>2400000</v>
      </c>
      <c r="I24" s="99">
        <f t="shared" si="9"/>
        <v>5</v>
      </c>
      <c r="J24" s="102">
        <f t="shared" si="10"/>
        <v>69.400000000000006</v>
      </c>
      <c r="K24" s="87">
        <f t="shared" si="11"/>
        <v>40</v>
      </c>
      <c r="L24" s="87">
        <f t="shared" si="12"/>
        <v>4</v>
      </c>
      <c r="M24" s="87">
        <f t="shared" si="13"/>
        <v>15</v>
      </c>
      <c r="N24" s="87">
        <f t="shared" si="14"/>
        <v>60</v>
      </c>
      <c r="O24" s="87">
        <f t="shared" si="15"/>
        <v>25</v>
      </c>
      <c r="P24" s="6">
        <v>3</v>
      </c>
      <c r="Q24" s="6">
        <v>4</v>
      </c>
      <c r="R24" s="4">
        <v>4</v>
      </c>
      <c r="S24" s="11">
        <v>2</v>
      </c>
      <c r="T24" s="11">
        <v>2</v>
      </c>
      <c r="U24" s="109"/>
      <c r="V24" s="109"/>
    </row>
    <row r="25" spans="2:22" x14ac:dyDescent="0.3">
      <c r="B25" s="100">
        <v>12</v>
      </c>
      <c r="C25" s="7" t="s">
        <v>350</v>
      </c>
      <c r="D25" s="7" t="s">
        <v>336</v>
      </c>
      <c r="E25" s="84" t="s">
        <v>328</v>
      </c>
      <c r="F25" s="88">
        <v>34999998</v>
      </c>
      <c r="G25" s="86"/>
      <c r="H25" s="101">
        <f t="shared" ref="H25" si="16">IF(I25=1,$D$8,IF(I25=2,$E$8,IF(I25=3,$F$8,IF(I25=4,$G$8,IF(I25=5,$H$8,0)))))*F25</f>
        <v>2799999.84</v>
      </c>
      <c r="I25" s="99">
        <f t="shared" ref="I25" si="17">(IF(AND(J25&gt;0,J25&lt;=70),5,IF(AND(J25&gt;70,J25&lt;=80),4,IF(AND(J25&gt;80,J25&lt;=90),3,IF(AND(J25&gt;90,J25&lt;96),2,IF(AND(J25&gt;=96,J25&lt;=100),1,"-"))))))</f>
        <v>5</v>
      </c>
      <c r="J25" s="102">
        <f t="shared" ref="J25" si="18">0.6*(K25+L25+M25)+0.4*(N25+O25)</f>
        <v>69.400000000000006</v>
      </c>
      <c r="K25" s="87">
        <f t="shared" ref="K25" si="19">IF(AND(P25=1),60,IF(AND(P25=2),50,IF(AND(P25=3),40,IF(AND(P25=4),30,0))))</f>
        <v>40</v>
      </c>
      <c r="L25" s="87">
        <f t="shared" ref="L25" si="20">IF(AND(Q25=1),10,IF(AND(Q25=2),8,IF(AND(Q25=3),6,IF(AND(Q25=4),4,IF(AND(Q25=5),2,0)))))</f>
        <v>4</v>
      </c>
      <c r="M25" s="87">
        <f t="shared" ref="M25" si="21">IF(AND(R25=1),30,IF(AND(R25=2),25,IF(AND(R25=3),20,IF(AND(R25=4),15,0))))</f>
        <v>15</v>
      </c>
      <c r="N25" s="87">
        <f t="shared" ref="N25" si="22">(IF(AND(S25=1),70,IF(AND(S25=2),60,IF(AND(S25=3),50,0))))</f>
        <v>60</v>
      </c>
      <c r="O25" s="87">
        <f t="shared" ref="O25" si="23">(IF(AND(T25=1),30,IF(AND(T25=2),25,IF(AND(T25=3),20,0))))</f>
        <v>25</v>
      </c>
      <c r="P25" s="6">
        <v>3</v>
      </c>
      <c r="Q25" s="6">
        <v>4</v>
      </c>
      <c r="R25" s="4">
        <v>4</v>
      </c>
      <c r="S25" s="11">
        <v>2</v>
      </c>
      <c r="T25" s="11">
        <v>2</v>
      </c>
      <c r="U25" s="109"/>
      <c r="V25" s="109"/>
    </row>
    <row r="26" spans="2:22" x14ac:dyDescent="0.3">
      <c r="B26" s="100">
        <v>13</v>
      </c>
      <c r="C26" s="7" t="s">
        <v>351</v>
      </c>
      <c r="D26" s="7" t="s">
        <v>336</v>
      </c>
      <c r="E26" s="84" t="s">
        <v>329</v>
      </c>
      <c r="F26" s="88">
        <v>15000000</v>
      </c>
      <c r="G26" s="86"/>
      <c r="H26" s="101">
        <f t="shared" si="8"/>
        <v>1200000</v>
      </c>
      <c r="I26" s="99">
        <f t="shared" si="9"/>
        <v>5</v>
      </c>
      <c r="J26" s="102">
        <f t="shared" si="10"/>
        <v>69.400000000000006</v>
      </c>
      <c r="K26" s="87">
        <f t="shared" si="11"/>
        <v>40</v>
      </c>
      <c r="L26" s="87">
        <f t="shared" si="12"/>
        <v>4</v>
      </c>
      <c r="M26" s="87">
        <f t="shared" si="13"/>
        <v>15</v>
      </c>
      <c r="N26" s="87">
        <f t="shared" si="14"/>
        <v>60</v>
      </c>
      <c r="O26" s="87">
        <f t="shared" si="15"/>
        <v>25</v>
      </c>
      <c r="P26" s="6">
        <v>3</v>
      </c>
      <c r="Q26" s="6">
        <v>4</v>
      </c>
      <c r="R26" s="4">
        <v>4</v>
      </c>
      <c r="S26" s="11">
        <v>2</v>
      </c>
      <c r="T26" s="11">
        <v>2</v>
      </c>
      <c r="U26" s="109"/>
      <c r="V26" s="109"/>
    </row>
    <row r="27" spans="2:22" x14ac:dyDescent="0.3">
      <c r="B27" s="100">
        <v>14</v>
      </c>
      <c r="C27" s="7" t="s">
        <v>352</v>
      </c>
      <c r="D27" s="7" t="s">
        <v>336</v>
      </c>
      <c r="E27" s="84" t="s">
        <v>330</v>
      </c>
      <c r="F27" s="88">
        <v>5000000</v>
      </c>
      <c r="G27" s="86"/>
      <c r="H27" s="101">
        <f t="shared" si="8"/>
        <v>400000</v>
      </c>
      <c r="I27" s="99">
        <f t="shared" si="9"/>
        <v>5</v>
      </c>
      <c r="J27" s="102">
        <f t="shared" si="10"/>
        <v>69.400000000000006</v>
      </c>
      <c r="K27" s="87">
        <f t="shared" si="11"/>
        <v>40</v>
      </c>
      <c r="L27" s="87">
        <f t="shared" si="12"/>
        <v>4</v>
      </c>
      <c r="M27" s="87">
        <f t="shared" si="13"/>
        <v>15</v>
      </c>
      <c r="N27" s="87">
        <f t="shared" si="14"/>
        <v>60</v>
      </c>
      <c r="O27" s="87">
        <f t="shared" si="15"/>
        <v>25</v>
      </c>
      <c r="P27" s="6">
        <v>3</v>
      </c>
      <c r="Q27" s="6">
        <v>4</v>
      </c>
      <c r="R27" s="4">
        <v>4</v>
      </c>
      <c r="S27" s="11">
        <v>2</v>
      </c>
      <c r="T27" s="11">
        <v>2</v>
      </c>
      <c r="U27" s="109"/>
      <c r="V27" s="109"/>
    </row>
    <row r="28" spans="2:22" x14ac:dyDescent="0.3">
      <c r="B28" s="100">
        <v>15</v>
      </c>
      <c r="C28" s="7" t="s">
        <v>353</v>
      </c>
      <c r="D28" s="7" t="s">
        <v>17</v>
      </c>
      <c r="E28" s="84" t="s">
        <v>331</v>
      </c>
      <c r="F28" s="88">
        <v>3600000</v>
      </c>
      <c r="G28" s="86"/>
      <c r="H28" s="101">
        <f t="shared" si="8"/>
        <v>288000</v>
      </c>
      <c r="I28" s="99">
        <f t="shared" si="9"/>
        <v>5</v>
      </c>
      <c r="J28" s="102">
        <f t="shared" si="10"/>
        <v>69.400000000000006</v>
      </c>
      <c r="K28" s="87">
        <f t="shared" si="11"/>
        <v>40</v>
      </c>
      <c r="L28" s="87">
        <f t="shared" si="12"/>
        <v>4</v>
      </c>
      <c r="M28" s="87">
        <f t="shared" si="13"/>
        <v>15</v>
      </c>
      <c r="N28" s="87">
        <f t="shared" si="14"/>
        <v>60</v>
      </c>
      <c r="O28" s="87">
        <f t="shared" si="15"/>
        <v>25</v>
      </c>
      <c r="P28" s="6">
        <v>3</v>
      </c>
      <c r="Q28" s="6">
        <v>4</v>
      </c>
      <c r="R28" s="4">
        <v>4</v>
      </c>
      <c r="S28" s="11">
        <v>2</v>
      </c>
      <c r="T28" s="11">
        <v>2</v>
      </c>
      <c r="U28" s="109"/>
      <c r="V28" s="109"/>
    </row>
    <row r="29" spans="2:22" x14ac:dyDescent="0.3">
      <c r="B29" s="100">
        <v>16</v>
      </c>
      <c r="C29" s="7" t="s">
        <v>355</v>
      </c>
      <c r="D29" s="7" t="s">
        <v>17</v>
      </c>
      <c r="E29" s="84" t="s">
        <v>332</v>
      </c>
      <c r="F29" s="88">
        <v>23614932</v>
      </c>
      <c r="G29" s="86"/>
      <c r="H29" s="101">
        <f t="shared" si="8"/>
        <v>1889194.56</v>
      </c>
      <c r="I29" s="99">
        <f t="shared" si="9"/>
        <v>5</v>
      </c>
      <c r="J29" s="102">
        <f t="shared" si="10"/>
        <v>69.400000000000006</v>
      </c>
      <c r="K29" s="87">
        <f t="shared" si="11"/>
        <v>40</v>
      </c>
      <c r="L29" s="87">
        <f t="shared" si="12"/>
        <v>4</v>
      </c>
      <c r="M29" s="87">
        <f t="shared" si="13"/>
        <v>15</v>
      </c>
      <c r="N29" s="87">
        <f t="shared" si="14"/>
        <v>60</v>
      </c>
      <c r="O29" s="87">
        <f t="shared" si="15"/>
        <v>25</v>
      </c>
      <c r="P29" s="6">
        <v>3</v>
      </c>
      <c r="Q29" s="6">
        <v>4</v>
      </c>
      <c r="R29" s="4">
        <v>4</v>
      </c>
      <c r="S29" s="11">
        <v>2</v>
      </c>
      <c r="T29" s="11">
        <v>2</v>
      </c>
      <c r="U29" s="109"/>
      <c r="V29" s="109"/>
    </row>
    <row r="30" spans="2:22" x14ac:dyDescent="0.3">
      <c r="B30" s="100">
        <v>17</v>
      </c>
      <c r="C30" s="7" t="s">
        <v>354</v>
      </c>
      <c r="D30" s="7" t="s">
        <v>17</v>
      </c>
      <c r="E30" s="84" t="s">
        <v>333</v>
      </c>
      <c r="F30" s="88">
        <v>2000000</v>
      </c>
      <c r="G30" s="86"/>
      <c r="H30" s="101">
        <f t="shared" si="8"/>
        <v>160000</v>
      </c>
      <c r="I30" s="99">
        <f t="shared" si="9"/>
        <v>5</v>
      </c>
      <c r="J30" s="102">
        <f t="shared" si="10"/>
        <v>69.400000000000006</v>
      </c>
      <c r="K30" s="87">
        <f t="shared" si="11"/>
        <v>40</v>
      </c>
      <c r="L30" s="87">
        <f t="shared" si="12"/>
        <v>4</v>
      </c>
      <c r="M30" s="87">
        <f t="shared" si="13"/>
        <v>15</v>
      </c>
      <c r="N30" s="87">
        <f t="shared" si="14"/>
        <v>60</v>
      </c>
      <c r="O30" s="87">
        <f t="shared" si="15"/>
        <v>25</v>
      </c>
      <c r="P30" s="6">
        <v>3</v>
      </c>
      <c r="Q30" s="6">
        <v>4</v>
      </c>
      <c r="R30" s="4">
        <v>4</v>
      </c>
      <c r="S30" s="11">
        <v>2</v>
      </c>
      <c r="T30" s="11">
        <v>2</v>
      </c>
      <c r="U30" s="109"/>
      <c r="V30" s="109"/>
    </row>
    <row r="31" spans="2:22" x14ac:dyDescent="0.3">
      <c r="B31" s="100">
        <v>18</v>
      </c>
      <c r="C31" s="7" t="s">
        <v>356</v>
      </c>
      <c r="D31" s="7" t="s">
        <v>17</v>
      </c>
      <c r="E31" s="84" t="s">
        <v>334</v>
      </c>
      <c r="F31" s="88">
        <v>0</v>
      </c>
      <c r="G31" s="86"/>
      <c r="H31" s="101">
        <f t="shared" si="8"/>
        <v>0</v>
      </c>
      <c r="I31" s="99">
        <f t="shared" si="9"/>
        <v>5</v>
      </c>
      <c r="J31" s="102">
        <f t="shared" si="10"/>
        <v>69.400000000000006</v>
      </c>
      <c r="K31" s="87">
        <f t="shared" si="11"/>
        <v>40</v>
      </c>
      <c r="L31" s="87">
        <f t="shared" si="12"/>
        <v>4</v>
      </c>
      <c r="M31" s="87">
        <f t="shared" si="13"/>
        <v>15</v>
      </c>
      <c r="N31" s="87">
        <f t="shared" si="14"/>
        <v>60</v>
      </c>
      <c r="O31" s="87">
        <f t="shared" si="15"/>
        <v>25</v>
      </c>
      <c r="P31" s="6">
        <v>3</v>
      </c>
      <c r="Q31" s="6">
        <v>4</v>
      </c>
      <c r="R31" s="4">
        <v>4</v>
      </c>
      <c r="S31" s="11">
        <v>2</v>
      </c>
      <c r="T31" s="11">
        <v>2</v>
      </c>
      <c r="U31" s="109"/>
      <c r="V31" s="109"/>
    </row>
    <row r="32" spans="2:22" x14ac:dyDescent="0.3">
      <c r="B32" s="100">
        <v>19</v>
      </c>
      <c r="C32" s="7"/>
      <c r="D32" s="7"/>
      <c r="E32" s="84"/>
      <c r="F32" s="88"/>
      <c r="G32" s="86"/>
      <c r="H32" s="101">
        <f t="shared" si="8"/>
        <v>0</v>
      </c>
      <c r="I32" s="99" t="str">
        <f t="shared" si="9"/>
        <v>-</v>
      </c>
      <c r="J32" s="102">
        <f t="shared" si="10"/>
        <v>0</v>
      </c>
      <c r="K32" s="87">
        <f t="shared" si="11"/>
        <v>0</v>
      </c>
      <c r="L32" s="87">
        <f t="shared" si="12"/>
        <v>0</v>
      </c>
      <c r="M32" s="87">
        <f t="shared" si="13"/>
        <v>0</v>
      </c>
      <c r="N32" s="87">
        <f t="shared" si="14"/>
        <v>0</v>
      </c>
      <c r="O32" s="87">
        <f t="shared" si="15"/>
        <v>0</v>
      </c>
      <c r="P32" s="6"/>
      <c r="Q32" s="6"/>
      <c r="R32" s="4"/>
      <c r="S32" s="11"/>
      <c r="T32" s="11"/>
      <c r="U32" s="109"/>
      <c r="V32" s="109"/>
    </row>
    <row r="33" spans="2:22" x14ac:dyDescent="0.3">
      <c r="B33" s="100">
        <v>20</v>
      </c>
      <c r="C33" s="7"/>
      <c r="D33" s="7"/>
      <c r="E33" s="84"/>
      <c r="F33" s="88"/>
      <c r="G33" s="86"/>
      <c r="H33" s="101">
        <f t="shared" si="8"/>
        <v>0</v>
      </c>
      <c r="I33" s="99" t="str">
        <f t="shared" si="9"/>
        <v>-</v>
      </c>
      <c r="J33" s="102">
        <f t="shared" si="10"/>
        <v>0</v>
      </c>
      <c r="K33" s="87">
        <f t="shared" si="11"/>
        <v>0</v>
      </c>
      <c r="L33" s="87">
        <f t="shared" si="12"/>
        <v>0</v>
      </c>
      <c r="M33" s="87">
        <f t="shared" si="13"/>
        <v>0</v>
      </c>
      <c r="N33" s="87">
        <f t="shared" si="14"/>
        <v>0</v>
      </c>
      <c r="O33" s="87">
        <f t="shared" si="15"/>
        <v>0</v>
      </c>
      <c r="P33" s="6"/>
      <c r="Q33" s="6"/>
      <c r="R33" s="4"/>
      <c r="S33" s="11"/>
      <c r="T33" s="11"/>
      <c r="U33" s="109"/>
      <c r="V33" s="109"/>
    </row>
    <row r="34" spans="2:22" x14ac:dyDescent="0.3">
      <c r="B34" s="100">
        <v>21</v>
      </c>
      <c r="C34" s="7"/>
      <c r="D34" s="7"/>
      <c r="E34" s="84"/>
      <c r="F34" s="88"/>
      <c r="G34" s="86"/>
      <c r="H34" s="101">
        <f t="shared" si="8"/>
        <v>0</v>
      </c>
      <c r="I34" s="99" t="str">
        <f t="shared" si="9"/>
        <v>-</v>
      </c>
      <c r="J34" s="102">
        <f t="shared" si="10"/>
        <v>0</v>
      </c>
      <c r="K34" s="87">
        <f t="shared" si="11"/>
        <v>0</v>
      </c>
      <c r="L34" s="87">
        <f t="shared" si="12"/>
        <v>0</v>
      </c>
      <c r="M34" s="87">
        <f t="shared" si="13"/>
        <v>0</v>
      </c>
      <c r="N34" s="87">
        <f t="shared" si="14"/>
        <v>0</v>
      </c>
      <c r="O34" s="87">
        <f t="shared" si="15"/>
        <v>0</v>
      </c>
      <c r="P34" s="6"/>
      <c r="Q34" s="6"/>
      <c r="R34" s="4"/>
      <c r="S34" s="11"/>
      <c r="T34" s="11"/>
      <c r="U34" s="109"/>
      <c r="V34" s="109"/>
    </row>
    <row r="35" spans="2:22" x14ac:dyDescent="0.3">
      <c r="B35" s="100">
        <v>22</v>
      </c>
      <c r="C35" s="7"/>
      <c r="D35" s="7"/>
      <c r="E35" s="84"/>
      <c r="F35" s="88"/>
      <c r="G35" s="86"/>
      <c r="H35" s="101">
        <f t="shared" si="8"/>
        <v>0</v>
      </c>
      <c r="I35" s="99" t="str">
        <f t="shared" si="9"/>
        <v>-</v>
      </c>
      <c r="J35" s="102">
        <f t="shared" si="10"/>
        <v>0</v>
      </c>
      <c r="K35" s="87">
        <f t="shared" si="11"/>
        <v>0</v>
      </c>
      <c r="L35" s="87">
        <f t="shared" si="12"/>
        <v>0</v>
      </c>
      <c r="M35" s="87">
        <f t="shared" si="13"/>
        <v>0</v>
      </c>
      <c r="N35" s="87">
        <f t="shared" si="14"/>
        <v>0</v>
      </c>
      <c r="O35" s="87">
        <f t="shared" si="15"/>
        <v>0</v>
      </c>
      <c r="P35" s="6"/>
      <c r="Q35" s="6"/>
      <c r="R35" s="4"/>
      <c r="S35" s="11"/>
      <c r="T35" s="11"/>
      <c r="U35" s="109"/>
      <c r="V35" s="109"/>
    </row>
    <row r="36" spans="2:22" x14ac:dyDescent="0.3">
      <c r="B36" s="100">
        <v>23</v>
      </c>
      <c r="C36" s="7"/>
      <c r="D36" s="7"/>
      <c r="E36" s="84"/>
      <c r="F36" s="88"/>
      <c r="G36" s="86"/>
      <c r="H36" s="101">
        <f t="shared" si="8"/>
        <v>0</v>
      </c>
      <c r="I36" s="99" t="str">
        <f t="shared" si="9"/>
        <v>-</v>
      </c>
      <c r="J36" s="102">
        <f t="shared" si="10"/>
        <v>0</v>
      </c>
      <c r="K36" s="87">
        <f t="shared" si="11"/>
        <v>0</v>
      </c>
      <c r="L36" s="87">
        <f t="shared" si="12"/>
        <v>0</v>
      </c>
      <c r="M36" s="87">
        <f t="shared" si="13"/>
        <v>0</v>
      </c>
      <c r="N36" s="87">
        <f t="shared" si="14"/>
        <v>0</v>
      </c>
      <c r="O36" s="87">
        <f t="shared" si="15"/>
        <v>0</v>
      </c>
      <c r="P36" s="6"/>
      <c r="Q36" s="6"/>
      <c r="R36" s="4"/>
      <c r="S36" s="11"/>
      <c r="T36" s="11"/>
      <c r="U36" s="109"/>
      <c r="V36" s="109"/>
    </row>
    <row r="37" spans="2:22" x14ac:dyDescent="0.3">
      <c r="B37" s="100">
        <v>24</v>
      </c>
      <c r="C37" s="7"/>
      <c r="D37" s="7"/>
      <c r="E37" s="84"/>
      <c r="F37" s="88"/>
      <c r="G37" s="86"/>
      <c r="H37" s="101">
        <f t="shared" si="8"/>
        <v>0</v>
      </c>
      <c r="I37" s="99" t="str">
        <f t="shared" si="9"/>
        <v>-</v>
      </c>
      <c r="J37" s="102">
        <f t="shared" si="10"/>
        <v>0</v>
      </c>
      <c r="K37" s="87">
        <f t="shared" si="11"/>
        <v>0</v>
      </c>
      <c r="L37" s="87">
        <f t="shared" si="12"/>
        <v>0</v>
      </c>
      <c r="M37" s="87">
        <f t="shared" si="13"/>
        <v>0</v>
      </c>
      <c r="N37" s="87">
        <f t="shared" si="14"/>
        <v>0</v>
      </c>
      <c r="O37" s="87">
        <f t="shared" si="15"/>
        <v>0</v>
      </c>
      <c r="P37" s="6"/>
      <c r="Q37" s="6"/>
      <c r="R37" s="4"/>
      <c r="S37" s="11"/>
      <c r="T37" s="11"/>
      <c r="U37" s="109"/>
      <c r="V37" s="109"/>
    </row>
    <row r="38" spans="2:22" x14ac:dyDescent="0.3">
      <c r="B38" s="100">
        <v>25</v>
      </c>
      <c r="C38" s="7"/>
      <c r="D38" s="7"/>
      <c r="E38" s="84"/>
      <c r="F38" s="88"/>
      <c r="G38" s="86"/>
      <c r="H38" s="101">
        <f t="shared" si="8"/>
        <v>0</v>
      </c>
      <c r="I38" s="99" t="str">
        <f t="shared" si="9"/>
        <v>-</v>
      </c>
      <c r="J38" s="102">
        <f t="shared" si="10"/>
        <v>0</v>
      </c>
      <c r="K38" s="87">
        <f t="shared" si="11"/>
        <v>0</v>
      </c>
      <c r="L38" s="87">
        <f t="shared" si="12"/>
        <v>0</v>
      </c>
      <c r="M38" s="87">
        <f t="shared" si="13"/>
        <v>0</v>
      </c>
      <c r="N38" s="87">
        <f t="shared" si="14"/>
        <v>0</v>
      </c>
      <c r="O38" s="87">
        <f t="shared" si="15"/>
        <v>0</v>
      </c>
      <c r="P38" s="6"/>
      <c r="Q38" s="6"/>
      <c r="R38" s="4"/>
      <c r="S38" s="11"/>
      <c r="T38" s="11"/>
      <c r="U38" s="109"/>
      <c r="V38" s="109"/>
    </row>
    <row r="39" spans="2:22" x14ac:dyDescent="0.3">
      <c r="B39" s="100">
        <v>26</v>
      </c>
      <c r="C39" s="7"/>
      <c r="D39" s="7"/>
      <c r="E39" s="84"/>
      <c r="F39" s="88"/>
      <c r="G39" s="86"/>
      <c r="H39" s="101">
        <f t="shared" si="8"/>
        <v>0</v>
      </c>
      <c r="I39" s="99" t="str">
        <f t="shared" si="9"/>
        <v>-</v>
      </c>
      <c r="J39" s="102">
        <f t="shared" si="10"/>
        <v>0</v>
      </c>
      <c r="K39" s="87">
        <f t="shared" si="11"/>
        <v>0</v>
      </c>
      <c r="L39" s="87">
        <f t="shared" si="12"/>
        <v>0</v>
      </c>
      <c r="M39" s="87">
        <f t="shared" si="13"/>
        <v>0</v>
      </c>
      <c r="N39" s="87">
        <f t="shared" si="14"/>
        <v>0</v>
      </c>
      <c r="O39" s="87">
        <f t="shared" si="15"/>
        <v>0</v>
      </c>
      <c r="P39" s="6"/>
      <c r="Q39" s="6"/>
      <c r="R39" s="4"/>
      <c r="S39" s="11"/>
      <c r="T39" s="11"/>
      <c r="U39" s="109"/>
      <c r="V39" s="109"/>
    </row>
    <row r="40" spans="2:22" x14ac:dyDescent="0.3">
      <c r="B40" s="100">
        <v>27</v>
      </c>
      <c r="C40" s="7"/>
      <c r="D40" s="7"/>
      <c r="E40" s="84"/>
      <c r="F40" s="88"/>
      <c r="G40" s="86"/>
      <c r="H40" s="101">
        <f t="shared" si="8"/>
        <v>0</v>
      </c>
      <c r="I40" s="99" t="str">
        <f t="shared" si="9"/>
        <v>-</v>
      </c>
      <c r="J40" s="102">
        <f t="shared" si="10"/>
        <v>0</v>
      </c>
      <c r="K40" s="87">
        <f t="shared" si="11"/>
        <v>0</v>
      </c>
      <c r="L40" s="87">
        <f t="shared" si="12"/>
        <v>0</v>
      </c>
      <c r="M40" s="87">
        <f t="shared" si="13"/>
        <v>0</v>
      </c>
      <c r="N40" s="87">
        <f t="shared" si="14"/>
        <v>0</v>
      </c>
      <c r="O40" s="87">
        <f t="shared" si="15"/>
        <v>0</v>
      </c>
      <c r="P40" s="6"/>
      <c r="Q40" s="6"/>
      <c r="R40" s="4"/>
      <c r="S40" s="11"/>
      <c r="T40" s="11"/>
      <c r="U40" s="109"/>
      <c r="V40" s="109"/>
    </row>
    <row r="41" spans="2:22" x14ac:dyDescent="0.3">
      <c r="B41" s="100">
        <v>28</v>
      </c>
      <c r="C41" s="7"/>
      <c r="D41" s="7"/>
      <c r="E41" s="84"/>
      <c r="F41" s="88"/>
      <c r="G41" s="86"/>
      <c r="H41" s="101">
        <f t="shared" si="8"/>
        <v>0</v>
      </c>
      <c r="I41" s="99" t="str">
        <f t="shared" si="9"/>
        <v>-</v>
      </c>
      <c r="J41" s="102">
        <f t="shared" si="10"/>
        <v>0</v>
      </c>
      <c r="K41" s="87">
        <f t="shared" si="11"/>
        <v>0</v>
      </c>
      <c r="L41" s="87">
        <f t="shared" si="12"/>
        <v>0</v>
      </c>
      <c r="M41" s="87">
        <f t="shared" si="13"/>
        <v>0</v>
      </c>
      <c r="N41" s="87">
        <f t="shared" si="14"/>
        <v>0</v>
      </c>
      <c r="O41" s="87">
        <f t="shared" si="15"/>
        <v>0</v>
      </c>
      <c r="P41" s="6"/>
      <c r="Q41" s="6"/>
      <c r="R41" s="4"/>
      <c r="S41" s="11"/>
      <c r="T41" s="11"/>
      <c r="U41" s="109"/>
      <c r="V41" s="109"/>
    </row>
    <row r="42" spans="2:22" x14ac:dyDescent="0.3">
      <c r="B42" s="100">
        <v>29</v>
      </c>
      <c r="C42" s="7"/>
      <c r="D42" s="7"/>
      <c r="E42" s="84"/>
      <c r="F42" s="88"/>
      <c r="G42" s="86"/>
      <c r="H42" s="101">
        <f t="shared" si="8"/>
        <v>0</v>
      </c>
      <c r="I42" s="99" t="str">
        <f t="shared" si="9"/>
        <v>-</v>
      </c>
      <c r="J42" s="102">
        <f t="shared" si="10"/>
        <v>0</v>
      </c>
      <c r="K42" s="87">
        <f t="shared" si="11"/>
        <v>0</v>
      </c>
      <c r="L42" s="87">
        <f t="shared" si="12"/>
        <v>0</v>
      </c>
      <c r="M42" s="87">
        <f t="shared" si="13"/>
        <v>0</v>
      </c>
      <c r="N42" s="87">
        <f t="shared" si="14"/>
        <v>0</v>
      </c>
      <c r="O42" s="87">
        <f t="shared" si="15"/>
        <v>0</v>
      </c>
      <c r="P42" s="6"/>
      <c r="Q42" s="6"/>
      <c r="R42" s="4"/>
      <c r="S42" s="11"/>
      <c r="T42" s="11"/>
      <c r="U42" s="109"/>
      <c r="V42" s="109"/>
    </row>
    <row r="43" spans="2:22" x14ac:dyDescent="0.3">
      <c r="B43" s="100">
        <v>30</v>
      </c>
      <c r="C43" s="7"/>
      <c r="D43" s="7"/>
      <c r="E43" s="84"/>
      <c r="F43" s="88"/>
      <c r="G43" s="86"/>
      <c r="H43" s="101">
        <f t="shared" si="8"/>
        <v>0</v>
      </c>
      <c r="I43" s="99" t="str">
        <f t="shared" si="9"/>
        <v>-</v>
      </c>
      <c r="J43" s="102">
        <f t="shared" si="10"/>
        <v>0</v>
      </c>
      <c r="K43" s="87">
        <f t="shared" si="11"/>
        <v>0</v>
      </c>
      <c r="L43" s="87">
        <f t="shared" si="12"/>
        <v>0</v>
      </c>
      <c r="M43" s="87">
        <f t="shared" si="13"/>
        <v>0</v>
      </c>
      <c r="N43" s="87">
        <f t="shared" si="14"/>
        <v>0</v>
      </c>
      <c r="O43" s="87">
        <f t="shared" si="15"/>
        <v>0</v>
      </c>
      <c r="P43" s="6"/>
      <c r="Q43" s="6"/>
      <c r="R43" s="4"/>
      <c r="S43" s="11"/>
      <c r="T43" s="11"/>
      <c r="U43" s="109"/>
      <c r="V43" s="109"/>
    </row>
    <row r="44" spans="2:22" x14ac:dyDescent="0.3">
      <c r="B44" s="100">
        <v>31</v>
      </c>
      <c r="C44" s="7"/>
      <c r="D44" s="7"/>
      <c r="E44" s="84"/>
      <c r="F44" s="88"/>
      <c r="G44" s="86"/>
      <c r="H44" s="101">
        <f t="shared" si="8"/>
        <v>0</v>
      </c>
      <c r="I44" s="99" t="str">
        <f t="shared" si="9"/>
        <v>-</v>
      </c>
      <c r="J44" s="102">
        <f t="shared" si="10"/>
        <v>0</v>
      </c>
      <c r="K44" s="87">
        <f t="shared" si="11"/>
        <v>0</v>
      </c>
      <c r="L44" s="87">
        <f t="shared" si="12"/>
        <v>0</v>
      </c>
      <c r="M44" s="87">
        <f t="shared" si="13"/>
        <v>0</v>
      </c>
      <c r="N44" s="87">
        <f t="shared" si="14"/>
        <v>0</v>
      </c>
      <c r="O44" s="87">
        <f t="shared" si="15"/>
        <v>0</v>
      </c>
      <c r="P44" s="6"/>
      <c r="Q44" s="6"/>
      <c r="R44" s="4"/>
      <c r="S44" s="11"/>
      <c r="T44" s="11"/>
      <c r="U44" s="109"/>
      <c r="V44" s="109"/>
    </row>
    <row r="45" spans="2:22" x14ac:dyDescent="0.3">
      <c r="B45" s="100">
        <v>32</v>
      </c>
      <c r="C45" s="7"/>
      <c r="D45" s="7"/>
      <c r="E45" s="84"/>
      <c r="F45" s="88"/>
      <c r="G45" s="86"/>
      <c r="H45" s="101">
        <f t="shared" si="8"/>
        <v>0</v>
      </c>
      <c r="I45" s="99" t="str">
        <f t="shared" si="9"/>
        <v>-</v>
      </c>
      <c r="J45" s="102">
        <f t="shared" si="10"/>
        <v>0</v>
      </c>
      <c r="K45" s="87">
        <f t="shared" si="11"/>
        <v>0</v>
      </c>
      <c r="L45" s="87">
        <f t="shared" si="12"/>
        <v>0</v>
      </c>
      <c r="M45" s="87">
        <f t="shared" si="13"/>
        <v>0</v>
      </c>
      <c r="N45" s="87">
        <f t="shared" si="14"/>
        <v>0</v>
      </c>
      <c r="O45" s="87">
        <f t="shared" si="15"/>
        <v>0</v>
      </c>
      <c r="P45" s="6"/>
      <c r="Q45" s="6"/>
      <c r="R45" s="4"/>
      <c r="S45" s="11"/>
      <c r="T45" s="11"/>
      <c r="U45" s="109"/>
      <c r="V45" s="109"/>
    </row>
    <row r="46" spans="2:22" x14ac:dyDescent="0.3">
      <c r="B46" s="100">
        <v>33</v>
      </c>
      <c r="C46" s="7"/>
      <c r="D46" s="7"/>
      <c r="E46" s="84"/>
      <c r="F46" s="88"/>
      <c r="G46" s="86"/>
      <c r="H46" s="101">
        <f t="shared" si="8"/>
        <v>0</v>
      </c>
      <c r="I46" s="99" t="str">
        <f t="shared" si="9"/>
        <v>-</v>
      </c>
      <c r="J46" s="102">
        <f t="shared" si="10"/>
        <v>0</v>
      </c>
      <c r="K46" s="87">
        <f t="shared" si="11"/>
        <v>0</v>
      </c>
      <c r="L46" s="87">
        <f t="shared" si="12"/>
        <v>0</v>
      </c>
      <c r="M46" s="87">
        <f t="shared" si="13"/>
        <v>0</v>
      </c>
      <c r="N46" s="87">
        <f t="shared" si="14"/>
        <v>0</v>
      </c>
      <c r="O46" s="87">
        <f t="shared" si="15"/>
        <v>0</v>
      </c>
      <c r="P46" s="6"/>
      <c r="Q46" s="6"/>
      <c r="R46" s="4"/>
      <c r="S46" s="11"/>
      <c r="T46" s="11"/>
      <c r="U46" s="109"/>
      <c r="V46" s="109"/>
    </row>
    <row r="47" spans="2:22" x14ac:dyDescent="0.3">
      <c r="B47" s="100">
        <v>34</v>
      </c>
      <c r="C47" s="7"/>
      <c r="D47" s="7"/>
      <c r="E47" s="84"/>
      <c r="F47" s="88"/>
      <c r="G47" s="86"/>
      <c r="H47" s="101">
        <f t="shared" si="8"/>
        <v>0</v>
      </c>
      <c r="I47" s="99" t="str">
        <f t="shared" si="9"/>
        <v>-</v>
      </c>
      <c r="J47" s="102">
        <f t="shared" si="10"/>
        <v>0</v>
      </c>
      <c r="K47" s="87">
        <f t="shared" si="11"/>
        <v>0</v>
      </c>
      <c r="L47" s="87">
        <f t="shared" si="12"/>
        <v>0</v>
      </c>
      <c r="M47" s="87">
        <f t="shared" si="13"/>
        <v>0</v>
      </c>
      <c r="N47" s="87">
        <f t="shared" si="14"/>
        <v>0</v>
      </c>
      <c r="O47" s="87">
        <f t="shared" si="15"/>
        <v>0</v>
      </c>
      <c r="P47" s="6"/>
      <c r="Q47" s="6"/>
      <c r="R47" s="4"/>
      <c r="S47" s="11"/>
      <c r="T47" s="11"/>
      <c r="U47" s="109"/>
      <c r="V47" s="109"/>
    </row>
    <row r="48" spans="2:22" x14ac:dyDescent="0.3">
      <c r="B48" s="100">
        <v>35</v>
      </c>
      <c r="C48" s="7"/>
      <c r="D48" s="7"/>
      <c r="E48" s="84"/>
      <c r="F48" s="88"/>
      <c r="G48" s="86"/>
      <c r="H48" s="101">
        <f t="shared" si="8"/>
        <v>0</v>
      </c>
      <c r="I48" s="99" t="str">
        <f t="shared" si="9"/>
        <v>-</v>
      </c>
      <c r="J48" s="102">
        <f t="shared" si="10"/>
        <v>0</v>
      </c>
      <c r="K48" s="87">
        <f t="shared" si="11"/>
        <v>0</v>
      </c>
      <c r="L48" s="87">
        <f t="shared" si="12"/>
        <v>0</v>
      </c>
      <c r="M48" s="87">
        <f t="shared" si="13"/>
        <v>0</v>
      </c>
      <c r="N48" s="87">
        <f t="shared" si="14"/>
        <v>0</v>
      </c>
      <c r="O48" s="87">
        <f t="shared" si="15"/>
        <v>0</v>
      </c>
      <c r="P48" s="6"/>
      <c r="Q48" s="6"/>
      <c r="R48" s="4"/>
      <c r="S48" s="11"/>
      <c r="T48" s="11"/>
      <c r="U48" s="109"/>
      <c r="V48" s="109"/>
    </row>
    <row r="49" spans="2:22" x14ac:dyDescent="0.3">
      <c r="B49" s="100">
        <v>36</v>
      </c>
      <c r="C49" s="7"/>
      <c r="D49" s="7"/>
      <c r="E49" s="84"/>
      <c r="F49" s="88"/>
      <c r="G49" s="86"/>
      <c r="H49" s="101">
        <f t="shared" si="8"/>
        <v>0</v>
      </c>
      <c r="I49" s="99" t="str">
        <f t="shared" si="9"/>
        <v>-</v>
      </c>
      <c r="J49" s="102">
        <f t="shared" si="10"/>
        <v>0</v>
      </c>
      <c r="K49" s="87">
        <f t="shared" si="11"/>
        <v>0</v>
      </c>
      <c r="L49" s="87">
        <f t="shared" si="12"/>
        <v>0</v>
      </c>
      <c r="M49" s="87">
        <f t="shared" si="13"/>
        <v>0</v>
      </c>
      <c r="N49" s="87">
        <f t="shared" si="14"/>
        <v>0</v>
      </c>
      <c r="O49" s="87">
        <f t="shared" si="15"/>
        <v>0</v>
      </c>
      <c r="P49" s="9"/>
      <c r="Q49" s="9"/>
      <c r="R49" s="10"/>
      <c r="S49" s="11"/>
      <c r="T49" s="11"/>
      <c r="U49" s="109"/>
      <c r="V49" s="109"/>
    </row>
    <row r="50" spans="2:22" x14ac:dyDescent="0.3">
      <c r="B50" s="100">
        <v>37</v>
      </c>
      <c r="C50" s="7"/>
      <c r="D50" s="7"/>
      <c r="E50" s="84"/>
      <c r="F50" s="88"/>
      <c r="G50" s="86"/>
      <c r="H50" s="101">
        <f t="shared" si="8"/>
        <v>0</v>
      </c>
      <c r="I50" s="99" t="str">
        <f t="shared" si="9"/>
        <v>-</v>
      </c>
      <c r="J50" s="102">
        <f t="shared" si="10"/>
        <v>0</v>
      </c>
      <c r="K50" s="87">
        <f t="shared" si="11"/>
        <v>0</v>
      </c>
      <c r="L50" s="87">
        <f t="shared" si="12"/>
        <v>0</v>
      </c>
      <c r="M50" s="87">
        <f t="shared" si="13"/>
        <v>0</v>
      </c>
      <c r="N50" s="87">
        <f t="shared" si="14"/>
        <v>0</v>
      </c>
      <c r="O50" s="87">
        <f t="shared" si="15"/>
        <v>0</v>
      </c>
      <c r="P50" s="9"/>
      <c r="Q50" s="9"/>
      <c r="R50" s="10"/>
      <c r="S50" s="11"/>
      <c r="T50" s="11"/>
      <c r="U50" s="109"/>
      <c r="V50" s="109"/>
    </row>
    <row r="51" spans="2:22" x14ac:dyDescent="0.3">
      <c r="B51" s="100">
        <v>38</v>
      </c>
      <c r="C51" s="7"/>
      <c r="D51" s="7"/>
      <c r="E51" s="84"/>
      <c r="F51" s="88"/>
      <c r="G51" s="86"/>
      <c r="H51" s="101">
        <f t="shared" si="8"/>
        <v>0</v>
      </c>
      <c r="I51" s="99" t="str">
        <f t="shared" si="9"/>
        <v>-</v>
      </c>
      <c r="J51" s="102">
        <f t="shared" si="10"/>
        <v>0</v>
      </c>
      <c r="K51" s="87">
        <f t="shared" si="11"/>
        <v>0</v>
      </c>
      <c r="L51" s="87">
        <f t="shared" si="12"/>
        <v>0</v>
      </c>
      <c r="M51" s="87">
        <f t="shared" si="13"/>
        <v>0</v>
      </c>
      <c r="N51" s="87">
        <f t="shared" si="14"/>
        <v>0</v>
      </c>
      <c r="O51" s="87">
        <f t="shared" si="15"/>
        <v>0</v>
      </c>
      <c r="P51" s="9"/>
      <c r="Q51" s="9"/>
      <c r="R51" s="10"/>
      <c r="S51" s="11"/>
      <c r="T51" s="11"/>
      <c r="U51" s="109"/>
      <c r="V51" s="109"/>
    </row>
    <row r="52" spans="2:22" x14ac:dyDescent="0.3">
      <c r="B52" s="100">
        <v>39</v>
      </c>
      <c r="C52" s="7"/>
      <c r="D52" s="7"/>
      <c r="E52" s="84"/>
      <c r="F52" s="88"/>
      <c r="G52" s="86"/>
      <c r="H52" s="101">
        <f t="shared" si="8"/>
        <v>0</v>
      </c>
      <c r="I52" s="99" t="str">
        <f t="shared" si="9"/>
        <v>-</v>
      </c>
      <c r="J52" s="102">
        <f t="shared" si="10"/>
        <v>0</v>
      </c>
      <c r="K52" s="87">
        <f t="shared" si="11"/>
        <v>0</v>
      </c>
      <c r="L52" s="87">
        <f t="shared" si="12"/>
        <v>0</v>
      </c>
      <c r="M52" s="87">
        <f t="shared" si="13"/>
        <v>0</v>
      </c>
      <c r="N52" s="87">
        <f t="shared" si="14"/>
        <v>0</v>
      </c>
      <c r="O52" s="87">
        <f t="shared" si="15"/>
        <v>0</v>
      </c>
      <c r="P52" s="9"/>
      <c r="Q52" s="9"/>
      <c r="R52" s="10"/>
      <c r="S52" s="11"/>
      <c r="T52" s="11"/>
      <c r="U52" s="109"/>
      <c r="V52" s="109"/>
    </row>
    <row r="53" spans="2:22" x14ac:dyDescent="0.3">
      <c r="B53" s="100">
        <v>40</v>
      </c>
      <c r="C53" s="7"/>
      <c r="D53" s="7"/>
      <c r="E53" s="84"/>
      <c r="F53" s="88"/>
      <c r="G53" s="86"/>
      <c r="H53" s="101">
        <f t="shared" si="8"/>
        <v>0</v>
      </c>
      <c r="I53" s="99" t="str">
        <f t="shared" si="9"/>
        <v>-</v>
      </c>
      <c r="J53" s="102">
        <f t="shared" si="10"/>
        <v>0</v>
      </c>
      <c r="K53" s="87">
        <f t="shared" si="11"/>
        <v>0</v>
      </c>
      <c r="L53" s="87">
        <f t="shared" si="12"/>
        <v>0</v>
      </c>
      <c r="M53" s="87">
        <f t="shared" si="13"/>
        <v>0</v>
      </c>
      <c r="N53" s="87">
        <f t="shared" si="14"/>
        <v>0</v>
      </c>
      <c r="O53" s="87">
        <f t="shared" si="15"/>
        <v>0</v>
      </c>
      <c r="P53" s="9"/>
      <c r="Q53" s="9"/>
      <c r="R53" s="10"/>
      <c r="S53" s="11"/>
      <c r="T53" s="11"/>
      <c r="U53" s="109"/>
      <c r="V53" s="109"/>
    </row>
    <row r="54" spans="2:22" x14ac:dyDescent="0.3">
      <c r="B54" s="100">
        <v>41</v>
      </c>
      <c r="C54" s="7"/>
      <c r="D54" s="7"/>
      <c r="E54" s="84"/>
      <c r="F54" s="88"/>
      <c r="G54" s="86"/>
      <c r="H54" s="101">
        <f t="shared" si="8"/>
        <v>0</v>
      </c>
      <c r="I54" s="99" t="str">
        <f t="shared" si="9"/>
        <v>-</v>
      </c>
      <c r="J54" s="102">
        <f t="shared" si="10"/>
        <v>0</v>
      </c>
      <c r="K54" s="87">
        <f t="shared" si="11"/>
        <v>0</v>
      </c>
      <c r="L54" s="87">
        <f t="shared" si="12"/>
        <v>0</v>
      </c>
      <c r="M54" s="87">
        <f t="shared" si="13"/>
        <v>0</v>
      </c>
      <c r="N54" s="87">
        <f t="shared" si="14"/>
        <v>0</v>
      </c>
      <c r="O54" s="87">
        <f t="shared" si="15"/>
        <v>0</v>
      </c>
      <c r="P54" s="9"/>
      <c r="Q54" s="9"/>
      <c r="R54" s="10"/>
      <c r="S54" s="11"/>
      <c r="T54" s="11"/>
      <c r="U54" s="109"/>
      <c r="V54" s="109"/>
    </row>
    <row r="55" spans="2:22" x14ac:dyDescent="0.3">
      <c r="B55" s="100">
        <v>42</v>
      </c>
      <c r="C55" s="7"/>
      <c r="D55" s="7"/>
      <c r="E55" s="84"/>
      <c r="F55" s="88"/>
      <c r="G55" s="86"/>
      <c r="H55" s="101">
        <f t="shared" si="8"/>
        <v>0</v>
      </c>
      <c r="I55" s="99" t="str">
        <f t="shared" si="9"/>
        <v>-</v>
      </c>
      <c r="J55" s="102">
        <f t="shared" si="10"/>
        <v>0</v>
      </c>
      <c r="K55" s="87">
        <f t="shared" si="11"/>
        <v>0</v>
      </c>
      <c r="L55" s="87">
        <f t="shared" si="12"/>
        <v>0</v>
      </c>
      <c r="M55" s="87">
        <f t="shared" si="13"/>
        <v>0</v>
      </c>
      <c r="N55" s="87">
        <f t="shared" si="14"/>
        <v>0</v>
      </c>
      <c r="O55" s="87">
        <f t="shared" si="15"/>
        <v>0</v>
      </c>
      <c r="P55" s="9"/>
      <c r="Q55" s="9"/>
      <c r="R55" s="10"/>
      <c r="S55" s="11"/>
      <c r="T55" s="11"/>
      <c r="U55" s="109"/>
      <c r="V55" s="109"/>
    </row>
    <row r="56" spans="2:22" x14ac:dyDescent="0.3">
      <c r="B56" s="100">
        <v>43</v>
      </c>
      <c r="C56" s="7"/>
      <c r="D56" s="7"/>
      <c r="E56" s="84"/>
      <c r="F56" s="88"/>
      <c r="G56" s="86"/>
      <c r="H56" s="101">
        <f t="shared" si="8"/>
        <v>0</v>
      </c>
      <c r="I56" s="99" t="str">
        <f t="shared" si="9"/>
        <v>-</v>
      </c>
      <c r="J56" s="102">
        <f t="shared" si="10"/>
        <v>0</v>
      </c>
      <c r="K56" s="87">
        <f t="shared" si="11"/>
        <v>0</v>
      </c>
      <c r="L56" s="87">
        <f t="shared" si="12"/>
        <v>0</v>
      </c>
      <c r="M56" s="87">
        <f t="shared" si="13"/>
        <v>0</v>
      </c>
      <c r="N56" s="87">
        <f t="shared" si="14"/>
        <v>0</v>
      </c>
      <c r="O56" s="87">
        <f t="shared" si="15"/>
        <v>0</v>
      </c>
      <c r="P56" s="9"/>
      <c r="Q56" s="9"/>
      <c r="R56" s="10"/>
      <c r="S56" s="11"/>
      <c r="T56" s="11"/>
      <c r="U56" s="109"/>
      <c r="V56" s="109"/>
    </row>
    <row r="57" spans="2:22" x14ac:dyDescent="0.3">
      <c r="B57" s="100">
        <v>44</v>
      </c>
      <c r="C57" s="7"/>
      <c r="D57" s="7"/>
      <c r="E57" s="84"/>
      <c r="F57" s="88"/>
      <c r="G57" s="86"/>
      <c r="H57" s="101">
        <f t="shared" si="8"/>
        <v>0</v>
      </c>
      <c r="I57" s="99" t="str">
        <f t="shared" si="9"/>
        <v>-</v>
      </c>
      <c r="J57" s="102">
        <f t="shared" si="10"/>
        <v>0</v>
      </c>
      <c r="K57" s="87">
        <f t="shared" si="11"/>
        <v>0</v>
      </c>
      <c r="L57" s="87">
        <f t="shared" si="12"/>
        <v>0</v>
      </c>
      <c r="M57" s="87">
        <f t="shared" si="13"/>
        <v>0</v>
      </c>
      <c r="N57" s="87">
        <f t="shared" si="14"/>
        <v>0</v>
      </c>
      <c r="O57" s="87">
        <f t="shared" si="15"/>
        <v>0</v>
      </c>
      <c r="P57" s="9"/>
      <c r="Q57" s="9"/>
      <c r="R57" s="10"/>
      <c r="S57" s="11"/>
      <c r="T57" s="11"/>
      <c r="U57" s="109"/>
      <c r="V57" s="109"/>
    </row>
    <row r="58" spans="2:22" x14ac:dyDescent="0.3">
      <c r="B58" s="100">
        <v>45</v>
      </c>
      <c r="C58" s="7"/>
      <c r="D58" s="7"/>
      <c r="E58" s="84"/>
      <c r="F58" s="88"/>
      <c r="G58" s="86"/>
      <c r="H58" s="101">
        <f t="shared" si="8"/>
        <v>0</v>
      </c>
      <c r="I58" s="99" t="str">
        <f t="shared" si="9"/>
        <v>-</v>
      </c>
      <c r="J58" s="102">
        <f t="shared" si="10"/>
        <v>0</v>
      </c>
      <c r="K58" s="87">
        <f t="shared" si="11"/>
        <v>0</v>
      </c>
      <c r="L58" s="87">
        <f t="shared" si="12"/>
        <v>0</v>
      </c>
      <c r="M58" s="87">
        <f t="shared" si="13"/>
        <v>0</v>
      </c>
      <c r="N58" s="87">
        <f t="shared" si="14"/>
        <v>0</v>
      </c>
      <c r="O58" s="87">
        <f t="shared" si="15"/>
        <v>0</v>
      </c>
      <c r="P58" s="9"/>
      <c r="Q58" s="9"/>
      <c r="R58" s="10"/>
      <c r="S58" s="11"/>
      <c r="T58" s="11"/>
      <c r="U58" s="109"/>
      <c r="V58" s="109"/>
    </row>
    <row r="59" spans="2:22" x14ac:dyDescent="0.3">
      <c r="B59" s="100">
        <v>46</v>
      </c>
      <c r="C59" s="7"/>
      <c r="D59" s="7"/>
      <c r="E59" s="84"/>
      <c r="F59" s="88"/>
      <c r="G59" s="86"/>
      <c r="H59" s="101">
        <f t="shared" si="8"/>
        <v>0</v>
      </c>
      <c r="I59" s="99" t="str">
        <f t="shared" si="9"/>
        <v>-</v>
      </c>
      <c r="J59" s="102">
        <f t="shared" si="10"/>
        <v>0</v>
      </c>
      <c r="K59" s="87">
        <f t="shared" si="11"/>
        <v>0</v>
      </c>
      <c r="L59" s="87">
        <f t="shared" si="12"/>
        <v>0</v>
      </c>
      <c r="M59" s="87">
        <f t="shared" si="13"/>
        <v>0</v>
      </c>
      <c r="N59" s="87">
        <f t="shared" si="14"/>
        <v>0</v>
      </c>
      <c r="O59" s="87">
        <f t="shared" si="15"/>
        <v>0</v>
      </c>
      <c r="P59" s="9"/>
      <c r="Q59" s="9"/>
      <c r="R59" s="10"/>
      <c r="S59" s="11"/>
      <c r="T59" s="11"/>
      <c r="U59" s="109"/>
      <c r="V59" s="109"/>
    </row>
    <row r="60" spans="2:22" x14ac:dyDescent="0.3">
      <c r="B60" s="100">
        <v>47</v>
      </c>
      <c r="C60" s="7"/>
      <c r="D60" s="7"/>
      <c r="E60" s="84"/>
      <c r="F60" s="88"/>
      <c r="G60" s="86"/>
      <c r="H60" s="101">
        <f t="shared" si="8"/>
        <v>0</v>
      </c>
      <c r="I60" s="99" t="str">
        <f t="shared" si="9"/>
        <v>-</v>
      </c>
      <c r="J60" s="102">
        <f t="shared" si="10"/>
        <v>0</v>
      </c>
      <c r="K60" s="87">
        <f t="shared" si="11"/>
        <v>0</v>
      </c>
      <c r="L60" s="87">
        <f t="shared" si="12"/>
        <v>0</v>
      </c>
      <c r="M60" s="87">
        <f t="shared" si="13"/>
        <v>0</v>
      </c>
      <c r="N60" s="87">
        <f t="shared" si="14"/>
        <v>0</v>
      </c>
      <c r="O60" s="87">
        <f t="shared" si="15"/>
        <v>0</v>
      </c>
      <c r="P60" s="9"/>
      <c r="Q60" s="9"/>
      <c r="R60" s="10"/>
      <c r="S60" s="11"/>
      <c r="T60" s="11"/>
      <c r="U60" s="109"/>
      <c r="V60" s="109"/>
    </row>
    <row r="61" spans="2:22" x14ac:dyDescent="0.3">
      <c r="B61" s="100">
        <v>48</v>
      </c>
      <c r="C61" s="7"/>
      <c r="D61" s="7"/>
      <c r="E61" s="84"/>
      <c r="F61" s="88"/>
      <c r="G61" s="86"/>
      <c r="H61" s="101">
        <f t="shared" si="8"/>
        <v>0</v>
      </c>
      <c r="I61" s="99" t="str">
        <f t="shared" si="9"/>
        <v>-</v>
      </c>
      <c r="J61" s="102">
        <f t="shared" si="10"/>
        <v>0</v>
      </c>
      <c r="K61" s="87">
        <f t="shared" si="11"/>
        <v>0</v>
      </c>
      <c r="L61" s="87">
        <f t="shared" si="12"/>
        <v>0</v>
      </c>
      <c r="M61" s="87">
        <f t="shared" si="13"/>
        <v>0</v>
      </c>
      <c r="N61" s="87">
        <f t="shared" si="14"/>
        <v>0</v>
      </c>
      <c r="O61" s="87">
        <f t="shared" si="15"/>
        <v>0</v>
      </c>
      <c r="P61" s="9"/>
      <c r="Q61" s="9"/>
      <c r="R61" s="10"/>
      <c r="S61" s="11"/>
      <c r="T61" s="11"/>
      <c r="U61" s="109"/>
      <c r="V61" s="109"/>
    </row>
    <row r="62" spans="2:22" x14ac:dyDescent="0.3">
      <c r="B62" s="100">
        <v>49</v>
      </c>
      <c r="C62" s="7"/>
      <c r="D62" s="7"/>
      <c r="E62" s="84"/>
      <c r="F62" s="88"/>
      <c r="G62" s="86"/>
      <c r="H62" s="101">
        <f t="shared" si="8"/>
        <v>0</v>
      </c>
      <c r="I62" s="99" t="str">
        <f t="shared" si="9"/>
        <v>-</v>
      </c>
      <c r="J62" s="102">
        <f t="shared" si="10"/>
        <v>0</v>
      </c>
      <c r="K62" s="87">
        <f t="shared" si="11"/>
        <v>0</v>
      </c>
      <c r="L62" s="87">
        <f t="shared" si="12"/>
        <v>0</v>
      </c>
      <c r="M62" s="87">
        <f t="shared" si="13"/>
        <v>0</v>
      </c>
      <c r="N62" s="87">
        <f t="shared" si="14"/>
        <v>0</v>
      </c>
      <c r="O62" s="87">
        <f t="shared" si="15"/>
        <v>0</v>
      </c>
      <c r="P62" s="9"/>
      <c r="Q62" s="9"/>
      <c r="R62" s="10"/>
      <c r="S62" s="11"/>
      <c r="T62" s="11"/>
      <c r="U62" s="109"/>
      <c r="V62" s="109"/>
    </row>
    <row r="63" spans="2:22" x14ac:dyDescent="0.3">
      <c r="B63" s="100">
        <v>50</v>
      </c>
      <c r="C63" s="7"/>
      <c r="D63" s="7"/>
      <c r="E63" s="84"/>
      <c r="F63" s="88"/>
      <c r="G63" s="86"/>
      <c r="H63" s="101">
        <f t="shared" si="8"/>
        <v>0</v>
      </c>
      <c r="I63" s="99" t="str">
        <f t="shared" si="9"/>
        <v>-</v>
      </c>
      <c r="J63" s="102">
        <f t="shared" si="10"/>
        <v>0</v>
      </c>
      <c r="K63" s="87">
        <f t="shared" si="11"/>
        <v>0</v>
      </c>
      <c r="L63" s="87">
        <f t="shared" si="12"/>
        <v>0</v>
      </c>
      <c r="M63" s="87">
        <f t="shared" si="13"/>
        <v>0</v>
      </c>
      <c r="N63" s="87">
        <f t="shared" si="14"/>
        <v>0</v>
      </c>
      <c r="O63" s="87">
        <f t="shared" si="15"/>
        <v>0</v>
      </c>
      <c r="P63" s="9"/>
      <c r="Q63" s="9"/>
      <c r="R63" s="10"/>
      <c r="S63" s="11"/>
      <c r="T63" s="11"/>
      <c r="U63" s="109"/>
      <c r="V63" s="109"/>
    </row>
    <row r="64" spans="2:22" x14ac:dyDescent="0.3">
      <c r="B64" s="100">
        <v>51</v>
      </c>
      <c r="C64" s="7"/>
      <c r="D64" s="7"/>
      <c r="E64" s="84"/>
      <c r="F64" s="88"/>
      <c r="G64" s="86"/>
      <c r="H64" s="101">
        <f t="shared" si="8"/>
        <v>0</v>
      </c>
      <c r="I64" s="99" t="str">
        <f t="shared" si="9"/>
        <v>-</v>
      </c>
      <c r="J64" s="102">
        <f t="shared" si="10"/>
        <v>0</v>
      </c>
      <c r="K64" s="87">
        <f t="shared" si="11"/>
        <v>0</v>
      </c>
      <c r="L64" s="87">
        <f t="shared" si="12"/>
        <v>0</v>
      </c>
      <c r="M64" s="87">
        <f t="shared" si="13"/>
        <v>0</v>
      </c>
      <c r="N64" s="87">
        <f t="shared" si="14"/>
        <v>0</v>
      </c>
      <c r="O64" s="87">
        <f t="shared" si="15"/>
        <v>0</v>
      </c>
      <c r="P64" s="9"/>
      <c r="Q64" s="9"/>
      <c r="R64" s="10"/>
      <c r="S64" s="11"/>
      <c r="T64" s="11"/>
      <c r="U64" s="109"/>
      <c r="V64" s="109"/>
    </row>
    <row r="65" spans="2:22" x14ac:dyDescent="0.3">
      <c r="B65" s="100">
        <v>52</v>
      </c>
      <c r="C65" s="7"/>
      <c r="D65" s="7"/>
      <c r="E65" s="84"/>
      <c r="F65" s="88"/>
      <c r="G65" s="86"/>
      <c r="H65" s="101">
        <f t="shared" si="8"/>
        <v>0</v>
      </c>
      <c r="I65" s="99" t="str">
        <f t="shared" si="9"/>
        <v>-</v>
      </c>
      <c r="J65" s="102">
        <f t="shared" si="10"/>
        <v>0</v>
      </c>
      <c r="K65" s="87">
        <f t="shared" si="11"/>
        <v>0</v>
      </c>
      <c r="L65" s="87">
        <f t="shared" si="12"/>
        <v>0</v>
      </c>
      <c r="M65" s="87">
        <f t="shared" si="13"/>
        <v>0</v>
      </c>
      <c r="N65" s="87">
        <f t="shared" si="14"/>
        <v>0</v>
      </c>
      <c r="O65" s="87">
        <f t="shared" si="15"/>
        <v>0</v>
      </c>
      <c r="P65" s="9"/>
      <c r="Q65" s="9"/>
      <c r="R65" s="10"/>
      <c r="S65" s="11"/>
      <c r="T65" s="11"/>
      <c r="U65" s="109"/>
      <c r="V65" s="109"/>
    </row>
    <row r="66" spans="2:22" x14ac:dyDescent="0.3">
      <c r="B66" s="100">
        <v>53</v>
      </c>
      <c r="C66" s="7"/>
      <c r="D66" s="7"/>
      <c r="E66" s="84"/>
      <c r="F66" s="88"/>
      <c r="G66" s="86"/>
      <c r="H66" s="101">
        <f t="shared" si="8"/>
        <v>0</v>
      </c>
      <c r="I66" s="99" t="str">
        <f t="shared" si="9"/>
        <v>-</v>
      </c>
      <c r="J66" s="102">
        <f t="shared" si="10"/>
        <v>0</v>
      </c>
      <c r="K66" s="87">
        <f t="shared" si="11"/>
        <v>0</v>
      </c>
      <c r="L66" s="87">
        <f t="shared" si="12"/>
        <v>0</v>
      </c>
      <c r="M66" s="87">
        <f t="shared" si="13"/>
        <v>0</v>
      </c>
      <c r="N66" s="87">
        <f t="shared" si="14"/>
        <v>0</v>
      </c>
      <c r="O66" s="87">
        <f t="shared" si="15"/>
        <v>0</v>
      </c>
      <c r="P66" s="9"/>
      <c r="Q66" s="9"/>
      <c r="R66" s="10"/>
      <c r="S66" s="11"/>
      <c r="T66" s="11"/>
      <c r="U66" s="109"/>
      <c r="V66" s="109"/>
    </row>
    <row r="67" spans="2:22" x14ac:dyDescent="0.3">
      <c r="B67" s="100">
        <v>54</v>
      </c>
      <c r="C67" s="7"/>
      <c r="D67" s="7"/>
      <c r="E67" s="84"/>
      <c r="F67" s="88"/>
      <c r="G67" s="86"/>
      <c r="H67" s="101">
        <f t="shared" si="8"/>
        <v>0</v>
      </c>
      <c r="I67" s="99" t="str">
        <f t="shared" si="9"/>
        <v>-</v>
      </c>
      <c r="J67" s="102">
        <f t="shared" si="10"/>
        <v>0</v>
      </c>
      <c r="K67" s="87">
        <f t="shared" si="11"/>
        <v>0</v>
      </c>
      <c r="L67" s="87">
        <f t="shared" si="12"/>
        <v>0</v>
      </c>
      <c r="M67" s="87">
        <f t="shared" si="13"/>
        <v>0</v>
      </c>
      <c r="N67" s="87">
        <f t="shared" si="14"/>
        <v>0</v>
      </c>
      <c r="O67" s="87">
        <f t="shared" si="15"/>
        <v>0</v>
      </c>
      <c r="P67" s="9"/>
      <c r="Q67" s="9"/>
      <c r="R67" s="10"/>
      <c r="S67" s="11"/>
      <c r="T67" s="11"/>
      <c r="U67" s="109"/>
      <c r="V67" s="109"/>
    </row>
    <row r="68" spans="2:22" x14ac:dyDescent="0.3">
      <c r="B68" s="100">
        <v>55</v>
      </c>
      <c r="C68" s="7"/>
      <c r="D68" s="7"/>
      <c r="E68" s="84"/>
      <c r="F68" s="88"/>
      <c r="G68" s="86"/>
      <c r="H68" s="101">
        <f t="shared" si="8"/>
        <v>0</v>
      </c>
      <c r="I68" s="99" t="str">
        <f t="shared" si="9"/>
        <v>-</v>
      </c>
      <c r="J68" s="102">
        <f t="shared" si="10"/>
        <v>0</v>
      </c>
      <c r="K68" s="87">
        <f t="shared" si="11"/>
        <v>0</v>
      </c>
      <c r="L68" s="87">
        <f t="shared" si="12"/>
        <v>0</v>
      </c>
      <c r="M68" s="87">
        <f t="shared" si="13"/>
        <v>0</v>
      </c>
      <c r="N68" s="87">
        <f t="shared" si="14"/>
        <v>0</v>
      </c>
      <c r="O68" s="87">
        <f t="shared" si="15"/>
        <v>0</v>
      </c>
      <c r="P68" s="9"/>
      <c r="Q68" s="9"/>
      <c r="R68" s="10"/>
      <c r="S68" s="11"/>
      <c r="T68" s="11"/>
      <c r="U68" s="109"/>
      <c r="V68" s="109"/>
    </row>
    <row r="69" spans="2:22" x14ac:dyDescent="0.3">
      <c r="B69" s="100">
        <v>56</v>
      </c>
      <c r="C69" s="7"/>
      <c r="D69" s="7"/>
      <c r="E69" s="84"/>
      <c r="F69" s="88"/>
      <c r="G69" s="86"/>
      <c r="H69" s="101">
        <f t="shared" si="8"/>
        <v>0</v>
      </c>
      <c r="I69" s="99" t="str">
        <f t="shared" si="9"/>
        <v>-</v>
      </c>
      <c r="J69" s="102">
        <f t="shared" si="10"/>
        <v>0</v>
      </c>
      <c r="K69" s="87">
        <f t="shared" si="11"/>
        <v>0</v>
      </c>
      <c r="L69" s="87">
        <f t="shared" si="12"/>
        <v>0</v>
      </c>
      <c r="M69" s="87">
        <f t="shared" si="13"/>
        <v>0</v>
      </c>
      <c r="N69" s="87">
        <f t="shared" si="14"/>
        <v>0</v>
      </c>
      <c r="O69" s="87">
        <f t="shared" si="15"/>
        <v>0</v>
      </c>
      <c r="P69" s="9"/>
      <c r="Q69" s="9"/>
      <c r="R69" s="10"/>
      <c r="S69" s="11"/>
      <c r="T69" s="11"/>
      <c r="U69" s="109"/>
      <c r="V69" s="109"/>
    </row>
    <row r="70" spans="2:22" x14ac:dyDescent="0.3">
      <c r="B70" s="100">
        <v>57</v>
      </c>
      <c r="C70" s="7"/>
      <c r="D70" s="7"/>
      <c r="E70" s="84"/>
      <c r="F70" s="88"/>
      <c r="G70" s="86"/>
      <c r="H70" s="101">
        <f t="shared" si="8"/>
        <v>0</v>
      </c>
      <c r="I70" s="99" t="str">
        <f t="shared" si="9"/>
        <v>-</v>
      </c>
      <c r="J70" s="102">
        <f t="shared" si="10"/>
        <v>0</v>
      </c>
      <c r="K70" s="87">
        <f t="shared" si="11"/>
        <v>0</v>
      </c>
      <c r="L70" s="87">
        <f t="shared" si="12"/>
        <v>0</v>
      </c>
      <c r="M70" s="87">
        <f t="shared" si="13"/>
        <v>0</v>
      </c>
      <c r="N70" s="87">
        <f t="shared" si="14"/>
        <v>0</v>
      </c>
      <c r="O70" s="87">
        <f t="shared" si="15"/>
        <v>0</v>
      </c>
      <c r="P70" s="9"/>
      <c r="Q70" s="9"/>
      <c r="R70" s="10"/>
      <c r="S70" s="11"/>
      <c r="T70" s="11"/>
      <c r="U70" s="109"/>
      <c r="V70" s="109"/>
    </row>
    <row r="71" spans="2:22" x14ac:dyDescent="0.3">
      <c r="B71" s="100">
        <v>58</v>
      </c>
      <c r="C71" s="7"/>
      <c r="D71" s="7"/>
      <c r="E71" s="84"/>
      <c r="F71" s="88"/>
      <c r="G71" s="86"/>
      <c r="H71" s="101">
        <f t="shared" si="8"/>
        <v>0</v>
      </c>
      <c r="I71" s="99" t="str">
        <f t="shared" si="9"/>
        <v>-</v>
      </c>
      <c r="J71" s="102">
        <f t="shared" si="10"/>
        <v>0</v>
      </c>
      <c r="K71" s="87">
        <f t="shared" si="11"/>
        <v>0</v>
      </c>
      <c r="L71" s="87">
        <f t="shared" si="12"/>
        <v>0</v>
      </c>
      <c r="M71" s="87">
        <f t="shared" si="13"/>
        <v>0</v>
      </c>
      <c r="N71" s="87">
        <f t="shared" si="14"/>
        <v>0</v>
      </c>
      <c r="O71" s="87">
        <f t="shared" si="15"/>
        <v>0</v>
      </c>
      <c r="P71" s="9"/>
      <c r="Q71" s="9"/>
      <c r="R71" s="10"/>
      <c r="S71" s="11"/>
      <c r="T71" s="11"/>
      <c r="U71" s="109"/>
      <c r="V71" s="109"/>
    </row>
    <row r="72" spans="2:22" x14ac:dyDescent="0.3">
      <c r="B72" s="100">
        <v>59</v>
      </c>
      <c r="C72" s="7"/>
      <c r="D72" s="7"/>
      <c r="E72" s="84"/>
      <c r="F72" s="88"/>
      <c r="G72" s="86"/>
      <c r="H72" s="101">
        <f t="shared" si="8"/>
        <v>0</v>
      </c>
      <c r="I72" s="99" t="str">
        <f t="shared" si="9"/>
        <v>-</v>
      </c>
      <c r="J72" s="102">
        <f t="shared" si="10"/>
        <v>0</v>
      </c>
      <c r="K72" s="87">
        <f t="shared" si="11"/>
        <v>0</v>
      </c>
      <c r="L72" s="87">
        <f t="shared" si="12"/>
        <v>0</v>
      </c>
      <c r="M72" s="87">
        <f t="shared" si="13"/>
        <v>0</v>
      </c>
      <c r="N72" s="87">
        <f t="shared" si="14"/>
        <v>0</v>
      </c>
      <c r="O72" s="87">
        <f t="shared" si="15"/>
        <v>0</v>
      </c>
      <c r="P72" s="9"/>
      <c r="Q72" s="9"/>
      <c r="R72" s="10"/>
      <c r="S72" s="11"/>
      <c r="T72" s="11"/>
      <c r="U72" s="109"/>
      <c r="V72" s="109"/>
    </row>
    <row r="73" spans="2:22" x14ac:dyDescent="0.3">
      <c r="B73" s="100">
        <v>60</v>
      </c>
      <c r="C73" s="7"/>
      <c r="D73" s="7"/>
      <c r="E73" s="84"/>
      <c r="F73" s="88"/>
      <c r="G73" s="86"/>
      <c r="H73" s="101">
        <f t="shared" si="8"/>
        <v>0</v>
      </c>
      <c r="I73" s="99" t="str">
        <f t="shared" si="9"/>
        <v>-</v>
      </c>
      <c r="J73" s="102">
        <f t="shared" si="10"/>
        <v>0</v>
      </c>
      <c r="K73" s="87">
        <f t="shared" si="11"/>
        <v>0</v>
      </c>
      <c r="L73" s="87">
        <f t="shared" si="12"/>
        <v>0</v>
      </c>
      <c r="M73" s="87">
        <f t="shared" si="13"/>
        <v>0</v>
      </c>
      <c r="N73" s="87">
        <f t="shared" si="14"/>
        <v>0</v>
      </c>
      <c r="O73" s="87">
        <f t="shared" si="15"/>
        <v>0</v>
      </c>
      <c r="P73" s="9"/>
      <c r="Q73" s="9"/>
      <c r="R73" s="10"/>
      <c r="S73" s="11"/>
      <c r="T73" s="11"/>
      <c r="U73" s="109"/>
      <c r="V73" s="109"/>
    </row>
    <row r="74" spans="2:22" x14ac:dyDescent="0.3">
      <c r="B74" s="100">
        <v>61</v>
      </c>
      <c r="C74" s="7"/>
      <c r="D74" s="7"/>
      <c r="E74" s="84"/>
      <c r="F74" s="88"/>
      <c r="G74" s="86"/>
      <c r="H74" s="101">
        <f t="shared" si="8"/>
        <v>0</v>
      </c>
      <c r="I74" s="99" t="str">
        <f t="shared" si="9"/>
        <v>-</v>
      </c>
      <c r="J74" s="102">
        <f t="shared" si="10"/>
        <v>0</v>
      </c>
      <c r="K74" s="87">
        <f t="shared" si="11"/>
        <v>0</v>
      </c>
      <c r="L74" s="87">
        <f t="shared" si="12"/>
        <v>0</v>
      </c>
      <c r="M74" s="87">
        <f t="shared" si="13"/>
        <v>0</v>
      </c>
      <c r="N74" s="87">
        <f t="shared" si="14"/>
        <v>0</v>
      </c>
      <c r="O74" s="87">
        <f t="shared" si="15"/>
        <v>0</v>
      </c>
      <c r="P74" s="9"/>
      <c r="Q74" s="9"/>
      <c r="R74" s="10"/>
      <c r="S74" s="11"/>
      <c r="T74" s="11"/>
      <c r="U74" s="109"/>
      <c r="V74" s="109"/>
    </row>
    <row r="75" spans="2:22" x14ac:dyDescent="0.3">
      <c r="B75" s="100">
        <v>62</v>
      </c>
      <c r="C75" s="7"/>
      <c r="D75" s="7"/>
      <c r="E75" s="84"/>
      <c r="F75" s="88"/>
      <c r="G75" s="86"/>
      <c r="H75" s="101">
        <f t="shared" si="8"/>
        <v>0</v>
      </c>
      <c r="I75" s="99" t="str">
        <f t="shared" si="9"/>
        <v>-</v>
      </c>
      <c r="J75" s="102">
        <f t="shared" si="10"/>
        <v>0</v>
      </c>
      <c r="K75" s="87">
        <f t="shared" si="11"/>
        <v>0</v>
      </c>
      <c r="L75" s="87">
        <f t="shared" si="12"/>
        <v>0</v>
      </c>
      <c r="M75" s="87">
        <f t="shared" si="13"/>
        <v>0</v>
      </c>
      <c r="N75" s="87">
        <f t="shared" si="14"/>
        <v>0</v>
      </c>
      <c r="O75" s="87">
        <f t="shared" si="15"/>
        <v>0</v>
      </c>
      <c r="P75" s="9"/>
      <c r="Q75" s="9"/>
      <c r="R75" s="10"/>
      <c r="S75" s="11"/>
      <c r="T75" s="11"/>
      <c r="U75" s="109"/>
      <c r="V75" s="109"/>
    </row>
    <row r="76" spans="2:22" x14ac:dyDescent="0.3">
      <c r="B76" s="100">
        <v>63</v>
      </c>
      <c r="C76" s="7"/>
      <c r="D76" s="7"/>
      <c r="E76" s="84"/>
      <c r="F76" s="88"/>
      <c r="G76" s="86"/>
      <c r="H76" s="101">
        <f t="shared" si="8"/>
        <v>0</v>
      </c>
      <c r="I76" s="99" t="str">
        <f t="shared" si="9"/>
        <v>-</v>
      </c>
      <c r="J76" s="102">
        <f t="shared" si="10"/>
        <v>0</v>
      </c>
      <c r="K76" s="87">
        <f t="shared" si="11"/>
        <v>0</v>
      </c>
      <c r="L76" s="87">
        <f t="shared" si="12"/>
        <v>0</v>
      </c>
      <c r="M76" s="87">
        <f t="shared" si="13"/>
        <v>0</v>
      </c>
      <c r="N76" s="87">
        <f t="shared" si="14"/>
        <v>0</v>
      </c>
      <c r="O76" s="87">
        <f t="shared" si="15"/>
        <v>0</v>
      </c>
      <c r="P76" s="9"/>
      <c r="Q76" s="9"/>
      <c r="R76" s="10"/>
      <c r="S76" s="11"/>
      <c r="T76" s="11"/>
      <c r="U76" s="109"/>
      <c r="V76" s="109"/>
    </row>
    <row r="77" spans="2:22" x14ac:dyDescent="0.3">
      <c r="B77" s="100">
        <v>64</v>
      </c>
      <c r="C77" s="7"/>
      <c r="D77" s="7"/>
      <c r="E77" s="84"/>
      <c r="F77" s="88"/>
      <c r="G77" s="86"/>
      <c r="H77" s="101">
        <f t="shared" si="8"/>
        <v>0</v>
      </c>
      <c r="I77" s="99" t="str">
        <f t="shared" si="9"/>
        <v>-</v>
      </c>
      <c r="J77" s="102">
        <f t="shared" si="10"/>
        <v>0</v>
      </c>
      <c r="K77" s="87">
        <f t="shared" si="11"/>
        <v>0</v>
      </c>
      <c r="L77" s="87">
        <f t="shared" si="12"/>
        <v>0</v>
      </c>
      <c r="M77" s="87">
        <f t="shared" si="13"/>
        <v>0</v>
      </c>
      <c r="N77" s="87">
        <f t="shared" si="14"/>
        <v>0</v>
      </c>
      <c r="O77" s="87">
        <f t="shared" si="15"/>
        <v>0</v>
      </c>
      <c r="P77" s="9"/>
      <c r="Q77" s="9"/>
      <c r="R77" s="10"/>
      <c r="S77" s="11"/>
      <c r="T77" s="11"/>
      <c r="U77" s="109"/>
      <c r="V77" s="109"/>
    </row>
    <row r="78" spans="2:22" x14ac:dyDescent="0.3">
      <c r="B78" s="100">
        <v>65</v>
      </c>
      <c r="C78" s="7"/>
      <c r="D78" s="7"/>
      <c r="E78" s="84"/>
      <c r="F78" s="88"/>
      <c r="G78" s="86"/>
      <c r="H78" s="101">
        <f t="shared" si="8"/>
        <v>0</v>
      </c>
      <c r="I78" s="99" t="str">
        <f t="shared" si="9"/>
        <v>-</v>
      </c>
      <c r="J78" s="102">
        <f t="shared" si="10"/>
        <v>0</v>
      </c>
      <c r="K78" s="87">
        <f t="shared" si="11"/>
        <v>0</v>
      </c>
      <c r="L78" s="87">
        <f t="shared" si="12"/>
        <v>0</v>
      </c>
      <c r="M78" s="87">
        <f t="shared" si="13"/>
        <v>0</v>
      </c>
      <c r="N78" s="87">
        <f t="shared" si="14"/>
        <v>0</v>
      </c>
      <c r="O78" s="87">
        <f t="shared" si="15"/>
        <v>0</v>
      </c>
      <c r="P78" s="9"/>
      <c r="Q78" s="9"/>
      <c r="R78" s="10"/>
      <c r="S78" s="11"/>
      <c r="T78" s="11"/>
      <c r="U78" s="109"/>
      <c r="V78" s="109"/>
    </row>
    <row r="79" spans="2:22" x14ac:dyDescent="0.3">
      <c r="B79" s="100">
        <v>66</v>
      </c>
      <c r="C79" s="7"/>
      <c r="D79" s="7"/>
      <c r="E79" s="84"/>
      <c r="F79" s="88"/>
      <c r="G79" s="86"/>
      <c r="H79" s="101">
        <f t="shared" ref="H79:H142" si="24">IF(I79=1,$D$8,IF(I79=2,$E$8,IF(I79=3,$F$8,IF(I79=4,$G$8,IF(I79=5,$H$8,0)))))*F79</f>
        <v>0</v>
      </c>
      <c r="I79" s="99" t="str">
        <f t="shared" ref="I79:I142" si="25">(IF(AND(J79&gt;0,J79&lt;=70),5,IF(AND(J79&gt;70,J79&lt;=80),4,IF(AND(J79&gt;80,J79&lt;=90),3,IF(AND(J79&gt;90,J79&lt;96),2,IF(AND(J79&gt;=96,J79&lt;=100),1,"-"))))))</f>
        <v>-</v>
      </c>
      <c r="J79" s="102">
        <f t="shared" ref="J79:J142" si="26">0.6*(K79+L79+M79)+0.4*(N79+O79)</f>
        <v>0</v>
      </c>
      <c r="K79" s="87">
        <f t="shared" ref="K79:K142" si="27">IF(AND(P79=1),60,IF(AND(P79=2),50,IF(AND(P79=3),40,IF(AND(P79=4),30,0))))</f>
        <v>0</v>
      </c>
      <c r="L79" s="87">
        <f t="shared" ref="L79:L142" si="28">IF(AND(Q79=1),10,IF(AND(Q79=2),8,IF(AND(Q79=3),6,IF(AND(Q79=4),4,IF(AND(Q79=5),2,0)))))</f>
        <v>0</v>
      </c>
      <c r="M79" s="87">
        <f t="shared" ref="M79:M142" si="29">IF(AND(R79=1),30,IF(AND(R79=2),25,IF(AND(R79=3),20,IF(AND(R79=4),15,0))))</f>
        <v>0</v>
      </c>
      <c r="N79" s="87">
        <f t="shared" ref="N79:N142" si="30">(IF(AND(S79=1),70,IF(AND(S79=2),60,IF(AND(S79=3),50,0))))</f>
        <v>0</v>
      </c>
      <c r="O79" s="87">
        <f t="shared" ref="O79:O142" si="31">(IF(AND(T79=1),30,IF(AND(T79=2),25,IF(AND(T79=3),20,0))))</f>
        <v>0</v>
      </c>
      <c r="P79" s="9"/>
      <c r="Q79" s="9"/>
      <c r="R79" s="10"/>
      <c r="S79" s="11"/>
      <c r="T79" s="11"/>
      <c r="U79" s="109"/>
      <c r="V79" s="109"/>
    </row>
    <row r="80" spans="2:22" x14ac:dyDescent="0.3">
      <c r="B80" s="100">
        <v>67</v>
      </c>
      <c r="C80" s="7"/>
      <c r="D80" s="7"/>
      <c r="E80" s="84"/>
      <c r="F80" s="88"/>
      <c r="G80" s="86"/>
      <c r="H80" s="101">
        <f t="shared" si="24"/>
        <v>0</v>
      </c>
      <c r="I80" s="99" t="str">
        <f t="shared" si="25"/>
        <v>-</v>
      </c>
      <c r="J80" s="102">
        <f t="shared" si="26"/>
        <v>0</v>
      </c>
      <c r="K80" s="87">
        <f t="shared" si="27"/>
        <v>0</v>
      </c>
      <c r="L80" s="87">
        <f t="shared" si="28"/>
        <v>0</v>
      </c>
      <c r="M80" s="87">
        <f t="shared" si="29"/>
        <v>0</v>
      </c>
      <c r="N80" s="87">
        <f t="shared" si="30"/>
        <v>0</v>
      </c>
      <c r="O80" s="87">
        <f t="shared" si="31"/>
        <v>0</v>
      </c>
      <c r="P80" s="9"/>
      <c r="Q80" s="9"/>
      <c r="R80" s="10"/>
      <c r="S80" s="11"/>
      <c r="T80" s="11"/>
      <c r="U80" s="109"/>
      <c r="V80" s="109"/>
    </row>
    <row r="81" spans="2:22" x14ac:dyDescent="0.3">
      <c r="B81" s="100">
        <v>68</v>
      </c>
      <c r="C81" s="7"/>
      <c r="D81" s="7"/>
      <c r="E81" s="84"/>
      <c r="F81" s="88"/>
      <c r="G81" s="86"/>
      <c r="H81" s="101">
        <f t="shared" si="24"/>
        <v>0</v>
      </c>
      <c r="I81" s="99" t="str">
        <f t="shared" si="25"/>
        <v>-</v>
      </c>
      <c r="J81" s="102">
        <f t="shared" si="26"/>
        <v>0</v>
      </c>
      <c r="K81" s="87">
        <f t="shared" si="27"/>
        <v>0</v>
      </c>
      <c r="L81" s="87">
        <f t="shared" si="28"/>
        <v>0</v>
      </c>
      <c r="M81" s="87">
        <f t="shared" si="29"/>
        <v>0</v>
      </c>
      <c r="N81" s="87">
        <f t="shared" si="30"/>
        <v>0</v>
      </c>
      <c r="O81" s="87">
        <f t="shared" si="31"/>
        <v>0</v>
      </c>
      <c r="P81" s="9"/>
      <c r="Q81" s="9"/>
      <c r="R81" s="10"/>
      <c r="S81" s="11"/>
      <c r="T81" s="11"/>
      <c r="U81" s="109"/>
      <c r="V81" s="109"/>
    </row>
    <row r="82" spans="2:22" x14ac:dyDescent="0.3">
      <c r="B82" s="100">
        <v>69</v>
      </c>
      <c r="C82" s="7"/>
      <c r="D82" s="7"/>
      <c r="E82" s="84"/>
      <c r="F82" s="88"/>
      <c r="G82" s="86"/>
      <c r="H82" s="101">
        <f t="shared" si="24"/>
        <v>0</v>
      </c>
      <c r="I82" s="99" t="str">
        <f t="shared" si="25"/>
        <v>-</v>
      </c>
      <c r="J82" s="102">
        <f t="shared" si="26"/>
        <v>0</v>
      </c>
      <c r="K82" s="87">
        <f t="shared" si="27"/>
        <v>0</v>
      </c>
      <c r="L82" s="87">
        <f t="shared" si="28"/>
        <v>0</v>
      </c>
      <c r="M82" s="87">
        <f t="shared" si="29"/>
        <v>0</v>
      </c>
      <c r="N82" s="87">
        <f t="shared" si="30"/>
        <v>0</v>
      </c>
      <c r="O82" s="87">
        <f t="shared" si="31"/>
        <v>0</v>
      </c>
      <c r="P82" s="9"/>
      <c r="Q82" s="9"/>
      <c r="R82" s="10"/>
      <c r="S82" s="11"/>
      <c r="T82" s="11"/>
      <c r="U82" s="109"/>
      <c r="V82" s="109"/>
    </row>
    <row r="83" spans="2:22" x14ac:dyDescent="0.3">
      <c r="B83" s="100">
        <v>70</v>
      </c>
      <c r="C83" s="7"/>
      <c r="D83" s="7"/>
      <c r="E83" s="84"/>
      <c r="F83" s="88"/>
      <c r="G83" s="86"/>
      <c r="H83" s="101">
        <f t="shared" si="24"/>
        <v>0</v>
      </c>
      <c r="I83" s="99" t="str">
        <f t="shared" si="25"/>
        <v>-</v>
      </c>
      <c r="J83" s="102">
        <f t="shared" si="26"/>
        <v>0</v>
      </c>
      <c r="K83" s="87">
        <f t="shared" si="27"/>
        <v>0</v>
      </c>
      <c r="L83" s="87">
        <f t="shared" si="28"/>
        <v>0</v>
      </c>
      <c r="M83" s="87">
        <f t="shared" si="29"/>
        <v>0</v>
      </c>
      <c r="N83" s="87">
        <f t="shared" si="30"/>
        <v>0</v>
      </c>
      <c r="O83" s="87">
        <f t="shared" si="31"/>
        <v>0</v>
      </c>
      <c r="P83" s="9"/>
      <c r="Q83" s="9"/>
      <c r="R83" s="10"/>
      <c r="S83" s="11"/>
      <c r="T83" s="11"/>
      <c r="U83" s="109"/>
      <c r="V83" s="109"/>
    </row>
    <row r="84" spans="2:22" x14ac:dyDescent="0.3">
      <c r="B84" s="100">
        <v>71</v>
      </c>
      <c r="C84" s="7"/>
      <c r="D84" s="7"/>
      <c r="E84" s="84"/>
      <c r="F84" s="88"/>
      <c r="G84" s="86"/>
      <c r="H84" s="101">
        <f t="shared" si="24"/>
        <v>0</v>
      </c>
      <c r="I84" s="99" t="str">
        <f t="shared" si="25"/>
        <v>-</v>
      </c>
      <c r="J84" s="102">
        <f t="shared" si="26"/>
        <v>0</v>
      </c>
      <c r="K84" s="87">
        <f t="shared" si="27"/>
        <v>0</v>
      </c>
      <c r="L84" s="87">
        <f t="shared" si="28"/>
        <v>0</v>
      </c>
      <c r="M84" s="87">
        <f t="shared" si="29"/>
        <v>0</v>
      </c>
      <c r="N84" s="87">
        <f t="shared" si="30"/>
        <v>0</v>
      </c>
      <c r="O84" s="87">
        <f t="shared" si="31"/>
        <v>0</v>
      </c>
      <c r="P84" s="9"/>
      <c r="Q84" s="9"/>
      <c r="R84" s="10"/>
      <c r="S84" s="11"/>
      <c r="T84" s="11"/>
      <c r="U84" s="109"/>
      <c r="V84" s="109"/>
    </row>
    <row r="85" spans="2:22" x14ac:dyDescent="0.3">
      <c r="B85" s="100">
        <v>72</v>
      </c>
      <c r="C85" s="7"/>
      <c r="D85" s="4"/>
      <c r="E85" s="84"/>
      <c r="F85" s="85"/>
      <c r="G85" s="86"/>
      <c r="H85" s="101">
        <f t="shared" si="24"/>
        <v>0</v>
      </c>
      <c r="I85" s="99" t="str">
        <f t="shared" si="25"/>
        <v>-</v>
      </c>
      <c r="J85" s="102">
        <f t="shared" si="26"/>
        <v>0</v>
      </c>
      <c r="K85" s="87">
        <f t="shared" si="27"/>
        <v>0</v>
      </c>
      <c r="L85" s="87">
        <f t="shared" si="28"/>
        <v>0</v>
      </c>
      <c r="M85" s="87">
        <f t="shared" si="29"/>
        <v>0</v>
      </c>
      <c r="N85" s="87">
        <f t="shared" si="30"/>
        <v>0</v>
      </c>
      <c r="O85" s="87">
        <f t="shared" si="31"/>
        <v>0</v>
      </c>
      <c r="P85" s="9"/>
      <c r="Q85" s="9"/>
      <c r="R85" s="10"/>
      <c r="S85" s="11"/>
      <c r="T85" s="11"/>
      <c r="U85" s="109"/>
      <c r="V85" s="109"/>
    </row>
    <row r="86" spans="2:22" x14ac:dyDescent="0.3">
      <c r="B86" s="100">
        <v>73</v>
      </c>
      <c r="C86" s="7"/>
      <c r="D86" s="4"/>
      <c r="E86" s="84"/>
      <c r="F86" s="85"/>
      <c r="G86" s="86"/>
      <c r="H86" s="101">
        <f t="shared" si="24"/>
        <v>0</v>
      </c>
      <c r="I86" s="99" t="str">
        <f t="shared" si="25"/>
        <v>-</v>
      </c>
      <c r="J86" s="102">
        <f t="shared" si="26"/>
        <v>0</v>
      </c>
      <c r="K86" s="87">
        <f t="shared" si="27"/>
        <v>0</v>
      </c>
      <c r="L86" s="87">
        <f t="shared" si="28"/>
        <v>0</v>
      </c>
      <c r="M86" s="87">
        <f t="shared" si="29"/>
        <v>0</v>
      </c>
      <c r="N86" s="87">
        <f t="shared" si="30"/>
        <v>0</v>
      </c>
      <c r="O86" s="87">
        <f t="shared" si="31"/>
        <v>0</v>
      </c>
      <c r="P86" s="9"/>
      <c r="Q86" s="9"/>
      <c r="R86" s="10"/>
      <c r="S86" s="11"/>
      <c r="T86" s="11"/>
      <c r="U86" s="109"/>
      <c r="V86" s="109"/>
    </row>
    <row r="87" spans="2:22" x14ac:dyDescent="0.3">
      <c r="B87" s="100">
        <v>74</v>
      </c>
      <c r="C87" s="7"/>
      <c r="D87" s="4"/>
      <c r="E87" s="84"/>
      <c r="F87" s="85"/>
      <c r="G87" s="86"/>
      <c r="H87" s="101">
        <f t="shared" si="24"/>
        <v>0</v>
      </c>
      <c r="I87" s="99" t="str">
        <f t="shared" si="25"/>
        <v>-</v>
      </c>
      <c r="J87" s="102">
        <f t="shared" si="26"/>
        <v>0</v>
      </c>
      <c r="K87" s="87">
        <f t="shared" si="27"/>
        <v>0</v>
      </c>
      <c r="L87" s="87">
        <f t="shared" si="28"/>
        <v>0</v>
      </c>
      <c r="M87" s="87">
        <f t="shared" si="29"/>
        <v>0</v>
      </c>
      <c r="N87" s="87">
        <f t="shared" si="30"/>
        <v>0</v>
      </c>
      <c r="O87" s="87">
        <f t="shared" si="31"/>
        <v>0</v>
      </c>
      <c r="P87" s="9"/>
      <c r="Q87" s="9"/>
      <c r="R87" s="10"/>
      <c r="S87" s="11"/>
      <c r="T87" s="11"/>
      <c r="U87" s="109"/>
      <c r="V87" s="109"/>
    </row>
    <row r="88" spans="2:22" x14ac:dyDescent="0.3">
      <c r="B88" s="100">
        <v>75</v>
      </c>
      <c r="C88" s="7"/>
      <c r="D88" s="4"/>
      <c r="E88" s="84"/>
      <c r="F88" s="85"/>
      <c r="G88" s="86"/>
      <c r="H88" s="101">
        <f t="shared" si="24"/>
        <v>0</v>
      </c>
      <c r="I88" s="99" t="str">
        <f t="shared" si="25"/>
        <v>-</v>
      </c>
      <c r="J88" s="102">
        <f t="shared" si="26"/>
        <v>0</v>
      </c>
      <c r="K88" s="87">
        <f t="shared" si="27"/>
        <v>0</v>
      </c>
      <c r="L88" s="87">
        <f t="shared" si="28"/>
        <v>0</v>
      </c>
      <c r="M88" s="87">
        <f t="shared" si="29"/>
        <v>0</v>
      </c>
      <c r="N88" s="87">
        <f t="shared" si="30"/>
        <v>0</v>
      </c>
      <c r="O88" s="87">
        <f t="shared" si="31"/>
        <v>0</v>
      </c>
      <c r="P88" s="9"/>
      <c r="Q88" s="9"/>
      <c r="R88" s="10"/>
      <c r="S88" s="11"/>
      <c r="T88" s="11"/>
      <c r="U88" s="109"/>
      <c r="V88" s="109"/>
    </row>
    <row r="89" spans="2:22" x14ac:dyDescent="0.3">
      <c r="B89" s="100">
        <v>76</v>
      </c>
      <c r="C89" s="7"/>
      <c r="D89" s="4"/>
      <c r="E89" s="84"/>
      <c r="F89" s="85"/>
      <c r="G89" s="86"/>
      <c r="H89" s="101">
        <f t="shared" si="24"/>
        <v>0</v>
      </c>
      <c r="I89" s="99" t="str">
        <f t="shared" si="25"/>
        <v>-</v>
      </c>
      <c r="J89" s="102">
        <f t="shared" si="26"/>
        <v>0</v>
      </c>
      <c r="K89" s="87">
        <f t="shared" si="27"/>
        <v>0</v>
      </c>
      <c r="L89" s="87">
        <f t="shared" si="28"/>
        <v>0</v>
      </c>
      <c r="M89" s="87">
        <f t="shared" si="29"/>
        <v>0</v>
      </c>
      <c r="N89" s="87">
        <f t="shared" si="30"/>
        <v>0</v>
      </c>
      <c r="O89" s="87">
        <f t="shared" si="31"/>
        <v>0</v>
      </c>
      <c r="P89" s="9"/>
      <c r="Q89" s="9"/>
      <c r="R89" s="10"/>
      <c r="S89" s="11"/>
      <c r="T89" s="11"/>
      <c r="U89" s="109"/>
      <c r="V89" s="109"/>
    </row>
    <row r="90" spans="2:22" x14ac:dyDescent="0.3">
      <c r="B90" s="100">
        <v>77</v>
      </c>
      <c r="C90" s="7"/>
      <c r="D90" s="4"/>
      <c r="E90" s="84"/>
      <c r="F90" s="85"/>
      <c r="G90" s="86"/>
      <c r="H90" s="101">
        <f t="shared" si="24"/>
        <v>0</v>
      </c>
      <c r="I90" s="99" t="str">
        <f t="shared" si="25"/>
        <v>-</v>
      </c>
      <c r="J90" s="102">
        <f t="shared" si="26"/>
        <v>0</v>
      </c>
      <c r="K90" s="87">
        <f t="shared" si="27"/>
        <v>0</v>
      </c>
      <c r="L90" s="87">
        <f t="shared" si="28"/>
        <v>0</v>
      </c>
      <c r="M90" s="87">
        <f t="shared" si="29"/>
        <v>0</v>
      </c>
      <c r="N90" s="87">
        <f t="shared" si="30"/>
        <v>0</v>
      </c>
      <c r="O90" s="87">
        <f t="shared" si="31"/>
        <v>0</v>
      </c>
      <c r="P90" s="9"/>
      <c r="Q90" s="9"/>
      <c r="R90" s="10"/>
      <c r="S90" s="11"/>
      <c r="T90" s="11"/>
      <c r="U90" s="109"/>
      <c r="V90" s="109"/>
    </row>
    <row r="91" spans="2:22" x14ac:dyDescent="0.3">
      <c r="B91" s="100">
        <v>78</v>
      </c>
      <c r="C91" s="7"/>
      <c r="D91" s="4"/>
      <c r="E91" s="84"/>
      <c r="F91" s="85"/>
      <c r="G91" s="86"/>
      <c r="H91" s="101">
        <f t="shared" si="24"/>
        <v>0</v>
      </c>
      <c r="I91" s="99" t="str">
        <f t="shared" si="25"/>
        <v>-</v>
      </c>
      <c r="J91" s="102">
        <f t="shared" si="26"/>
        <v>0</v>
      </c>
      <c r="K91" s="87">
        <f t="shared" si="27"/>
        <v>0</v>
      </c>
      <c r="L91" s="87">
        <f t="shared" si="28"/>
        <v>0</v>
      </c>
      <c r="M91" s="87">
        <f t="shared" si="29"/>
        <v>0</v>
      </c>
      <c r="N91" s="87">
        <f t="shared" si="30"/>
        <v>0</v>
      </c>
      <c r="O91" s="87">
        <f t="shared" si="31"/>
        <v>0</v>
      </c>
      <c r="P91" s="9"/>
      <c r="Q91" s="9"/>
      <c r="R91" s="10"/>
      <c r="S91" s="11"/>
      <c r="T91" s="11"/>
      <c r="U91" s="109"/>
      <c r="V91" s="109"/>
    </row>
    <row r="92" spans="2:22" x14ac:dyDescent="0.3">
      <c r="B92" s="100">
        <v>79</v>
      </c>
      <c r="C92" s="7"/>
      <c r="D92" s="4"/>
      <c r="E92" s="84"/>
      <c r="F92" s="85"/>
      <c r="G92" s="86"/>
      <c r="H92" s="101">
        <f t="shared" si="24"/>
        <v>0</v>
      </c>
      <c r="I92" s="99" t="str">
        <f t="shared" si="25"/>
        <v>-</v>
      </c>
      <c r="J92" s="102">
        <f t="shared" si="26"/>
        <v>0</v>
      </c>
      <c r="K92" s="87">
        <f t="shared" si="27"/>
        <v>0</v>
      </c>
      <c r="L92" s="87">
        <f t="shared" si="28"/>
        <v>0</v>
      </c>
      <c r="M92" s="87">
        <f t="shared" si="29"/>
        <v>0</v>
      </c>
      <c r="N92" s="87">
        <f t="shared" si="30"/>
        <v>0</v>
      </c>
      <c r="O92" s="87">
        <f t="shared" si="31"/>
        <v>0</v>
      </c>
      <c r="P92" s="9"/>
      <c r="Q92" s="9"/>
      <c r="R92" s="10"/>
      <c r="S92" s="11"/>
      <c r="T92" s="11"/>
      <c r="U92" s="109"/>
      <c r="V92" s="109"/>
    </row>
    <row r="93" spans="2:22" x14ac:dyDescent="0.3">
      <c r="B93" s="100">
        <v>80</v>
      </c>
      <c r="C93" s="7"/>
      <c r="D93" s="4"/>
      <c r="E93" s="84"/>
      <c r="F93" s="85"/>
      <c r="G93" s="86"/>
      <c r="H93" s="101">
        <f t="shared" si="24"/>
        <v>0</v>
      </c>
      <c r="I93" s="99" t="str">
        <f t="shared" si="25"/>
        <v>-</v>
      </c>
      <c r="J93" s="102">
        <f t="shared" si="26"/>
        <v>0</v>
      </c>
      <c r="K93" s="87">
        <f t="shared" si="27"/>
        <v>0</v>
      </c>
      <c r="L93" s="87">
        <f t="shared" si="28"/>
        <v>0</v>
      </c>
      <c r="M93" s="87">
        <f t="shared" si="29"/>
        <v>0</v>
      </c>
      <c r="N93" s="87">
        <f t="shared" si="30"/>
        <v>0</v>
      </c>
      <c r="O93" s="87">
        <f t="shared" si="31"/>
        <v>0</v>
      </c>
      <c r="P93" s="9"/>
      <c r="Q93" s="9"/>
      <c r="R93" s="10"/>
      <c r="S93" s="11"/>
      <c r="T93" s="11"/>
      <c r="U93" s="109"/>
      <c r="V93" s="109"/>
    </row>
    <row r="94" spans="2:22" x14ac:dyDescent="0.3">
      <c r="B94" s="100">
        <v>81</v>
      </c>
      <c r="C94" s="7"/>
      <c r="D94" s="4"/>
      <c r="E94" s="84"/>
      <c r="F94" s="85"/>
      <c r="G94" s="86"/>
      <c r="H94" s="101">
        <f t="shared" si="24"/>
        <v>0</v>
      </c>
      <c r="I94" s="99" t="str">
        <f t="shared" si="25"/>
        <v>-</v>
      </c>
      <c r="J94" s="102">
        <f t="shared" si="26"/>
        <v>0</v>
      </c>
      <c r="K94" s="87">
        <f t="shared" si="27"/>
        <v>0</v>
      </c>
      <c r="L94" s="87">
        <f t="shared" si="28"/>
        <v>0</v>
      </c>
      <c r="M94" s="87">
        <f t="shared" si="29"/>
        <v>0</v>
      </c>
      <c r="N94" s="87">
        <f t="shared" si="30"/>
        <v>0</v>
      </c>
      <c r="O94" s="87">
        <f t="shared" si="31"/>
        <v>0</v>
      </c>
      <c r="P94" s="9"/>
      <c r="Q94" s="9"/>
      <c r="R94" s="10"/>
      <c r="S94" s="11"/>
      <c r="T94" s="11"/>
      <c r="U94" s="109"/>
      <c r="V94" s="109"/>
    </row>
    <row r="95" spans="2:22" x14ac:dyDescent="0.3">
      <c r="B95" s="100">
        <v>82</v>
      </c>
      <c r="C95" s="7"/>
      <c r="D95" s="4"/>
      <c r="E95" s="84"/>
      <c r="F95" s="85"/>
      <c r="G95" s="86"/>
      <c r="H95" s="101">
        <f t="shared" si="24"/>
        <v>0</v>
      </c>
      <c r="I95" s="99" t="str">
        <f t="shared" si="25"/>
        <v>-</v>
      </c>
      <c r="J95" s="102">
        <f t="shared" si="26"/>
        <v>0</v>
      </c>
      <c r="K95" s="87">
        <f t="shared" si="27"/>
        <v>0</v>
      </c>
      <c r="L95" s="87">
        <f t="shared" si="28"/>
        <v>0</v>
      </c>
      <c r="M95" s="87">
        <f t="shared" si="29"/>
        <v>0</v>
      </c>
      <c r="N95" s="87">
        <f t="shared" si="30"/>
        <v>0</v>
      </c>
      <c r="O95" s="87">
        <f t="shared" si="31"/>
        <v>0</v>
      </c>
      <c r="P95" s="9"/>
      <c r="Q95" s="9"/>
      <c r="R95" s="10"/>
      <c r="S95" s="11"/>
      <c r="T95" s="11"/>
      <c r="U95" s="109"/>
      <c r="V95" s="109"/>
    </row>
    <row r="96" spans="2:22" x14ac:dyDescent="0.3">
      <c r="B96" s="100">
        <v>83</v>
      </c>
      <c r="C96" s="7"/>
      <c r="D96" s="4"/>
      <c r="E96" s="84"/>
      <c r="F96" s="85"/>
      <c r="G96" s="86"/>
      <c r="H96" s="101">
        <f t="shared" si="24"/>
        <v>0</v>
      </c>
      <c r="I96" s="99" t="str">
        <f t="shared" si="25"/>
        <v>-</v>
      </c>
      <c r="J96" s="102">
        <f t="shared" si="26"/>
        <v>0</v>
      </c>
      <c r="K96" s="87">
        <f t="shared" si="27"/>
        <v>0</v>
      </c>
      <c r="L96" s="87">
        <f t="shared" si="28"/>
        <v>0</v>
      </c>
      <c r="M96" s="87">
        <f t="shared" si="29"/>
        <v>0</v>
      </c>
      <c r="N96" s="87">
        <f t="shared" si="30"/>
        <v>0</v>
      </c>
      <c r="O96" s="87">
        <f t="shared" si="31"/>
        <v>0</v>
      </c>
      <c r="P96" s="9"/>
      <c r="Q96" s="9"/>
      <c r="R96" s="10"/>
      <c r="S96" s="11"/>
      <c r="T96" s="11"/>
      <c r="U96" s="109"/>
      <c r="V96" s="109"/>
    </row>
    <row r="97" spans="2:22" x14ac:dyDescent="0.3">
      <c r="B97" s="100">
        <v>84</v>
      </c>
      <c r="C97" s="7"/>
      <c r="D97" s="4"/>
      <c r="E97" s="84"/>
      <c r="F97" s="85"/>
      <c r="G97" s="86"/>
      <c r="H97" s="101">
        <f t="shared" si="24"/>
        <v>0</v>
      </c>
      <c r="I97" s="99" t="str">
        <f t="shared" si="25"/>
        <v>-</v>
      </c>
      <c r="J97" s="102">
        <f t="shared" si="26"/>
        <v>0</v>
      </c>
      <c r="K97" s="87">
        <f t="shared" si="27"/>
        <v>0</v>
      </c>
      <c r="L97" s="87">
        <f t="shared" si="28"/>
        <v>0</v>
      </c>
      <c r="M97" s="87">
        <f t="shared" si="29"/>
        <v>0</v>
      </c>
      <c r="N97" s="87">
        <f t="shared" si="30"/>
        <v>0</v>
      </c>
      <c r="O97" s="87">
        <f t="shared" si="31"/>
        <v>0</v>
      </c>
      <c r="P97" s="9"/>
      <c r="Q97" s="9"/>
      <c r="R97" s="10"/>
      <c r="S97" s="11"/>
      <c r="T97" s="11"/>
      <c r="U97" s="109"/>
      <c r="V97" s="109"/>
    </row>
    <row r="98" spans="2:22" x14ac:dyDescent="0.3">
      <c r="B98" s="100">
        <v>85</v>
      </c>
      <c r="C98" s="7"/>
      <c r="D98" s="4"/>
      <c r="E98" s="84"/>
      <c r="F98" s="85"/>
      <c r="G98" s="86"/>
      <c r="H98" s="101">
        <f t="shared" si="24"/>
        <v>0</v>
      </c>
      <c r="I98" s="99" t="str">
        <f t="shared" si="25"/>
        <v>-</v>
      </c>
      <c r="J98" s="102">
        <f t="shared" si="26"/>
        <v>0</v>
      </c>
      <c r="K98" s="87">
        <f t="shared" si="27"/>
        <v>0</v>
      </c>
      <c r="L98" s="87">
        <f t="shared" si="28"/>
        <v>0</v>
      </c>
      <c r="M98" s="87">
        <f t="shared" si="29"/>
        <v>0</v>
      </c>
      <c r="N98" s="87">
        <f t="shared" si="30"/>
        <v>0</v>
      </c>
      <c r="O98" s="87">
        <f t="shared" si="31"/>
        <v>0</v>
      </c>
      <c r="P98" s="9"/>
      <c r="Q98" s="9"/>
      <c r="R98" s="10"/>
      <c r="S98" s="11"/>
      <c r="T98" s="11"/>
      <c r="U98" s="109"/>
      <c r="V98" s="109"/>
    </row>
    <row r="99" spans="2:22" x14ac:dyDescent="0.3">
      <c r="B99" s="100">
        <v>86</v>
      </c>
      <c r="C99" s="7"/>
      <c r="D99" s="4"/>
      <c r="E99" s="84"/>
      <c r="F99" s="85"/>
      <c r="G99" s="86"/>
      <c r="H99" s="101">
        <f t="shared" si="24"/>
        <v>0</v>
      </c>
      <c r="I99" s="99" t="str">
        <f t="shared" si="25"/>
        <v>-</v>
      </c>
      <c r="J99" s="102">
        <f t="shared" si="26"/>
        <v>0</v>
      </c>
      <c r="K99" s="87">
        <f t="shared" si="27"/>
        <v>0</v>
      </c>
      <c r="L99" s="87">
        <f t="shared" si="28"/>
        <v>0</v>
      </c>
      <c r="M99" s="87">
        <f t="shared" si="29"/>
        <v>0</v>
      </c>
      <c r="N99" s="87">
        <f t="shared" si="30"/>
        <v>0</v>
      </c>
      <c r="O99" s="87">
        <f t="shared" si="31"/>
        <v>0</v>
      </c>
      <c r="P99" s="9"/>
      <c r="Q99" s="9"/>
      <c r="R99" s="10"/>
      <c r="S99" s="11"/>
      <c r="T99" s="11"/>
      <c r="U99" s="109"/>
      <c r="V99" s="109"/>
    </row>
    <row r="100" spans="2:22" x14ac:dyDescent="0.3">
      <c r="B100" s="100">
        <v>87</v>
      </c>
      <c r="C100" s="7"/>
      <c r="D100" s="4"/>
      <c r="E100" s="84"/>
      <c r="F100" s="85"/>
      <c r="G100" s="86"/>
      <c r="H100" s="101">
        <f t="shared" si="24"/>
        <v>0</v>
      </c>
      <c r="I100" s="99" t="str">
        <f t="shared" si="25"/>
        <v>-</v>
      </c>
      <c r="J100" s="102">
        <f t="shared" si="26"/>
        <v>0</v>
      </c>
      <c r="K100" s="87">
        <f t="shared" si="27"/>
        <v>0</v>
      </c>
      <c r="L100" s="87">
        <f t="shared" si="28"/>
        <v>0</v>
      </c>
      <c r="M100" s="87">
        <f t="shared" si="29"/>
        <v>0</v>
      </c>
      <c r="N100" s="87">
        <f t="shared" si="30"/>
        <v>0</v>
      </c>
      <c r="O100" s="87">
        <f t="shared" si="31"/>
        <v>0</v>
      </c>
      <c r="P100" s="9"/>
      <c r="Q100" s="9"/>
      <c r="R100" s="10"/>
      <c r="S100" s="11"/>
      <c r="T100" s="11"/>
      <c r="U100" s="109"/>
      <c r="V100" s="109"/>
    </row>
    <row r="101" spans="2:22" x14ac:dyDescent="0.3">
      <c r="B101" s="100">
        <v>88</v>
      </c>
      <c r="C101" s="7"/>
      <c r="D101" s="4"/>
      <c r="E101" s="84"/>
      <c r="F101" s="85"/>
      <c r="G101" s="86"/>
      <c r="H101" s="101">
        <f t="shared" si="24"/>
        <v>0</v>
      </c>
      <c r="I101" s="99" t="str">
        <f t="shared" si="25"/>
        <v>-</v>
      </c>
      <c r="J101" s="102">
        <f t="shared" si="26"/>
        <v>0</v>
      </c>
      <c r="K101" s="87">
        <f t="shared" si="27"/>
        <v>0</v>
      </c>
      <c r="L101" s="87">
        <f t="shared" si="28"/>
        <v>0</v>
      </c>
      <c r="M101" s="87">
        <f t="shared" si="29"/>
        <v>0</v>
      </c>
      <c r="N101" s="87">
        <f t="shared" si="30"/>
        <v>0</v>
      </c>
      <c r="O101" s="87">
        <f t="shared" si="31"/>
        <v>0</v>
      </c>
      <c r="P101" s="9"/>
      <c r="Q101" s="9"/>
      <c r="R101" s="10"/>
      <c r="S101" s="11"/>
      <c r="T101" s="11"/>
      <c r="U101" s="109"/>
      <c r="V101" s="109"/>
    </row>
    <row r="102" spans="2:22" x14ac:dyDescent="0.3">
      <c r="B102" s="100">
        <v>89</v>
      </c>
      <c r="C102" s="7"/>
      <c r="D102" s="4"/>
      <c r="E102" s="84"/>
      <c r="F102" s="85"/>
      <c r="G102" s="86"/>
      <c r="H102" s="101">
        <f t="shared" si="24"/>
        <v>0</v>
      </c>
      <c r="I102" s="99" t="str">
        <f t="shared" si="25"/>
        <v>-</v>
      </c>
      <c r="J102" s="102">
        <f t="shared" si="26"/>
        <v>0</v>
      </c>
      <c r="K102" s="87">
        <f t="shared" si="27"/>
        <v>0</v>
      </c>
      <c r="L102" s="87">
        <f t="shared" si="28"/>
        <v>0</v>
      </c>
      <c r="M102" s="87">
        <f t="shared" si="29"/>
        <v>0</v>
      </c>
      <c r="N102" s="87">
        <f t="shared" si="30"/>
        <v>0</v>
      </c>
      <c r="O102" s="87">
        <f t="shared" si="31"/>
        <v>0</v>
      </c>
      <c r="P102" s="9"/>
      <c r="Q102" s="9"/>
      <c r="R102" s="10"/>
      <c r="S102" s="11"/>
      <c r="T102" s="11"/>
      <c r="U102" s="109"/>
      <c r="V102" s="109"/>
    </row>
    <row r="103" spans="2:22" x14ac:dyDescent="0.3">
      <c r="B103" s="100">
        <v>90</v>
      </c>
      <c r="C103" s="7"/>
      <c r="D103" s="4"/>
      <c r="E103" s="84"/>
      <c r="F103" s="85"/>
      <c r="G103" s="86"/>
      <c r="H103" s="101">
        <f t="shared" si="24"/>
        <v>0</v>
      </c>
      <c r="I103" s="99" t="str">
        <f t="shared" si="25"/>
        <v>-</v>
      </c>
      <c r="J103" s="102">
        <f t="shared" si="26"/>
        <v>0</v>
      </c>
      <c r="K103" s="87">
        <f t="shared" si="27"/>
        <v>0</v>
      </c>
      <c r="L103" s="87">
        <f t="shared" si="28"/>
        <v>0</v>
      </c>
      <c r="M103" s="87">
        <f t="shared" si="29"/>
        <v>0</v>
      </c>
      <c r="N103" s="87">
        <f t="shared" si="30"/>
        <v>0</v>
      </c>
      <c r="O103" s="87">
        <f t="shared" si="31"/>
        <v>0</v>
      </c>
      <c r="P103" s="9"/>
      <c r="Q103" s="9"/>
      <c r="R103" s="10"/>
      <c r="S103" s="11"/>
      <c r="T103" s="11"/>
      <c r="U103" s="109"/>
      <c r="V103" s="109"/>
    </row>
    <row r="104" spans="2:22" x14ac:dyDescent="0.3">
      <c r="B104" s="100">
        <v>91</v>
      </c>
      <c r="C104" s="7"/>
      <c r="D104" s="4"/>
      <c r="E104" s="84"/>
      <c r="F104" s="85"/>
      <c r="G104" s="86"/>
      <c r="H104" s="101">
        <f t="shared" si="24"/>
        <v>0</v>
      </c>
      <c r="I104" s="99" t="str">
        <f t="shared" si="25"/>
        <v>-</v>
      </c>
      <c r="J104" s="102">
        <f t="shared" si="26"/>
        <v>0</v>
      </c>
      <c r="K104" s="87">
        <f t="shared" si="27"/>
        <v>0</v>
      </c>
      <c r="L104" s="87">
        <f t="shared" si="28"/>
        <v>0</v>
      </c>
      <c r="M104" s="87">
        <f t="shared" si="29"/>
        <v>0</v>
      </c>
      <c r="N104" s="87">
        <f t="shared" si="30"/>
        <v>0</v>
      </c>
      <c r="O104" s="87">
        <f t="shared" si="31"/>
        <v>0</v>
      </c>
      <c r="P104" s="9"/>
      <c r="Q104" s="9"/>
      <c r="R104" s="10"/>
      <c r="S104" s="11"/>
      <c r="T104" s="11"/>
      <c r="U104" s="109"/>
      <c r="V104" s="109"/>
    </row>
    <row r="105" spans="2:22" x14ac:dyDescent="0.3">
      <c r="B105" s="100">
        <v>92</v>
      </c>
      <c r="C105" s="7"/>
      <c r="D105" s="4"/>
      <c r="E105" s="84"/>
      <c r="F105" s="85"/>
      <c r="G105" s="86"/>
      <c r="H105" s="101">
        <f t="shared" si="24"/>
        <v>0</v>
      </c>
      <c r="I105" s="99" t="str">
        <f t="shared" si="25"/>
        <v>-</v>
      </c>
      <c r="J105" s="102">
        <f t="shared" si="26"/>
        <v>0</v>
      </c>
      <c r="K105" s="87">
        <f t="shared" si="27"/>
        <v>0</v>
      </c>
      <c r="L105" s="87">
        <f t="shared" si="28"/>
        <v>0</v>
      </c>
      <c r="M105" s="87">
        <f t="shared" si="29"/>
        <v>0</v>
      </c>
      <c r="N105" s="87">
        <f t="shared" si="30"/>
        <v>0</v>
      </c>
      <c r="O105" s="87">
        <f t="shared" si="31"/>
        <v>0</v>
      </c>
      <c r="P105" s="9"/>
      <c r="Q105" s="9"/>
      <c r="R105" s="10"/>
      <c r="S105" s="11"/>
      <c r="T105" s="11"/>
      <c r="U105" s="109"/>
      <c r="V105" s="109"/>
    </row>
    <row r="106" spans="2:22" x14ac:dyDescent="0.3">
      <c r="B106" s="100">
        <v>93</v>
      </c>
      <c r="C106" s="7"/>
      <c r="D106" s="4"/>
      <c r="E106" s="84"/>
      <c r="F106" s="85"/>
      <c r="G106" s="86"/>
      <c r="H106" s="101">
        <f t="shared" si="24"/>
        <v>0</v>
      </c>
      <c r="I106" s="99" t="str">
        <f t="shared" si="25"/>
        <v>-</v>
      </c>
      <c r="J106" s="102">
        <f t="shared" si="26"/>
        <v>0</v>
      </c>
      <c r="K106" s="87">
        <f t="shared" si="27"/>
        <v>0</v>
      </c>
      <c r="L106" s="87">
        <f t="shared" si="28"/>
        <v>0</v>
      </c>
      <c r="M106" s="87">
        <f t="shared" si="29"/>
        <v>0</v>
      </c>
      <c r="N106" s="87">
        <f t="shared" si="30"/>
        <v>0</v>
      </c>
      <c r="O106" s="87">
        <f t="shared" si="31"/>
        <v>0</v>
      </c>
      <c r="P106" s="9"/>
      <c r="Q106" s="9"/>
      <c r="R106" s="10"/>
      <c r="S106" s="11"/>
      <c r="T106" s="11"/>
      <c r="U106" s="109"/>
      <c r="V106" s="109"/>
    </row>
    <row r="107" spans="2:22" x14ac:dyDescent="0.3">
      <c r="B107" s="100">
        <v>94</v>
      </c>
      <c r="C107" s="7"/>
      <c r="D107" s="4"/>
      <c r="E107" s="84"/>
      <c r="F107" s="85"/>
      <c r="G107" s="86"/>
      <c r="H107" s="101">
        <f t="shared" si="24"/>
        <v>0</v>
      </c>
      <c r="I107" s="99" t="str">
        <f t="shared" si="25"/>
        <v>-</v>
      </c>
      <c r="J107" s="102">
        <f t="shared" si="26"/>
        <v>0</v>
      </c>
      <c r="K107" s="87">
        <f t="shared" si="27"/>
        <v>0</v>
      </c>
      <c r="L107" s="87">
        <f t="shared" si="28"/>
        <v>0</v>
      </c>
      <c r="M107" s="87">
        <f t="shared" si="29"/>
        <v>0</v>
      </c>
      <c r="N107" s="87">
        <f t="shared" si="30"/>
        <v>0</v>
      </c>
      <c r="O107" s="87">
        <f t="shared" si="31"/>
        <v>0</v>
      </c>
      <c r="P107" s="9"/>
      <c r="Q107" s="9"/>
      <c r="R107" s="10"/>
      <c r="S107" s="11"/>
      <c r="T107" s="11"/>
      <c r="U107" s="109"/>
      <c r="V107" s="109"/>
    </row>
    <row r="108" spans="2:22" x14ac:dyDescent="0.3">
      <c r="B108" s="100">
        <v>95</v>
      </c>
      <c r="C108" s="7"/>
      <c r="D108" s="4"/>
      <c r="E108" s="84"/>
      <c r="F108" s="85"/>
      <c r="G108" s="86"/>
      <c r="H108" s="101">
        <f t="shared" si="24"/>
        <v>0</v>
      </c>
      <c r="I108" s="99" t="str">
        <f t="shared" si="25"/>
        <v>-</v>
      </c>
      <c r="J108" s="102">
        <f t="shared" si="26"/>
        <v>0</v>
      </c>
      <c r="K108" s="87">
        <f t="shared" si="27"/>
        <v>0</v>
      </c>
      <c r="L108" s="87">
        <f t="shared" si="28"/>
        <v>0</v>
      </c>
      <c r="M108" s="87">
        <f t="shared" si="29"/>
        <v>0</v>
      </c>
      <c r="N108" s="87">
        <f t="shared" si="30"/>
        <v>0</v>
      </c>
      <c r="O108" s="87">
        <f t="shared" si="31"/>
        <v>0</v>
      </c>
      <c r="P108" s="9"/>
      <c r="Q108" s="9"/>
      <c r="R108" s="10"/>
      <c r="S108" s="11"/>
      <c r="T108" s="11"/>
      <c r="U108" s="109"/>
      <c r="V108" s="109"/>
    </row>
    <row r="109" spans="2:22" x14ac:dyDescent="0.3">
      <c r="B109" s="100">
        <v>96</v>
      </c>
      <c r="C109" s="7"/>
      <c r="D109" s="4"/>
      <c r="E109" s="84"/>
      <c r="F109" s="85"/>
      <c r="G109" s="86"/>
      <c r="H109" s="101">
        <f t="shared" si="24"/>
        <v>0</v>
      </c>
      <c r="I109" s="99" t="str">
        <f t="shared" si="25"/>
        <v>-</v>
      </c>
      <c r="J109" s="102">
        <f t="shared" si="26"/>
        <v>0</v>
      </c>
      <c r="K109" s="87">
        <f t="shared" si="27"/>
        <v>0</v>
      </c>
      <c r="L109" s="87">
        <f t="shared" si="28"/>
        <v>0</v>
      </c>
      <c r="M109" s="87">
        <f t="shared" si="29"/>
        <v>0</v>
      </c>
      <c r="N109" s="87">
        <f t="shared" si="30"/>
        <v>0</v>
      </c>
      <c r="O109" s="87">
        <f t="shared" si="31"/>
        <v>0</v>
      </c>
      <c r="P109" s="9"/>
      <c r="Q109" s="9"/>
      <c r="R109" s="10"/>
      <c r="S109" s="11"/>
      <c r="T109" s="11"/>
      <c r="U109" s="109"/>
      <c r="V109" s="109"/>
    </row>
    <row r="110" spans="2:22" x14ac:dyDescent="0.3">
      <c r="B110" s="100">
        <v>97</v>
      </c>
      <c r="C110" s="7"/>
      <c r="D110" s="4"/>
      <c r="E110" s="84"/>
      <c r="F110" s="85"/>
      <c r="G110" s="86"/>
      <c r="H110" s="101">
        <f t="shared" si="24"/>
        <v>0</v>
      </c>
      <c r="I110" s="99" t="str">
        <f t="shared" si="25"/>
        <v>-</v>
      </c>
      <c r="J110" s="102">
        <f t="shared" si="26"/>
        <v>0</v>
      </c>
      <c r="K110" s="87">
        <f t="shared" si="27"/>
        <v>0</v>
      </c>
      <c r="L110" s="87">
        <f t="shared" si="28"/>
        <v>0</v>
      </c>
      <c r="M110" s="87">
        <f t="shared" si="29"/>
        <v>0</v>
      </c>
      <c r="N110" s="87">
        <f t="shared" si="30"/>
        <v>0</v>
      </c>
      <c r="O110" s="87">
        <f t="shared" si="31"/>
        <v>0</v>
      </c>
      <c r="P110" s="9"/>
      <c r="Q110" s="9"/>
      <c r="R110" s="10"/>
      <c r="S110" s="11"/>
      <c r="T110" s="11"/>
      <c r="U110" s="109"/>
      <c r="V110" s="109"/>
    </row>
    <row r="111" spans="2:22" x14ac:dyDescent="0.3">
      <c r="B111" s="100">
        <v>98</v>
      </c>
      <c r="C111" s="7"/>
      <c r="D111" s="4"/>
      <c r="E111" s="84"/>
      <c r="F111" s="85"/>
      <c r="G111" s="86"/>
      <c r="H111" s="101">
        <f t="shared" si="24"/>
        <v>0</v>
      </c>
      <c r="I111" s="99" t="str">
        <f t="shared" si="25"/>
        <v>-</v>
      </c>
      <c r="J111" s="102">
        <f t="shared" si="26"/>
        <v>0</v>
      </c>
      <c r="K111" s="87">
        <f t="shared" si="27"/>
        <v>0</v>
      </c>
      <c r="L111" s="87">
        <f t="shared" si="28"/>
        <v>0</v>
      </c>
      <c r="M111" s="87">
        <f t="shared" si="29"/>
        <v>0</v>
      </c>
      <c r="N111" s="87">
        <f t="shared" si="30"/>
        <v>0</v>
      </c>
      <c r="O111" s="87">
        <f t="shared" si="31"/>
        <v>0</v>
      </c>
      <c r="P111" s="9"/>
      <c r="Q111" s="9"/>
      <c r="R111" s="10"/>
      <c r="S111" s="11"/>
      <c r="T111" s="11"/>
      <c r="U111" s="109"/>
      <c r="V111" s="109"/>
    </row>
    <row r="112" spans="2:22" x14ac:dyDescent="0.3">
      <c r="B112" s="100">
        <v>99</v>
      </c>
      <c r="C112" s="7"/>
      <c r="D112" s="4"/>
      <c r="E112" s="84"/>
      <c r="F112" s="85"/>
      <c r="G112" s="86"/>
      <c r="H112" s="101">
        <f t="shared" si="24"/>
        <v>0</v>
      </c>
      <c r="I112" s="99" t="str">
        <f t="shared" si="25"/>
        <v>-</v>
      </c>
      <c r="J112" s="102">
        <f t="shared" si="26"/>
        <v>0</v>
      </c>
      <c r="K112" s="87">
        <f t="shared" si="27"/>
        <v>0</v>
      </c>
      <c r="L112" s="87">
        <f t="shared" si="28"/>
        <v>0</v>
      </c>
      <c r="M112" s="87">
        <f t="shared" si="29"/>
        <v>0</v>
      </c>
      <c r="N112" s="87">
        <f t="shared" si="30"/>
        <v>0</v>
      </c>
      <c r="O112" s="87">
        <f t="shared" si="31"/>
        <v>0</v>
      </c>
      <c r="P112" s="9"/>
      <c r="Q112" s="9"/>
      <c r="R112" s="10"/>
      <c r="S112" s="11"/>
      <c r="T112" s="11"/>
      <c r="U112" s="109"/>
      <c r="V112" s="109"/>
    </row>
    <row r="113" spans="2:22" x14ac:dyDescent="0.3">
      <c r="B113" s="100">
        <v>100</v>
      </c>
      <c r="C113" s="7"/>
      <c r="D113" s="4"/>
      <c r="E113" s="84"/>
      <c r="F113" s="85"/>
      <c r="G113" s="86"/>
      <c r="H113" s="101">
        <f t="shared" si="24"/>
        <v>0</v>
      </c>
      <c r="I113" s="99" t="str">
        <f t="shared" si="25"/>
        <v>-</v>
      </c>
      <c r="J113" s="102">
        <f t="shared" si="26"/>
        <v>0</v>
      </c>
      <c r="K113" s="87">
        <f t="shared" si="27"/>
        <v>0</v>
      </c>
      <c r="L113" s="87">
        <f t="shared" si="28"/>
        <v>0</v>
      </c>
      <c r="M113" s="87">
        <f t="shared" si="29"/>
        <v>0</v>
      </c>
      <c r="N113" s="87">
        <f t="shared" si="30"/>
        <v>0</v>
      </c>
      <c r="O113" s="87">
        <f t="shared" si="31"/>
        <v>0</v>
      </c>
      <c r="P113" s="9"/>
      <c r="Q113" s="9"/>
      <c r="R113" s="10"/>
      <c r="S113" s="11"/>
      <c r="T113" s="11"/>
      <c r="U113" s="109"/>
      <c r="V113" s="109"/>
    </row>
    <row r="114" spans="2:22" x14ac:dyDescent="0.3">
      <c r="B114" s="100">
        <v>101</v>
      </c>
      <c r="C114" s="7"/>
      <c r="D114" s="4"/>
      <c r="E114" s="84"/>
      <c r="F114" s="85"/>
      <c r="G114" s="86"/>
      <c r="H114" s="101">
        <f t="shared" si="24"/>
        <v>0</v>
      </c>
      <c r="I114" s="99" t="str">
        <f t="shared" si="25"/>
        <v>-</v>
      </c>
      <c r="J114" s="102">
        <f t="shared" si="26"/>
        <v>0</v>
      </c>
      <c r="K114" s="87">
        <f t="shared" si="27"/>
        <v>0</v>
      </c>
      <c r="L114" s="87">
        <f t="shared" si="28"/>
        <v>0</v>
      </c>
      <c r="M114" s="87">
        <f t="shared" si="29"/>
        <v>0</v>
      </c>
      <c r="N114" s="87">
        <f t="shared" si="30"/>
        <v>0</v>
      </c>
      <c r="O114" s="87">
        <f t="shared" si="31"/>
        <v>0</v>
      </c>
      <c r="P114" s="9"/>
      <c r="Q114" s="9"/>
      <c r="R114" s="10"/>
      <c r="S114" s="11"/>
      <c r="T114" s="11"/>
      <c r="U114" s="109"/>
      <c r="V114" s="109"/>
    </row>
    <row r="115" spans="2:22" x14ac:dyDescent="0.3">
      <c r="B115" s="100">
        <v>102</v>
      </c>
      <c r="C115" s="7"/>
      <c r="D115" s="4"/>
      <c r="E115" s="84"/>
      <c r="F115" s="85"/>
      <c r="G115" s="86"/>
      <c r="H115" s="101">
        <f t="shared" si="24"/>
        <v>0</v>
      </c>
      <c r="I115" s="99" t="str">
        <f t="shared" si="25"/>
        <v>-</v>
      </c>
      <c r="J115" s="102">
        <f t="shared" si="26"/>
        <v>0</v>
      </c>
      <c r="K115" s="87">
        <f t="shared" si="27"/>
        <v>0</v>
      </c>
      <c r="L115" s="87">
        <f t="shared" si="28"/>
        <v>0</v>
      </c>
      <c r="M115" s="87">
        <f t="shared" si="29"/>
        <v>0</v>
      </c>
      <c r="N115" s="87">
        <f t="shared" si="30"/>
        <v>0</v>
      </c>
      <c r="O115" s="87">
        <f t="shared" si="31"/>
        <v>0</v>
      </c>
      <c r="P115" s="9"/>
      <c r="Q115" s="9"/>
      <c r="R115" s="10"/>
      <c r="S115" s="11"/>
      <c r="T115" s="11"/>
      <c r="U115" s="109"/>
      <c r="V115" s="109"/>
    </row>
    <row r="116" spans="2:22" x14ac:dyDescent="0.3">
      <c r="B116" s="100">
        <v>103</v>
      </c>
      <c r="C116" s="7"/>
      <c r="D116" s="4"/>
      <c r="E116" s="84"/>
      <c r="F116" s="85"/>
      <c r="G116" s="86"/>
      <c r="H116" s="101">
        <f t="shared" si="24"/>
        <v>0</v>
      </c>
      <c r="I116" s="99" t="str">
        <f t="shared" si="25"/>
        <v>-</v>
      </c>
      <c r="J116" s="102">
        <f t="shared" si="26"/>
        <v>0</v>
      </c>
      <c r="K116" s="87">
        <f t="shared" si="27"/>
        <v>0</v>
      </c>
      <c r="L116" s="87">
        <f t="shared" si="28"/>
        <v>0</v>
      </c>
      <c r="M116" s="87">
        <f t="shared" si="29"/>
        <v>0</v>
      </c>
      <c r="N116" s="87">
        <f t="shared" si="30"/>
        <v>0</v>
      </c>
      <c r="O116" s="87">
        <f t="shared" si="31"/>
        <v>0</v>
      </c>
      <c r="P116" s="9"/>
      <c r="Q116" s="9"/>
      <c r="R116" s="10"/>
      <c r="S116" s="11"/>
      <c r="T116" s="11"/>
      <c r="U116" s="109"/>
      <c r="V116" s="109"/>
    </row>
    <row r="117" spans="2:22" x14ac:dyDescent="0.3">
      <c r="B117" s="100">
        <v>104</v>
      </c>
      <c r="C117" s="7"/>
      <c r="D117" s="4"/>
      <c r="E117" s="84"/>
      <c r="F117" s="85"/>
      <c r="G117" s="86"/>
      <c r="H117" s="101">
        <f t="shared" si="24"/>
        <v>0</v>
      </c>
      <c r="I117" s="99" t="str">
        <f t="shared" si="25"/>
        <v>-</v>
      </c>
      <c r="J117" s="102">
        <f t="shared" si="26"/>
        <v>0</v>
      </c>
      <c r="K117" s="87">
        <f t="shared" si="27"/>
        <v>0</v>
      </c>
      <c r="L117" s="87">
        <f t="shared" si="28"/>
        <v>0</v>
      </c>
      <c r="M117" s="87">
        <f t="shared" si="29"/>
        <v>0</v>
      </c>
      <c r="N117" s="87">
        <f t="shared" si="30"/>
        <v>0</v>
      </c>
      <c r="O117" s="87">
        <f t="shared" si="31"/>
        <v>0</v>
      </c>
      <c r="P117" s="9"/>
      <c r="Q117" s="9"/>
      <c r="R117" s="10"/>
      <c r="S117" s="11"/>
      <c r="T117" s="11"/>
      <c r="U117" s="109"/>
      <c r="V117" s="109"/>
    </row>
    <row r="118" spans="2:22" x14ac:dyDescent="0.3">
      <c r="B118" s="100">
        <v>105</v>
      </c>
      <c r="C118" s="7"/>
      <c r="D118" s="4"/>
      <c r="E118" s="84"/>
      <c r="F118" s="85"/>
      <c r="G118" s="86"/>
      <c r="H118" s="101">
        <f t="shared" si="24"/>
        <v>0</v>
      </c>
      <c r="I118" s="99" t="str">
        <f t="shared" si="25"/>
        <v>-</v>
      </c>
      <c r="J118" s="102">
        <f t="shared" si="26"/>
        <v>0</v>
      </c>
      <c r="K118" s="87">
        <f t="shared" si="27"/>
        <v>0</v>
      </c>
      <c r="L118" s="87">
        <f t="shared" si="28"/>
        <v>0</v>
      </c>
      <c r="M118" s="87">
        <f t="shared" si="29"/>
        <v>0</v>
      </c>
      <c r="N118" s="87">
        <f t="shared" si="30"/>
        <v>0</v>
      </c>
      <c r="O118" s="87">
        <f t="shared" si="31"/>
        <v>0</v>
      </c>
      <c r="P118" s="9"/>
      <c r="Q118" s="9"/>
      <c r="R118" s="10"/>
      <c r="S118" s="11"/>
      <c r="T118" s="11"/>
      <c r="U118" s="109"/>
      <c r="V118" s="109"/>
    </row>
    <row r="119" spans="2:22" x14ac:dyDescent="0.3">
      <c r="B119" s="100">
        <v>106</v>
      </c>
      <c r="C119" s="7"/>
      <c r="D119" s="4"/>
      <c r="E119" s="84"/>
      <c r="F119" s="85"/>
      <c r="G119" s="86"/>
      <c r="H119" s="101">
        <f t="shared" si="24"/>
        <v>0</v>
      </c>
      <c r="I119" s="99" t="str">
        <f t="shared" si="25"/>
        <v>-</v>
      </c>
      <c r="J119" s="102">
        <f t="shared" si="26"/>
        <v>0</v>
      </c>
      <c r="K119" s="87">
        <f t="shared" si="27"/>
        <v>0</v>
      </c>
      <c r="L119" s="87">
        <f t="shared" si="28"/>
        <v>0</v>
      </c>
      <c r="M119" s="87">
        <f t="shared" si="29"/>
        <v>0</v>
      </c>
      <c r="N119" s="87">
        <f t="shared" si="30"/>
        <v>0</v>
      </c>
      <c r="O119" s="87">
        <f t="shared" si="31"/>
        <v>0</v>
      </c>
      <c r="P119" s="9"/>
      <c r="Q119" s="9"/>
      <c r="R119" s="10"/>
      <c r="S119" s="11"/>
      <c r="T119" s="11"/>
      <c r="U119" s="109"/>
      <c r="V119" s="109"/>
    </row>
    <row r="120" spans="2:22" x14ac:dyDescent="0.3">
      <c r="B120" s="100">
        <v>107</v>
      </c>
      <c r="C120" s="7"/>
      <c r="D120" s="4"/>
      <c r="E120" s="84"/>
      <c r="F120" s="85"/>
      <c r="G120" s="86"/>
      <c r="H120" s="101">
        <f t="shared" si="24"/>
        <v>0</v>
      </c>
      <c r="I120" s="99" t="str">
        <f t="shared" si="25"/>
        <v>-</v>
      </c>
      <c r="J120" s="102">
        <f t="shared" si="26"/>
        <v>0</v>
      </c>
      <c r="K120" s="87">
        <f t="shared" si="27"/>
        <v>0</v>
      </c>
      <c r="L120" s="87">
        <f t="shared" si="28"/>
        <v>0</v>
      </c>
      <c r="M120" s="87">
        <f t="shared" si="29"/>
        <v>0</v>
      </c>
      <c r="N120" s="87">
        <f t="shared" si="30"/>
        <v>0</v>
      </c>
      <c r="O120" s="87">
        <f t="shared" si="31"/>
        <v>0</v>
      </c>
      <c r="P120" s="9"/>
      <c r="Q120" s="9"/>
      <c r="R120" s="10"/>
      <c r="S120" s="11"/>
      <c r="T120" s="11"/>
      <c r="U120" s="109"/>
      <c r="V120" s="109"/>
    </row>
    <row r="121" spans="2:22" x14ac:dyDescent="0.3">
      <c r="B121" s="100">
        <v>108</v>
      </c>
      <c r="C121" s="7"/>
      <c r="D121" s="4"/>
      <c r="E121" s="84"/>
      <c r="F121" s="85"/>
      <c r="G121" s="86"/>
      <c r="H121" s="101">
        <f t="shared" si="24"/>
        <v>0</v>
      </c>
      <c r="I121" s="99" t="str">
        <f t="shared" si="25"/>
        <v>-</v>
      </c>
      <c r="J121" s="102">
        <f t="shared" si="26"/>
        <v>0</v>
      </c>
      <c r="K121" s="87">
        <f t="shared" si="27"/>
        <v>0</v>
      </c>
      <c r="L121" s="87">
        <f t="shared" si="28"/>
        <v>0</v>
      </c>
      <c r="M121" s="87">
        <f t="shared" si="29"/>
        <v>0</v>
      </c>
      <c r="N121" s="87">
        <f t="shared" si="30"/>
        <v>0</v>
      </c>
      <c r="O121" s="87">
        <f t="shared" si="31"/>
        <v>0</v>
      </c>
      <c r="P121" s="9"/>
      <c r="Q121" s="9"/>
      <c r="R121" s="10"/>
      <c r="S121" s="11"/>
      <c r="T121" s="11"/>
      <c r="U121" s="109"/>
      <c r="V121" s="109"/>
    </row>
    <row r="122" spans="2:22" x14ac:dyDescent="0.3">
      <c r="B122" s="100">
        <v>109</v>
      </c>
      <c r="C122" s="7"/>
      <c r="D122" s="4"/>
      <c r="E122" s="84"/>
      <c r="F122" s="85"/>
      <c r="G122" s="86"/>
      <c r="H122" s="101">
        <f t="shared" si="24"/>
        <v>0</v>
      </c>
      <c r="I122" s="99" t="str">
        <f t="shared" si="25"/>
        <v>-</v>
      </c>
      <c r="J122" s="102">
        <f t="shared" si="26"/>
        <v>0</v>
      </c>
      <c r="K122" s="87">
        <f t="shared" si="27"/>
        <v>0</v>
      </c>
      <c r="L122" s="87">
        <f t="shared" si="28"/>
        <v>0</v>
      </c>
      <c r="M122" s="87">
        <f t="shared" si="29"/>
        <v>0</v>
      </c>
      <c r="N122" s="87">
        <f t="shared" si="30"/>
        <v>0</v>
      </c>
      <c r="O122" s="87">
        <f t="shared" si="31"/>
        <v>0</v>
      </c>
      <c r="P122" s="9"/>
      <c r="Q122" s="9"/>
      <c r="R122" s="10"/>
      <c r="S122" s="11"/>
      <c r="T122" s="11"/>
      <c r="U122" s="109"/>
      <c r="V122" s="109"/>
    </row>
    <row r="123" spans="2:22" x14ac:dyDescent="0.3">
      <c r="B123" s="100">
        <v>110</v>
      </c>
      <c r="C123" s="7"/>
      <c r="D123" s="4"/>
      <c r="E123" s="84"/>
      <c r="F123" s="85"/>
      <c r="G123" s="86"/>
      <c r="H123" s="101">
        <f t="shared" si="24"/>
        <v>0</v>
      </c>
      <c r="I123" s="99" t="str">
        <f t="shared" si="25"/>
        <v>-</v>
      </c>
      <c r="J123" s="102">
        <f t="shared" si="26"/>
        <v>0</v>
      </c>
      <c r="K123" s="87">
        <f t="shared" si="27"/>
        <v>0</v>
      </c>
      <c r="L123" s="87">
        <f t="shared" si="28"/>
        <v>0</v>
      </c>
      <c r="M123" s="87">
        <f t="shared" si="29"/>
        <v>0</v>
      </c>
      <c r="N123" s="87">
        <f t="shared" si="30"/>
        <v>0</v>
      </c>
      <c r="O123" s="87">
        <f t="shared" si="31"/>
        <v>0</v>
      </c>
      <c r="P123" s="9"/>
      <c r="Q123" s="9"/>
      <c r="R123" s="10"/>
      <c r="S123" s="11"/>
      <c r="T123" s="11"/>
      <c r="U123" s="109"/>
      <c r="V123" s="109"/>
    </row>
    <row r="124" spans="2:22" x14ac:dyDescent="0.3">
      <c r="B124" s="100">
        <v>111</v>
      </c>
      <c r="C124" s="7"/>
      <c r="D124" s="4"/>
      <c r="E124" s="84"/>
      <c r="F124" s="85"/>
      <c r="G124" s="86"/>
      <c r="H124" s="101">
        <f t="shared" si="24"/>
        <v>0</v>
      </c>
      <c r="I124" s="99" t="str">
        <f t="shared" si="25"/>
        <v>-</v>
      </c>
      <c r="J124" s="102">
        <f t="shared" si="26"/>
        <v>0</v>
      </c>
      <c r="K124" s="87">
        <f t="shared" si="27"/>
        <v>0</v>
      </c>
      <c r="L124" s="87">
        <f t="shared" si="28"/>
        <v>0</v>
      </c>
      <c r="M124" s="87">
        <f t="shared" si="29"/>
        <v>0</v>
      </c>
      <c r="N124" s="87">
        <f t="shared" si="30"/>
        <v>0</v>
      </c>
      <c r="O124" s="87">
        <f t="shared" si="31"/>
        <v>0</v>
      </c>
      <c r="P124" s="9"/>
      <c r="Q124" s="9"/>
      <c r="R124" s="10"/>
      <c r="S124" s="11"/>
      <c r="T124" s="11"/>
      <c r="U124" s="109"/>
      <c r="V124" s="109"/>
    </row>
    <row r="125" spans="2:22" x14ac:dyDescent="0.3">
      <c r="B125" s="100">
        <v>112</v>
      </c>
      <c r="C125" s="7"/>
      <c r="D125" s="4"/>
      <c r="E125" s="84"/>
      <c r="F125" s="85"/>
      <c r="G125" s="86"/>
      <c r="H125" s="101">
        <f t="shared" si="24"/>
        <v>0</v>
      </c>
      <c r="I125" s="99" t="str">
        <f t="shared" si="25"/>
        <v>-</v>
      </c>
      <c r="J125" s="102">
        <f t="shared" si="26"/>
        <v>0</v>
      </c>
      <c r="K125" s="87">
        <f t="shared" si="27"/>
        <v>0</v>
      </c>
      <c r="L125" s="87">
        <f t="shared" si="28"/>
        <v>0</v>
      </c>
      <c r="M125" s="87">
        <f t="shared" si="29"/>
        <v>0</v>
      </c>
      <c r="N125" s="87">
        <f t="shared" si="30"/>
        <v>0</v>
      </c>
      <c r="O125" s="87">
        <f t="shared" si="31"/>
        <v>0</v>
      </c>
      <c r="P125" s="9"/>
      <c r="Q125" s="9"/>
      <c r="R125" s="10"/>
      <c r="S125" s="11"/>
      <c r="T125" s="11"/>
      <c r="U125" s="109"/>
      <c r="V125" s="109"/>
    </row>
    <row r="126" spans="2:22" x14ac:dyDescent="0.3">
      <c r="B126" s="100">
        <v>113</v>
      </c>
      <c r="C126" s="7"/>
      <c r="D126" s="4"/>
      <c r="E126" s="84"/>
      <c r="F126" s="85"/>
      <c r="G126" s="86"/>
      <c r="H126" s="101">
        <f t="shared" si="24"/>
        <v>0</v>
      </c>
      <c r="I126" s="99" t="str">
        <f t="shared" si="25"/>
        <v>-</v>
      </c>
      <c r="J126" s="102">
        <f t="shared" si="26"/>
        <v>0</v>
      </c>
      <c r="K126" s="87">
        <f t="shared" si="27"/>
        <v>0</v>
      </c>
      <c r="L126" s="87">
        <f t="shared" si="28"/>
        <v>0</v>
      </c>
      <c r="M126" s="87">
        <f t="shared" si="29"/>
        <v>0</v>
      </c>
      <c r="N126" s="87">
        <f t="shared" si="30"/>
        <v>0</v>
      </c>
      <c r="O126" s="87">
        <f t="shared" si="31"/>
        <v>0</v>
      </c>
      <c r="P126" s="9"/>
      <c r="Q126" s="9"/>
      <c r="R126" s="10"/>
      <c r="S126" s="11"/>
      <c r="T126" s="11"/>
      <c r="U126" s="109"/>
      <c r="V126" s="109"/>
    </row>
    <row r="127" spans="2:22" x14ac:dyDescent="0.3">
      <c r="B127" s="100">
        <v>114</v>
      </c>
      <c r="C127" s="7"/>
      <c r="D127" s="4"/>
      <c r="E127" s="84"/>
      <c r="F127" s="85"/>
      <c r="G127" s="86"/>
      <c r="H127" s="101">
        <f t="shared" si="24"/>
        <v>0</v>
      </c>
      <c r="I127" s="99" t="str">
        <f t="shared" si="25"/>
        <v>-</v>
      </c>
      <c r="J127" s="102">
        <f t="shared" si="26"/>
        <v>0</v>
      </c>
      <c r="K127" s="87">
        <f t="shared" si="27"/>
        <v>0</v>
      </c>
      <c r="L127" s="87">
        <f t="shared" si="28"/>
        <v>0</v>
      </c>
      <c r="M127" s="87">
        <f t="shared" si="29"/>
        <v>0</v>
      </c>
      <c r="N127" s="87">
        <f t="shared" si="30"/>
        <v>0</v>
      </c>
      <c r="O127" s="87">
        <f t="shared" si="31"/>
        <v>0</v>
      </c>
      <c r="P127" s="9"/>
      <c r="Q127" s="9"/>
      <c r="R127" s="10"/>
      <c r="S127" s="11"/>
      <c r="T127" s="11"/>
      <c r="U127" s="109"/>
      <c r="V127" s="109"/>
    </row>
    <row r="128" spans="2:22" x14ac:dyDescent="0.3">
      <c r="B128" s="100">
        <v>115</v>
      </c>
      <c r="C128" s="7"/>
      <c r="D128" s="4"/>
      <c r="E128" s="84"/>
      <c r="F128" s="85"/>
      <c r="G128" s="86"/>
      <c r="H128" s="101">
        <f t="shared" si="24"/>
        <v>0</v>
      </c>
      <c r="I128" s="99" t="str">
        <f t="shared" si="25"/>
        <v>-</v>
      </c>
      <c r="J128" s="102">
        <f t="shared" si="26"/>
        <v>0</v>
      </c>
      <c r="K128" s="87">
        <f t="shared" si="27"/>
        <v>0</v>
      </c>
      <c r="L128" s="87">
        <f t="shared" si="28"/>
        <v>0</v>
      </c>
      <c r="M128" s="87">
        <f t="shared" si="29"/>
        <v>0</v>
      </c>
      <c r="N128" s="87">
        <f t="shared" si="30"/>
        <v>0</v>
      </c>
      <c r="O128" s="87">
        <f t="shared" si="31"/>
        <v>0</v>
      </c>
      <c r="P128" s="9"/>
      <c r="Q128" s="9"/>
      <c r="R128" s="10"/>
      <c r="S128" s="11"/>
      <c r="T128" s="11"/>
      <c r="U128" s="109"/>
      <c r="V128" s="109"/>
    </row>
    <row r="129" spans="2:22" x14ac:dyDescent="0.3">
      <c r="B129" s="100">
        <v>116</v>
      </c>
      <c r="C129" s="7"/>
      <c r="D129" s="4"/>
      <c r="E129" s="84"/>
      <c r="F129" s="85"/>
      <c r="G129" s="86"/>
      <c r="H129" s="101">
        <f t="shared" si="24"/>
        <v>0</v>
      </c>
      <c r="I129" s="99" t="str">
        <f t="shared" si="25"/>
        <v>-</v>
      </c>
      <c r="J129" s="102">
        <f t="shared" si="26"/>
        <v>0</v>
      </c>
      <c r="K129" s="87">
        <f t="shared" si="27"/>
        <v>0</v>
      </c>
      <c r="L129" s="87">
        <f t="shared" si="28"/>
        <v>0</v>
      </c>
      <c r="M129" s="87">
        <f t="shared" si="29"/>
        <v>0</v>
      </c>
      <c r="N129" s="87">
        <f t="shared" si="30"/>
        <v>0</v>
      </c>
      <c r="O129" s="87">
        <f t="shared" si="31"/>
        <v>0</v>
      </c>
      <c r="P129" s="9"/>
      <c r="Q129" s="9"/>
      <c r="R129" s="10"/>
      <c r="S129" s="11"/>
      <c r="T129" s="11"/>
      <c r="U129" s="109"/>
      <c r="V129" s="109"/>
    </row>
    <row r="130" spans="2:22" x14ac:dyDescent="0.3">
      <c r="B130" s="100">
        <v>117</v>
      </c>
      <c r="C130" s="7"/>
      <c r="D130" s="4"/>
      <c r="E130" s="84"/>
      <c r="F130" s="85"/>
      <c r="G130" s="86"/>
      <c r="H130" s="101">
        <f t="shared" si="24"/>
        <v>0</v>
      </c>
      <c r="I130" s="99" t="str">
        <f t="shared" si="25"/>
        <v>-</v>
      </c>
      <c r="J130" s="102">
        <f t="shared" si="26"/>
        <v>0</v>
      </c>
      <c r="K130" s="87">
        <f t="shared" si="27"/>
        <v>0</v>
      </c>
      <c r="L130" s="87">
        <f t="shared" si="28"/>
        <v>0</v>
      </c>
      <c r="M130" s="87">
        <f t="shared" si="29"/>
        <v>0</v>
      </c>
      <c r="N130" s="87">
        <f t="shared" si="30"/>
        <v>0</v>
      </c>
      <c r="O130" s="87">
        <f t="shared" si="31"/>
        <v>0</v>
      </c>
      <c r="P130" s="9"/>
      <c r="Q130" s="9"/>
      <c r="R130" s="10"/>
      <c r="S130" s="11"/>
      <c r="T130" s="11"/>
      <c r="U130" s="109"/>
      <c r="V130" s="109"/>
    </row>
    <row r="131" spans="2:22" x14ac:dyDescent="0.3">
      <c r="B131" s="100">
        <v>118</v>
      </c>
      <c r="C131" s="7"/>
      <c r="D131" s="4"/>
      <c r="E131" s="84"/>
      <c r="F131" s="85"/>
      <c r="G131" s="86"/>
      <c r="H131" s="101">
        <f t="shared" si="24"/>
        <v>0</v>
      </c>
      <c r="I131" s="99" t="str">
        <f t="shared" si="25"/>
        <v>-</v>
      </c>
      <c r="J131" s="102">
        <f t="shared" si="26"/>
        <v>0</v>
      </c>
      <c r="K131" s="87">
        <f t="shared" si="27"/>
        <v>0</v>
      </c>
      <c r="L131" s="87">
        <f t="shared" si="28"/>
        <v>0</v>
      </c>
      <c r="M131" s="87">
        <f t="shared" si="29"/>
        <v>0</v>
      </c>
      <c r="N131" s="87">
        <f t="shared" si="30"/>
        <v>0</v>
      </c>
      <c r="O131" s="87">
        <f t="shared" si="31"/>
        <v>0</v>
      </c>
      <c r="P131" s="9"/>
      <c r="Q131" s="9"/>
      <c r="R131" s="10"/>
      <c r="S131" s="11"/>
      <c r="T131" s="11"/>
      <c r="U131" s="109"/>
      <c r="V131" s="109"/>
    </row>
    <row r="132" spans="2:22" x14ac:dyDescent="0.3">
      <c r="B132" s="100">
        <v>119</v>
      </c>
      <c r="C132" s="7"/>
      <c r="D132" s="4"/>
      <c r="E132" s="84"/>
      <c r="F132" s="85"/>
      <c r="G132" s="86"/>
      <c r="H132" s="101">
        <f t="shared" si="24"/>
        <v>0</v>
      </c>
      <c r="I132" s="99" t="str">
        <f t="shared" si="25"/>
        <v>-</v>
      </c>
      <c r="J132" s="102">
        <f t="shared" si="26"/>
        <v>0</v>
      </c>
      <c r="K132" s="87">
        <f t="shared" si="27"/>
        <v>0</v>
      </c>
      <c r="L132" s="87">
        <f t="shared" si="28"/>
        <v>0</v>
      </c>
      <c r="M132" s="87">
        <f t="shared" si="29"/>
        <v>0</v>
      </c>
      <c r="N132" s="87">
        <f t="shared" si="30"/>
        <v>0</v>
      </c>
      <c r="O132" s="87">
        <f t="shared" si="31"/>
        <v>0</v>
      </c>
      <c r="P132" s="9"/>
      <c r="Q132" s="9"/>
      <c r="R132" s="10"/>
      <c r="S132" s="11"/>
      <c r="T132" s="11"/>
      <c r="U132" s="109"/>
      <c r="V132" s="109"/>
    </row>
    <row r="133" spans="2:22" x14ac:dyDescent="0.3">
      <c r="B133" s="100">
        <v>120</v>
      </c>
      <c r="C133" s="7"/>
      <c r="D133" s="4"/>
      <c r="E133" s="84"/>
      <c r="F133" s="85"/>
      <c r="G133" s="86"/>
      <c r="H133" s="101">
        <f t="shared" si="24"/>
        <v>0</v>
      </c>
      <c r="I133" s="99" t="str">
        <f t="shared" si="25"/>
        <v>-</v>
      </c>
      <c r="J133" s="102">
        <f t="shared" si="26"/>
        <v>0</v>
      </c>
      <c r="K133" s="87">
        <f t="shared" si="27"/>
        <v>0</v>
      </c>
      <c r="L133" s="87">
        <f t="shared" si="28"/>
        <v>0</v>
      </c>
      <c r="M133" s="87">
        <f t="shared" si="29"/>
        <v>0</v>
      </c>
      <c r="N133" s="87">
        <f t="shared" si="30"/>
        <v>0</v>
      </c>
      <c r="O133" s="87">
        <f t="shared" si="31"/>
        <v>0</v>
      </c>
      <c r="P133" s="9"/>
      <c r="Q133" s="9"/>
      <c r="R133" s="10"/>
      <c r="S133" s="11"/>
      <c r="T133" s="11"/>
      <c r="U133" s="109"/>
      <c r="V133" s="109"/>
    </row>
    <row r="134" spans="2:22" x14ac:dyDescent="0.3">
      <c r="B134" s="100">
        <v>121</v>
      </c>
      <c r="C134" s="7"/>
      <c r="D134" s="4"/>
      <c r="E134" s="84"/>
      <c r="F134" s="85"/>
      <c r="G134" s="86"/>
      <c r="H134" s="101">
        <f t="shared" si="24"/>
        <v>0</v>
      </c>
      <c r="I134" s="99" t="str">
        <f t="shared" si="25"/>
        <v>-</v>
      </c>
      <c r="J134" s="102">
        <f t="shared" si="26"/>
        <v>0</v>
      </c>
      <c r="K134" s="87">
        <f t="shared" si="27"/>
        <v>0</v>
      </c>
      <c r="L134" s="87">
        <f t="shared" si="28"/>
        <v>0</v>
      </c>
      <c r="M134" s="87">
        <f t="shared" si="29"/>
        <v>0</v>
      </c>
      <c r="N134" s="87">
        <f t="shared" si="30"/>
        <v>0</v>
      </c>
      <c r="O134" s="87">
        <f t="shared" si="31"/>
        <v>0</v>
      </c>
      <c r="P134" s="9"/>
      <c r="Q134" s="9"/>
      <c r="R134" s="10"/>
      <c r="S134" s="11"/>
      <c r="T134" s="11"/>
      <c r="U134" s="109"/>
      <c r="V134" s="109"/>
    </row>
    <row r="135" spans="2:22" x14ac:dyDescent="0.3">
      <c r="B135" s="100">
        <v>122</v>
      </c>
      <c r="C135" s="7"/>
      <c r="D135" s="4"/>
      <c r="E135" s="84"/>
      <c r="F135" s="85"/>
      <c r="G135" s="86"/>
      <c r="H135" s="101">
        <f t="shared" si="24"/>
        <v>0</v>
      </c>
      <c r="I135" s="99" t="str">
        <f t="shared" si="25"/>
        <v>-</v>
      </c>
      <c r="J135" s="102">
        <f t="shared" si="26"/>
        <v>0</v>
      </c>
      <c r="K135" s="87">
        <f t="shared" si="27"/>
        <v>0</v>
      </c>
      <c r="L135" s="87">
        <f t="shared" si="28"/>
        <v>0</v>
      </c>
      <c r="M135" s="87">
        <f t="shared" si="29"/>
        <v>0</v>
      </c>
      <c r="N135" s="87">
        <f t="shared" si="30"/>
        <v>0</v>
      </c>
      <c r="O135" s="87">
        <f t="shared" si="31"/>
        <v>0</v>
      </c>
      <c r="P135" s="9"/>
      <c r="Q135" s="9"/>
      <c r="R135" s="10"/>
      <c r="S135" s="11"/>
      <c r="T135" s="11"/>
      <c r="U135" s="109"/>
      <c r="V135" s="109"/>
    </row>
    <row r="136" spans="2:22" x14ac:dyDescent="0.3">
      <c r="B136" s="100">
        <v>123</v>
      </c>
      <c r="C136" s="7"/>
      <c r="D136" s="4"/>
      <c r="E136" s="84"/>
      <c r="F136" s="85"/>
      <c r="G136" s="86"/>
      <c r="H136" s="101">
        <f t="shared" si="24"/>
        <v>0</v>
      </c>
      <c r="I136" s="99" t="str">
        <f t="shared" si="25"/>
        <v>-</v>
      </c>
      <c r="J136" s="102">
        <f t="shared" si="26"/>
        <v>0</v>
      </c>
      <c r="K136" s="87">
        <f t="shared" si="27"/>
        <v>0</v>
      </c>
      <c r="L136" s="87">
        <f t="shared" si="28"/>
        <v>0</v>
      </c>
      <c r="M136" s="87">
        <f t="shared" si="29"/>
        <v>0</v>
      </c>
      <c r="N136" s="87">
        <f t="shared" si="30"/>
        <v>0</v>
      </c>
      <c r="O136" s="87">
        <f t="shared" si="31"/>
        <v>0</v>
      </c>
      <c r="P136" s="9"/>
      <c r="Q136" s="9"/>
      <c r="R136" s="10"/>
      <c r="S136" s="11"/>
      <c r="T136" s="11"/>
      <c r="U136" s="109"/>
      <c r="V136" s="109"/>
    </row>
    <row r="137" spans="2:22" x14ac:dyDescent="0.3">
      <c r="B137" s="100">
        <v>124</v>
      </c>
      <c r="C137" s="7"/>
      <c r="D137" s="4"/>
      <c r="E137" s="84"/>
      <c r="F137" s="85"/>
      <c r="G137" s="86"/>
      <c r="H137" s="101">
        <f t="shared" si="24"/>
        <v>0</v>
      </c>
      <c r="I137" s="99" t="str">
        <f t="shared" si="25"/>
        <v>-</v>
      </c>
      <c r="J137" s="102">
        <f t="shared" si="26"/>
        <v>0</v>
      </c>
      <c r="K137" s="87">
        <f t="shared" si="27"/>
        <v>0</v>
      </c>
      <c r="L137" s="87">
        <f t="shared" si="28"/>
        <v>0</v>
      </c>
      <c r="M137" s="87">
        <f t="shared" si="29"/>
        <v>0</v>
      </c>
      <c r="N137" s="87">
        <f t="shared" si="30"/>
        <v>0</v>
      </c>
      <c r="O137" s="87">
        <f t="shared" si="31"/>
        <v>0</v>
      </c>
      <c r="P137" s="9"/>
      <c r="Q137" s="9"/>
      <c r="R137" s="10"/>
      <c r="S137" s="11"/>
      <c r="T137" s="11"/>
      <c r="U137" s="109"/>
      <c r="V137" s="109"/>
    </row>
    <row r="138" spans="2:22" x14ac:dyDescent="0.3">
      <c r="B138" s="100">
        <v>125</v>
      </c>
      <c r="C138" s="7"/>
      <c r="D138" s="4"/>
      <c r="E138" s="84"/>
      <c r="F138" s="85"/>
      <c r="G138" s="86"/>
      <c r="H138" s="101">
        <f t="shared" si="24"/>
        <v>0</v>
      </c>
      <c r="I138" s="99" t="str">
        <f t="shared" si="25"/>
        <v>-</v>
      </c>
      <c r="J138" s="102">
        <f t="shared" si="26"/>
        <v>0</v>
      </c>
      <c r="K138" s="87">
        <f t="shared" si="27"/>
        <v>0</v>
      </c>
      <c r="L138" s="87">
        <f t="shared" si="28"/>
        <v>0</v>
      </c>
      <c r="M138" s="87">
        <f t="shared" si="29"/>
        <v>0</v>
      </c>
      <c r="N138" s="87">
        <f t="shared" si="30"/>
        <v>0</v>
      </c>
      <c r="O138" s="87">
        <f t="shared" si="31"/>
        <v>0</v>
      </c>
      <c r="P138" s="9"/>
      <c r="Q138" s="9"/>
      <c r="R138" s="10"/>
      <c r="S138" s="11"/>
      <c r="T138" s="11"/>
      <c r="U138" s="109"/>
      <c r="V138" s="109"/>
    </row>
    <row r="139" spans="2:22" x14ac:dyDescent="0.3">
      <c r="B139" s="100">
        <v>126</v>
      </c>
      <c r="C139" s="7"/>
      <c r="D139" s="4"/>
      <c r="E139" s="84"/>
      <c r="F139" s="85"/>
      <c r="G139" s="86"/>
      <c r="H139" s="101">
        <f t="shared" si="24"/>
        <v>0</v>
      </c>
      <c r="I139" s="99" t="str">
        <f t="shared" si="25"/>
        <v>-</v>
      </c>
      <c r="J139" s="102">
        <f t="shared" si="26"/>
        <v>0</v>
      </c>
      <c r="K139" s="87">
        <f t="shared" si="27"/>
        <v>0</v>
      </c>
      <c r="L139" s="87">
        <f t="shared" si="28"/>
        <v>0</v>
      </c>
      <c r="M139" s="87">
        <f t="shared" si="29"/>
        <v>0</v>
      </c>
      <c r="N139" s="87">
        <f t="shared" si="30"/>
        <v>0</v>
      </c>
      <c r="O139" s="87">
        <f t="shared" si="31"/>
        <v>0</v>
      </c>
      <c r="P139" s="9"/>
      <c r="Q139" s="9"/>
      <c r="R139" s="10"/>
      <c r="S139" s="11"/>
      <c r="T139" s="11"/>
      <c r="U139" s="109"/>
      <c r="V139" s="109"/>
    </row>
    <row r="140" spans="2:22" x14ac:dyDescent="0.3">
      <c r="B140" s="100">
        <v>127</v>
      </c>
      <c r="C140" s="7"/>
      <c r="D140" s="4"/>
      <c r="E140" s="84"/>
      <c r="F140" s="85"/>
      <c r="G140" s="86"/>
      <c r="H140" s="101">
        <f t="shared" si="24"/>
        <v>0</v>
      </c>
      <c r="I140" s="99" t="str">
        <f t="shared" si="25"/>
        <v>-</v>
      </c>
      <c r="J140" s="102">
        <f t="shared" si="26"/>
        <v>0</v>
      </c>
      <c r="K140" s="87">
        <f t="shared" si="27"/>
        <v>0</v>
      </c>
      <c r="L140" s="87">
        <f t="shared" si="28"/>
        <v>0</v>
      </c>
      <c r="M140" s="87">
        <f t="shared" si="29"/>
        <v>0</v>
      </c>
      <c r="N140" s="87">
        <f t="shared" si="30"/>
        <v>0</v>
      </c>
      <c r="O140" s="87">
        <f t="shared" si="31"/>
        <v>0</v>
      </c>
      <c r="P140" s="9"/>
      <c r="Q140" s="9"/>
      <c r="R140" s="10"/>
      <c r="S140" s="11"/>
      <c r="T140" s="11"/>
      <c r="U140" s="109"/>
      <c r="V140" s="109"/>
    </row>
    <row r="141" spans="2:22" x14ac:dyDescent="0.3">
      <c r="B141" s="100">
        <v>128</v>
      </c>
      <c r="C141" s="7"/>
      <c r="D141" s="4"/>
      <c r="E141" s="84"/>
      <c r="F141" s="85"/>
      <c r="G141" s="86"/>
      <c r="H141" s="101">
        <f t="shared" si="24"/>
        <v>0</v>
      </c>
      <c r="I141" s="99" t="str">
        <f t="shared" si="25"/>
        <v>-</v>
      </c>
      <c r="J141" s="102">
        <f t="shared" si="26"/>
        <v>0</v>
      </c>
      <c r="K141" s="87">
        <f t="shared" si="27"/>
        <v>0</v>
      </c>
      <c r="L141" s="87">
        <f t="shared" si="28"/>
        <v>0</v>
      </c>
      <c r="M141" s="87">
        <f t="shared" si="29"/>
        <v>0</v>
      </c>
      <c r="N141" s="87">
        <f t="shared" si="30"/>
        <v>0</v>
      </c>
      <c r="O141" s="87">
        <f t="shared" si="31"/>
        <v>0</v>
      </c>
      <c r="P141" s="9"/>
      <c r="Q141" s="9"/>
      <c r="R141" s="10"/>
      <c r="S141" s="11"/>
      <c r="T141" s="11"/>
      <c r="U141" s="109"/>
      <c r="V141" s="109"/>
    </row>
    <row r="142" spans="2:22" x14ac:dyDescent="0.3">
      <c r="B142" s="100">
        <v>129</v>
      </c>
      <c r="C142" s="7"/>
      <c r="D142" s="4"/>
      <c r="E142" s="84"/>
      <c r="F142" s="85"/>
      <c r="G142" s="86"/>
      <c r="H142" s="101">
        <f t="shared" si="24"/>
        <v>0</v>
      </c>
      <c r="I142" s="99" t="str">
        <f t="shared" si="25"/>
        <v>-</v>
      </c>
      <c r="J142" s="102">
        <f t="shared" si="26"/>
        <v>0</v>
      </c>
      <c r="K142" s="87">
        <f t="shared" si="27"/>
        <v>0</v>
      </c>
      <c r="L142" s="87">
        <f t="shared" si="28"/>
        <v>0</v>
      </c>
      <c r="M142" s="87">
        <f t="shared" si="29"/>
        <v>0</v>
      </c>
      <c r="N142" s="87">
        <f t="shared" si="30"/>
        <v>0</v>
      </c>
      <c r="O142" s="87">
        <f t="shared" si="31"/>
        <v>0</v>
      </c>
      <c r="P142" s="9"/>
      <c r="Q142" s="9"/>
      <c r="R142" s="10"/>
      <c r="S142" s="11"/>
      <c r="T142" s="11"/>
      <c r="U142" s="109"/>
      <c r="V142" s="109"/>
    </row>
    <row r="143" spans="2:22" x14ac:dyDescent="0.3">
      <c r="B143" s="100">
        <v>130</v>
      </c>
      <c r="C143" s="7"/>
      <c r="D143" s="4"/>
      <c r="E143" s="84"/>
      <c r="F143" s="85"/>
      <c r="G143" s="86"/>
      <c r="H143" s="101">
        <f t="shared" ref="H143:H206" si="32">IF(I143=1,$D$8,IF(I143=2,$E$8,IF(I143=3,$F$8,IF(I143=4,$G$8,IF(I143=5,$H$8,0)))))*F143</f>
        <v>0</v>
      </c>
      <c r="I143" s="99" t="str">
        <f t="shared" ref="I143:I206" si="33">(IF(AND(J143&gt;0,J143&lt;=70),5,IF(AND(J143&gt;70,J143&lt;=80),4,IF(AND(J143&gt;80,J143&lt;=90),3,IF(AND(J143&gt;90,J143&lt;96),2,IF(AND(J143&gt;=96,J143&lt;=100),1,"-"))))))</f>
        <v>-</v>
      </c>
      <c r="J143" s="102">
        <f t="shared" ref="J143:J206" si="34">0.6*(K143+L143+M143)+0.4*(N143+O143)</f>
        <v>0</v>
      </c>
      <c r="K143" s="87">
        <f t="shared" ref="K143:K206" si="35">IF(AND(P143=1),60,IF(AND(P143=2),50,IF(AND(P143=3),40,IF(AND(P143=4),30,0))))</f>
        <v>0</v>
      </c>
      <c r="L143" s="87">
        <f t="shared" ref="L143:L206" si="36">IF(AND(Q143=1),10,IF(AND(Q143=2),8,IF(AND(Q143=3),6,IF(AND(Q143=4),4,IF(AND(Q143=5),2,0)))))</f>
        <v>0</v>
      </c>
      <c r="M143" s="87">
        <f t="shared" ref="M143:M206" si="37">IF(AND(R143=1),30,IF(AND(R143=2),25,IF(AND(R143=3),20,IF(AND(R143=4),15,0))))</f>
        <v>0</v>
      </c>
      <c r="N143" s="87">
        <f t="shared" ref="N143:N206" si="38">(IF(AND(S143=1),70,IF(AND(S143=2),60,IF(AND(S143=3),50,0))))</f>
        <v>0</v>
      </c>
      <c r="O143" s="87">
        <f t="shared" ref="O143:O206" si="39">(IF(AND(T143=1),30,IF(AND(T143=2),25,IF(AND(T143=3),20,0))))</f>
        <v>0</v>
      </c>
      <c r="P143" s="9"/>
      <c r="Q143" s="9"/>
      <c r="R143" s="10"/>
      <c r="S143" s="11"/>
      <c r="T143" s="11"/>
      <c r="U143" s="109"/>
      <c r="V143" s="109"/>
    </row>
    <row r="144" spans="2:22" x14ac:dyDescent="0.3">
      <c r="B144" s="100">
        <v>131</v>
      </c>
      <c r="C144" s="7"/>
      <c r="D144" s="4"/>
      <c r="E144" s="84"/>
      <c r="F144" s="85"/>
      <c r="G144" s="86"/>
      <c r="H144" s="101">
        <f t="shared" si="32"/>
        <v>0</v>
      </c>
      <c r="I144" s="99" t="str">
        <f t="shared" si="33"/>
        <v>-</v>
      </c>
      <c r="J144" s="102">
        <f t="shared" si="34"/>
        <v>0</v>
      </c>
      <c r="K144" s="87">
        <f t="shared" si="35"/>
        <v>0</v>
      </c>
      <c r="L144" s="87">
        <f t="shared" si="36"/>
        <v>0</v>
      </c>
      <c r="M144" s="87">
        <f t="shared" si="37"/>
        <v>0</v>
      </c>
      <c r="N144" s="87">
        <f t="shared" si="38"/>
        <v>0</v>
      </c>
      <c r="O144" s="87">
        <f t="shared" si="39"/>
        <v>0</v>
      </c>
      <c r="P144" s="9"/>
      <c r="Q144" s="9"/>
      <c r="R144" s="10"/>
      <c r="S144" s="11"/>
      <c r="T144" s="11"/>
      <c r="U144" s="109"/>
      <c r="V144" s="109"/>
    </row>
    <row r="145" spans="2:22" x14ac:dyDescent="0.3">
      <c r="B145" s="100">
        <v>132</v>
      </c>
      <c r="C145" s="7"/>
      <c r="D145" s="4"/>
      <c r="E145" s="84"/>
      <c r="F145" s="85"/>
      <c r="G145" s="86"/>
      <c r="H145" s="101">
        <f t="shared" si="32"/>
        <v>0</v>
      </c>
      <c r="I145" s="99" t="str">
        <f t="shared" si="33"/>
        <v>-</v>
      </c>
      <c r="J145" s="102">
        <f t="shared" si="34"/>
        <v>0</v>
      </c>
      <c r="K145" s="87">
        <f t="shared" si="35"/>
        <v>0</v>
      </c>
      <c r="L145" s="87">
        <f t="shared" si="36"/>
        <v>0</v>
      </c>
      <c r="M145" s="87">
        <f t="shared" si="37"/>
        <v>0</v>
      </c>
      <c r="N145" s="87">
        <f t="shared" si="38"/>
        <v>0</v>
      </c>
      <c r="O145" s="87">
        <f t="shared" si="39"/>
        <v>0</v>
      </c>
      <c r="P145" s="9"/>
      <c r="Q145" s="9"/>
      <c r="R145" s="10"/>
      <c r="S145" s="11"/>
      <c r="T145" s="11"/>
      <c r="U145" s="109"/>
      <c r="V145" s="109"/>
    </row>
    <row r="146" spans="2:22" x14ac:dyDescent="0.3">
      <c r="B146" s="100">
        <v>133</v>
      </c>
      <c r="C146" s="7"/>
      <c r="D146" s="4"/>
      <c r="E146" s="84"/>
      <c r="F146" s="85"/>
      <c r="G146" s="86"/>
      <c r="H146" s="101">
        <f t="shared" si="32"/>
        <v>0</v>
      </c>
      <c r="I146" s="99" t="str">
        <f t="shared" si="33"/>
        <v>-</v>
      </c>
      <c r="J146" s="102">
        <f t="shared" si="34"/>
        <v>0</v>
      </c>
      <c r="K146" s="87">
        <f t="shared" si="35"/>
        <v>0</v>
      </c>
      <c r="L146" s="87">
        <f t="shared" si="36"/>
        <v>0</v>
      </c>
      <c r="M146" s="87">
        <f t="shared" si="37"/>
        <v>0</v>
      </c>
      <c r="N146" s="87">
        <f t="shared" si="38"/>
        <v>0</v>
      </c>
      <c r="O146" s="87">
        <f t="shared" si="39"/>
        <v>0</v>
      </c>
      <c r="P146" s="9"/>
      <c r="Q146" s="9"/>
      <c r="R146" s="10"/>
      <c r="S146" s="11"/>
      <c r="T146" s="11"/>
      <c r="U146" s="109"/>
      <c r="V146" s="109"/>
    </row>
    <row r="147" spans="2:22" x14ac:dyDescent="0.3">
      <c r="B147" s="100">
        <v>134</v>
      </c>
      <c r="C147" s="7"/>
      <c r="D147" s="4"/>
      <c r="E147" s="84"/>
      <c r="F147" s="85"/>
      <c r="G147" s="86"/>
      <c r="H147" s="101">
        <f t="shared" si="32"/>
        <v>0</v>
      </c>
      <c r="I147" s="99" t="str">
        <f t="shared" si="33"/>
        <v>-</v>
      </c>
      <c r="J147" s="102">
        <f t="shared" si="34"/>
        <v>0</v>
      </c>
      <c r="K147" s="87">
        <f t="shared" si="35"/>
        <v>0</v>
      </c>
      <c r="L147" s="87">
        <f t="shared" si="36"/>
        <v>0</v>
      </c>
      <c r="M147" s="87">
        <f t="shared" si="37"/>
        <v>0</v>
      </c>
      <c r="N147" s="87">
        <f t="shared" si="38"/>
        <v>0</v>
      </c>
      <c r="O147" s="87">
        <f t="shared" si="39"/>
        <v>0</v>
      </c>
      <c r="P147" s="9"/>
      <c r="Q147" s="9"/>
      <c r="R147" s="10"/>
      <c r="S147" s="11"/>
      <c r="T147" s="11"/>
      <c r="U147" s="109"/>
      <c r="V147" s="109"/>
    </row>
    <row r="148" spans="2:22" x14ac:dyDescent="0.3">
      <c r="B148" s="100">
        <v>135</v>
      </c>
      <c r="C148" s="7"/>
      <c r="D148" s="4"/>
      <c r="E148" s="84"/>
      <c r="F148" s="85"/>
      <c r="G148" s="86"/>
      <c r="H148" s="101">
        <f t="shared" si="32"/>
        <v>0</v>
      </c>
      <c r="I148" s="99" t="str">
        <f t="shared" si="33"/>
        <v>-</v>
      </c>
      <c r="J148" s="102">
        <f t="shared" si="34"/>
        <v>0</v>
      </c>
      <c r="K148" s="87">
        <f t="shared" si="35"/>
        <v>0</v>
      </c>
      <c r="L148" s="87">
        <f t="shared" si="36"/>
        <v>0</v>
      </c>
      <c r="M148" s="87">
        <f t="shared" si="37"/>
        <v>0</v>
      </c>
      <c r="N148" s="87">
        <f t="shared" si="38"/>
        <v>0</v>
      </c>
      <c r="O148" s="87">
        <f t="shared" si="39"/>
        <v>0</v>
      </c>
      <c r="P148" s="9"/>
      <c r="Q148" s="9"/>
      <c r="R148" s="10"/>
      <c r="S148" s="11"/>
      <c r="T148" s="11"/>
      <c r="U148" s="109"/>
      <c r="V148" s="109"/>
    </row>
    <row r="149" spans="2:22" x14ac:dyDescent="0.3">
      <c r="B149" s="100">
        <v>136</v>
      </c>
      <c r="C149" s="7"/>
      <c r="D149" s="4"/>
      <c r="E149" s="84"/>
      <c r="F149" s="85"/>
      <c r="G149" s="86"/>
      <c r="H149" s="101">
        <f t="shared" si="32"/>
        <v>0</v>
      </c>
      <c r="I149" s="99" t="str">
        <f t="shared" si="33"/>
        <v>-</v>
      </c>
      <c r="J149" s="102">
        <f t="shared" si="34"/>
        <v>0</v>
      </c>
      <c r="K149" s="87">
        <f t="shared" si="35"/>
        <v>0</v>
      </c>
      <c r="L149" s="87">
        <f t="shared" si="36"/>
        <v>0</v>
      </c>
      <c r="M149" s="87">
        <f t="shared" si="37"/>
        <v>0</v>
      </c>
      <c r="N149" s="87">
        <f t="shared" si="38"/>
        <v>0</v>
      </c>
      <c r="O149" s="87">
        <f t="shared" si="39"/>
        <v>0</v>
      </c>
      <c r="P149" s="9"/>
      <c r="Q149" s="9"/>
      <c r="R149" s="10"/>
      <c r="S149" s="11"/>
      <c r="T149" s="11"/>
      <c r="U149" s="109"/>
      <c r="V149" s="109"/>
    </row>
    <row r="150" spans="2:22" x14ac:dyDescent="0.3">
      <c r="B150" s="100">
        <v>137</v>
      </c>
      <c r="C150" s="7"/>
      <c r="D150" s="4"/>
      <c r="E150" s="84"/>
      <c r="F150" s="85"/>
      <c r="G150" s="86"/>
      <c r="H150" s="101">
        <f t="shared" si="32"/>
        <v>0</v>
      </c>
      <c r="I150" s="99" t="str">
        <f t="shared" si="33"/>
        <v>-</v>
      </c>
      <c r="J150" s="102">
        <f t="shared" si="34"/>
        <v>0</v>
      </c>
      <c r="K150" s="87">
        <f t="shared" si="35"/>
        <v>0</v>
      </c>
      <c r="L150" s="87">
        <f t="shared" si="36"/>
        <v>0</v>
      </c>
      <c r="M150" s="87">
        <f t="shared" si="37"/>
        <v>0</v>
      </c>
      <c r="N150" s="87">
        <f t="shared" si="38"/>
        <v>0</v>
      </c>
      <c r="O150" s="87">
        <f t="shared" si="39"/>
        <v>0</v>
      </c>
      <c r="P150" s="9"/>
      <c r="Q150" s="9"/>
      <c r="R150" s="10"/>
      <c r="S150" s="11"/>
      <c r="T150" s="11"/>
      <c r="U150" s="109"/>
      <c r="V150" s="109"/>
    </row>
    <row r="151" spans="2:22" x14ac:dyDescent="0.3">
      <c r="B151" s="100">
        <v>138</v>
      </c>
      <c r="C151" s="7"/>
      <c r="D151" s="4"/>
      <c r="E151" s="84"/>
      <c r="F151" s="85"/>
      <c r="G151" s="86"/>
      <c r="H151" s="101">
        <f t="shared" si="32"/>
        <v>0</v>
      </c>
      <c r="I151" s="99" t="str">
        <f t="shared" si="33"/>
        <v>-</v>
      </c>
      <c r="J151" s="102">
        <f t="shared" si="34"/>
        <v>0</v>
      </c>
      <c r="K151" s="87">
        <f t="shared" si="35"/>
        <v>0</v>
      </c>
      <c r="L151" s="87">
        <f t="shared" si="36"/>
        <v>0</v>
      </c>
      <c r="M151" s="87">
        <f t="shared" si="37"/>
        <v>0</v>
      </c>
      <c r="N151" s="87">
        <f t="shared" si="38"/>
        <v>0</v>
      </c>
      <c r="O151" s="87">
        <f t="shared" si="39"/>
        <v>0</v>
      </c>
      <c r="P151" s="9"/>
      <c r="Q151" s="9"/>
      <c r="R151" s="10"/>
      <c r="S151" s="11"/>
      <c r="T151" s="11"/>
      <c r="U151" s="109"/>
      <c r="V151" s="109"/>
    </row>
    <row r="152" spans="2:22" x14ac:dyDescent="0.3">
      <c r="B152" s="100">
        <v>139</v>
      </c>
      <c r="C152" s="7"/>
      <c r="D152" s="4"/>
      <c r="E152" s="84"/>
      <c r="F152" s="85"/>
      <c r="G152" s="86"/>
      <c r="H152" s="101">
        <f t="shared" si="32"/>
        <v>0</v>
      </c>
      <c r="I152" s="99" t="str">
        <f t="shared" si="33"/>
        <v>-</v>
      </c>
      <c r="J152" s="102">
        <f t="shared" si="34"/>
        <v>0</v>
      </c>
      <c r="K152" s="87">
        <f t="shared" si="35"/>
        <v>0</v>
      </c>
      <c r="L152" s="87">
        <f t="shared" si="36"/>
        <v>0</v>
      </c>
      <c r="M152" s="87">
        <f t="shared" si="37"/>
        <v>0</v>
      </c>
      <c r="N152" s="87">
        <f t="shared" si="38"/>
        <v>0</v>
      </c>
      <c r="O152" s="87">
        <f t="shared" si="39"/>
        <v>0</v>
      </c>
      <c r="P152" s="9"/>
      <c r="Q152" s="9"/>
      <c r="R152" s="10"/>
      <c r="S152" s="11"/>
      <c r="T152" s="11"/>
      <c r="U152" s="109"/>
      <c r="V152" s="109"/>
    </row>
    <row r="153" spans="2:22" x14ac:dyDescent="0.3">
      <c r="B153" s="100">
        <v>140</v>
      </c>
      <c r="C153" s="7"/>
      <c r="D153" s="4"/>
      <c r="E153" s="84"/>
      <c r="F153" s="85"/>
      <c r="G153" s="86"/>
      <c r="H153" s="101">
        <f t="shared" si="32"/>
        <v>0</v>
      </c>
      <c r="I153" s="99" t="str">
        <f t="shared" si="33"/>
        <v>-</v>
      </c>
      <c r="J153" s="102">
        <f t="shared" si="34"/>
        <v>0</v>
      </c>
      <c r="K153" s="87">
        <f t="shared" si="35"/>
        <v>0</v>
      </c>
      <c r="L153" s="87">
        <f t="shared" si="36"/>
        <v>0</v>
      </c>
      <c r="M153" s="87">
        <f t="shared" si="37"/>
        <v>0</v>
      </c>
      <c r="N153" s="87">
        <f t="shared" si="38"/>
        <v>0</v>
      </c>
      <c r="O153" s="87">
        <f t="shared" si="39"/>
        <v>0</v>
      </c>
      <c r="P153" s="9"/>
      <c r="Q153" s="9"/>
      <c r="R153" s="10"/>
      <c r="S153" s="11"/>
      <c r="T153" s="11"/>
      <c r="U153" s="109"/>
      <c r="V153" s="109"/>
    </row>
    <row r="154" spans="2:22" x14ac:dyDescent="0.3">
      <c r="B154" s="100">
        <v>141</v>
      </c>
      <c r="C154" s="7"/>
      <c r="D154" s="4"/>
      <c r="E154" s="84"/>
      <c r="F154" s="85"/>
      <c r="G154" s="86"/>
      <c r="H154" s="101">
        <f t="shared" si="32"/>
        <v>0</v>
      </c>
      <c r="I154" s="99" t="str">
        <f t="shared" si="33"/>
        <v>-</v>
      </c>
      <c r="J154" s="102">
        <f t="shared" si="34"/>
        <v>0</v>
      </c>
      <c r="K154" s="87">
        <f t="shared" si="35"/>
        <v>0</v>
      </c>
      <c r="L154" s="87">
        <f t="shared" si="36"/>
        <v>0</v>
      </c>
      <c r="M154" s="87">
        <f t="shared" si="37"/>
        <v>0</v>
      </c>
      <c r="N154" s="87">
        <f t="shared" si="38"/>
        <v>0</v>
      </c>
      <c r="O154" s="87">
        <f t="shared" si="39"/>
        <v>0</v>
      </c>
      <c r="P154" s="9"/>
      <c r="Q154" s="9"/>
      <c r="R154" s="10"/>
      <c r="S154" s="11"/>
      <c r="T154" s="11"/>
      <c r="U154" s="109"/>
      <c r="V154" s="109"/>
    </row>
    <row r="155" spans="2:22" x14ac:dyDescent="0.3">
      <c r="B155" s="100">
        <v>142</v>
      </c>
      <c r="C155" s="7"/>
      <c r="D155" s="4"/>
      <c r="E155" s="84"/>
      <c r="F155" s="85"/>
      <c r="G155" s="86"/>
      <c r="H155" s="101">
        <f t="shared" si="32"/>
        <v>0</v>
      </c>
      <c r="I155" s="99" t="str">
        <f t="shared" si="33"/>
        <v>-</v>
      </c>
      <c r="J155" s="102">
        <f t="shared" si="34"/>
        <v>0</v>
      </c>
      <c r="K155" s="87">
        <f t="shared" si="35"/>
        <v>0</v>
      </c>
      <c r="L155" s="87">
        <f t="shared" si="36"/>
        <v>0</v>
      </c>
      <c r="M155" s="87">
        <f t="shared" si="37"/>
        <v>0</v>
      </c>
      <c r="N155" s="87">
        <f t="shared" si="38"/>
        <v>0</v>
      </c>
      <c r="O155" s="87">
        <f t="shared" si="39"/>
        <v>0</v>
      </c>
      <c r="P155" s="9"/>
      <c r="Q155" s="9"/>
      <c r="R155" s="10"/>
      <c r="S155" s="11"/>
      <c r="T155" s="11"/>
      <c r="U155" s="109"/>
      <c r="V155" s="109"/>
    </row>
    <row r="156" spans="2:22" x14ac:dyDescent="0.3">
      <c r="B156" s="100">
        <v>143</v>
      </c>
      <c r="C156" s="7"/>
      <c r="D156" s="4"/>
      <c r="E156" s="84"/>
      <c r="F156" s="85"/>
      <c r="G156" s="86"/>
      <c r="H156" s="101">
        <f t="shared" si="32"/>
        <v>0</v>
      </c>
      <c r="I156" s="99" t="str">
        <f t="shared" si="33"/>
        <v>-</v>
      </c>
      <c r="J156" s="102">
        <f t="shared" si="34"/>
        <v>0</v>
      </c>
      <c r="K156" s="87">
        <f t="shared" si="35"/>
        <v>0</v>
      </c>
      <c r="L156" s="87">
        <f t="shared" si="36"/>
        <v>0</v>
      </c>
      <c r="M156" s="87">
        <f t="shared" si="37"/>
        <v>0</v>
      </c>
      <c r="N156" s="87">
        <f t="shared" si="38"/>
        <v>0</v>
      </c>
      <c r="O156" s="87">
        <f t="shared" si="39"/>
        <v>0</v>
      </c>
      <c r="P156" s="9"/>
      <c r="Q156" s="9"/>
      <c r="R156" s="10"/>
      <c r="S156" s="11"/>
      <c r="T156" s="11"/>
      <c r="U156" s="109"/>
      <c r="V156" s="109"/>
    </row>
    <row r="157" spans="2:22" x14ac:dyDescent="0.3">
      <c r="B157" s="100">
        <v>144</v>
      </c>
      <c r="C157" s="7"/>
      <c r="D157" s="4"/>
      <c r="E157" s="84"/>
      <c r="F157" s="85"/>
      <c r="G157" s="86"/>
      <c r="H157" s="101">
        <f t="shared" si="32"/>
        <v>0</v>
      </c>
      <c r="I157" s="99" t="str">
        <f t="shared" si="33"/>
        <v>-</v>
      </c>
      <c r="J157" s="102">
        <f t="shared" si="34"/>
        <v>0</v>
      </c>
      <c r="K157" s="87">
        <f t="shared" si="35"/>
        <v>0</v>
      </c>
      <c r="L157" s="87">
        <f t="shared" si="36"/>
        <v>0</v>
      </c>
      <c r="M157" s="87">
        <f t="shared" si="37"/>
        <v>0</v>
      </c>
      <c r="N157" s="87">
        <f t="shared" si="38"/>
        <v>0</v>
      </c>
      <c r="O157" s="87">
        <f t="shared" si="39"/>
        <v>0</v>
      </c>
      <c r="P157" s="9"/>
      <c r="Q157" s="9"/>
      <c r="R157" s="10"/>
      <c r="S157" s="11"/>
      <c r="T157" s="11"/>
      <c r="U157" s="109"/>
      <c r="V157" s="109"/>
    </row>
    <row r="158" spans="2:22" x14ac:dyDescent="0.3">
      <c r="B158" s="100">
        <v>145</v>
      </c>
      <c r="C158" s="7"/>
      <c r="D158" s="4"/>
      <c r="E158" s="84"/>
      <c r="F158" s="85"/>
      <c r="G158" s="86"/>
      <c r="H158" s="101">
        <f t="shared" si="32"/>
        <v>0</v>
      </c>
      <c r="I158" s="99" t="str">
        <f t="shared" si="33"/>
        <v>-</v>
      </c>
      <c r="J158" s="102">
        <f t="shared" si="34"/>
        <v>0</v>
      </c>
      <c r="K158" s="87">
        <f t="shared" si="35"/>
        <v>0</v>
      </c>
      <c r="L158" s="87">
        <f t="shared" si="36"/>
        <v>0</v>
      </c>
      <c r="M158" s="87">
        <f t="shared" si="37"/>
        <v>0</v>
      </c>
      <c r="N158" s="87">
        <f t="shared" si="38"/>
        <v>0</v>
      </c>
      <c r="O158" s="87">
        <f t="shared" si="39"/>
        <v>0</v>
      </c>
      <c r="P158" s="9"/>
      <c r="Q158" s="9"/>
      <c r="R158" s="10"/>
      <c r="S158" s="11"/>
      <c r="T158" s="11"/>
      <c r="U158" s="109"/>
      <c r="V158" s="109"/>
    </row>
    <row r="159" spans="2:22" x14ac:dyDescent="0.3">
      <c r="B159" s="100">
        <v>146</v>
      </c>
      <c r="C159" s="7"/>
      <c r="D159" s="4"/>
      <c r="E159" s="84"/>
      <c r="F159" s="85"/>
      <c r="G159" s="86"/>
      <c r="H159" s="101">
        <f t="shared" si="32"/>
        <v>0</v>
      </c>
      <c r="I159" s="99" t="str">
        <f t="shared" si="33"/>
        <v>-</v>
      </c>
      <c r="J159" s="102">
        <f t="shared" si="34"/>
        <v>0</v>
      </c>
      <c r="K159" s="87">
        <f t="shared" si="35"/>
        <v>0</v>
      </c>
      <c r="L159" s="87">
        <f t="shared" si="36"/>
        <v>0</v>
      </c>
      <c r="M159" s="87">
        <f t="shared" si="37"/>
        <v>0</v>
      </c>
      <c r="N159" s="87">
        <f t="shared" si="38"/>
        <v>0</v>
      </c>
      <c r="O159" s="87">
        <f t="shared" si="39"/>
        <v>0</v>
      </c>
      <c r="P159" s="9"/>
      <c r="Q159" s="9"/>
      <c r="R159" s="10"/>
      <c r="S159" s="11"/>
      <c r="T159" s="11"/>
      <c r="U159" s="109"/>
      <c r="V159" s="109"/>
    </row>
    <row r="160" spans="2:22" x14ac:dyDescent="0.3">
      <c r="B160" s="100">
        <v>147</v>
      </c>
      <c r="C160" s="7"/>
      <c r="D160" s="4"/>
      <c r="E160" s="84"/>
      <c r="F160" s="85"/>
      <c r="G160" s="86"/>
      <c r="H160" s="101">
        <f t="shared" si="32"/>
        <v>0</v>
      </c>
      <c r="I160" s="99" t="str">
        <f t="shared" si="33"/>
        <v>-</v>
      </c>
      <c r="J160" s="102">
        <f t="shared" si="34"/>
        <v>0</v>
      </c>
      <c r="K160" s="87">
        <f t="shared" si="35"/>
        <v>0</v>
      </c>
      <c r="L160" s="87">
        <f t="shared" si="36"/>
        <v>0</v>
      </c>
      <c r="M160" s="87">
        <f t="shared" si="37"/>
        <v>0</v>
      </c>
      <c r="N160" s="87">
        <f t="shared" si="38"/>
        <v>0</v>
      </c>
      <c r="O160" s="87">
        <f t="shared" si="39"/>
        <v>0</v>
      </c>
      <c r="P160" s="9"/>
      <c r="Q160" s="9"/>
      <c r="R160" s="10"/>
      <c r="S160" s="11"/>
      <c r="T160" s="11"/>
      <c r="U160" s="109"/>
      <c r="V160" s="109"/>
    </row>
    <row r="161" spans="2:22" x14ac:dyDescent="0.3">
      <c r="B161" s="100">
        <v>148</v>
      </c>
      <c r="C161" s="7"/>
      <c r="D161" s="4"/>
      <c r="E161" s="84"/>
      <c r="F161" s="85"/>
      <c r="G161" s="86"/>
      <c r="H161" s="101">
        <f t="shared" si="32"/>
        <v>0</v>
      </c>
      <c r="I161" s="99" t="str">
        <f t="shared" si="33"/>
        <v>-</v>
      </c>
      <c r="J161" s="102">
        <f t="shared" si="34"/>
        <v>0</v>
      </c>
      <c r="K161" s="87">
        <f t="shared" si="35"/>
        <v>0</v>
      </c>
      <c r="L161" s="87">
        <f t="shared" si="36"/>
        <v>0</v>
      </c>
      <c r="M161" s="87">
        <f t="shared" si="37"/>
        <v>0</v>
      </c>
      <c r="N161" s="87">
        <f t="shared" si="38"/>
        <v>0</v>
      </c>
      <c r="O161" s="87">
        <f t="shared" si="39"/>
        <v>0</v>
      </c>
      <c r="P161" s="9"/>
      <c r="Q161" s="9"/>
      <c r="R161" s="10"/>
      <c r="S161" s="11"/>
      <c r="T161" s="11"/>
      <c r="U161" s="109"/>
      <c r="V161" s="109"/>
    </row>
    <row r="162" spans="2:22" x14ac:dyDescent="0.3">
      <c r="B162" s="100">
        <v>149</v>
      </c>
      <c r="C162" s="7"/>
      <c r="D162" s="4"/>
      <c r="E162" s="84"/>
      <c r="F162" s="85"/>
      <c r="G162" s="86"/>
      <c r="H162" s="101">
        <f t="shared" si="32"/>
        <v>0</v>
      </c>
      <c r="I162" s="99" t="str">
        <f t="shared" si="33"/>
        <v>-</v>
      </c>
      <c r="J162" s="102">
        <f t="shared" si="34"/>
        <v>0</v>
      </c>
      <c r="K162" s="87">
        <f t="shared" si="35"/>
        <v>0</v>
      </c>
      <c r="L162" s="87">
        <f t="shared" si="36"/>
        <v>0</v>
      </c>
      <c r="M162" s="87">
        <f t="shared" si="37"/>
        <v>0</v>
      </c>
      <c r="N162" s="87">
        <f t="shared" si="38"/>
        <v>0</v>
      </c>
      <c r="O162" s="87">
        <f t="shared" si="39"/>
        <v>0</v>
      </c>
      <c r="P162" s="9"/>
      <c r="Q162" s="9"/>
      <c r="R162" s="10"/>
      <c r="S162" s="11"/>
      <c r="T162" s="11"/>
      <c r="U162" s="109"/>
      <c r="V162" s="109"/>
    </row>
    <row r="163" spans="2:22" x14ac:dyDescent="0.3">
      <c r="B163" s="100">
        <v>150</v>
      </c>
      <c r="C163" s="7"/>
      <c r="D163" s="4"/>
      <c r="E163" s="84"/>
      <c r="F163" s="85"/>
      <c r="G163" s="86"/>
      <c r="H163" s="101">
        <f t="shared" si="32"/>
        <v>0</v>
      </c>
      <c r="I163" s="99" t="str">
        <f t="shared" si="33"/>
        <v>-</v>
      </c>
      <c r="J163" s="102">
        <f t="shared" si="34"/>
        <v>0</v>
      </c>
      <c r="K163" s="87">
        <f t="shared" si="35"/>
        <v>0</v>
      </c>
      <c r="L163" s="87">
        <f t="shared" si="36"/>
        <v>0</v>
      </c>
      <c r="M163" s="87">
        <f t="shared" si="37"/>
        <v>0</v>
      </c>
      <c r="N163" s="87">
        <f t="shared" si="38"/>
        <v>0</v>
      </c>
      <c r="O163" s="87">
        <f t="shared" si="39"/>
        <v>0</v>
      </c>
      <c r="P163" s="9"/>
      <c r="Q163" s="9"/>
      <c r="R163" s="10"/>
      <c r="S163" s="11"/>
      <c r="T163" s="11"/>
      <c r="U163" s="109"/>
      <c r="V163" s="109"/>
    </row>
    <row r="164" spans="2:22" x14ac:dyDescent="0.3">
      <c r="B164" s="100">
        <v>151</v>
      </c>
      <c r="C164" s="7"/>
      <c r="D164" s="4"/>
      <c r="E164" s="84"/>
      <c r="F164" s="85"/>
      <c r="G164" s="86"/>
      <c r="H164" s="101">
        <f t="shared" si="32"/>
        <v>0</v>
      </c>
      <c r="I164" s="99" t="str">
        <f t="shared" si="33"/>
        <v>-</v>
      </c>
      <c r="J164" s="102">
        <f t="shared" si="34"/>
        <v>0</v>
      </c>
      <c r="K164" s="87">
        <f t="shared" si="35"/>
        <v>0</v>
      </c>
      <c r="L164" s="87">
        <f t="shared" si="36"/>
        <v>0</v>
      </c>
      <c r="M164" s="87">
        <f t="shared" si="37"/>
        <v>0</v>
      </c>
      <c r="N164" s="87">
        <f t="shared" si="38"/>
        <v>0</v>
      </c>
      <c r="O164" s="87">
        <f t="shared" si="39"/>
        <v>0</v>
      </c>
      <c r="P164" s="9"/>
      <c r="Q164" s="9"/>
      <c r="R164" s="10"/>
      <c r="S164" s="11"/>
      <c r="T164" s="11"/>
      <c r="U164" s="109"/>
      <c r="V164" s="109"/>
    </row>
    <row r="165" spans="2:22" x14ac:dyDescent="0.3">
      <c r="B165" s="100">
        <v>152</v>
      </c>
      <c r="C165" s="7"/>
      <c r="D165" s="4"/>
      <c r="E165" s="84"/>
      <c r="F165" s="85"/>
      <c r="G165" s="86"/>
      <c r="H165" s="101">
        <f t="shared" si="32"/>
        <v>0</v>
      </c>
      <c r="I165" s="99" t="str">
        <f t="shared" si="33"/>
        <v>-</v>
      </c>
      <c r="J165" s="102">
        <f t="shared" si="34"/>
        <v>0</v>
      </c>
      <c r="K165" s="87">
        <f t="shared" si="35"/>
        <v>0</v>
      </c>
      <c r="L165" s="87">
        <f t="shared" si="36"/>
        <v>0</v>
      </c>
      <c r="M165" s="87">
        <f t="shared" si="37"/>
        <v>0</v>
      </c>
      <c r="N165" s="87">
        <f t="shared" si="38"/>
        <v>0</v>
      </c>
      <c r="O165" s="87">
        <f t="shared" si="39"/>
        <v>0</v>
      </c>
      <c r="P165" s="9"/>
      <c r="Q165" s="9"/>
      <c r="R165" s="10"/>
      <c r="S165" s="11"/>
      <c r="T165" s="11"/>
      <c r="U165" s="109"/>
      <c r="V165" s="109"/>
    </row>
    <row r="166" spans="2:22" x14ac:dyDescent="0.3">
      <c r="B166" s="100">
        <v>153</v>
      </c>
      <c r="C166" s="7"/>
      <c r="D166" s="4"/>
      <c r="E166" s="84"/>
      <c r="F166" s="85"/>
      <c r="G166" s="86"/>
      <c r="H166" s="101">
        <f t="shared" si="32"/>
        <v>0</v>
      </c>
      <c r="I166" s="99" t="str">
        <f t="shared" si="33"/>
        <v>-</v>
      </c>
      <c r="J166" s="102">
        <f t="shared" si="34"/>
        <v>0</v>
      </c>
      <c r="K166" s="87">
        <f t="shared" si="35"/>
        <v>0</v>
      </c>
      <c r="L166" s="87">
        <f t="shared" si="36"/>
        <v>0</v>
      </c>
      <c r="M166" s="87">
        <f t="shared" si="37"/>
        <v>0</v>
      </c>
      <c r="N166" s="87">
        <f t="shared" si="38"/>
        <v>0</v>
      </c>
      <c r="O166" s="87">
        <f t="shared" si="39"/>
        <v>0</v>
      </c>
      <c r="P166" s="9"/>
      <c r="Q166" s="9"/>
      <c r="R166" s="10"/>
      <c r="S166" s="11"/>
      <c r="T166" s="11"/>
      <c r="U166" s="109"/>
      <c r="V166" s="109"/>
    </row>
    <row r="167" spans="2:22" x14ac:dyDescent="0.3">
      <c r="B167" s="100">
        <v>154</v>
      </c>
      <c r="C167" s="7"/>
      <c r="D167" s="4"/>
      <c r="E167" s="84"/>
      <c r="F167" s="85"/>
      <c r="G167" s="86"/>
      <c r="H167" s="101">
        <f t="shared" si="32"/>
        <v>0</v>
      </c>
      <c r="I167" s="99" t="str">
        <f t="shared" si="33"/>
        <v>-</v>
      </c>
      <c r="J167" s="102">
        <f t="shared" si="34"/>
        <v>0</v>
      </c>
      <c r="K167" s="87">
        <f t="shared" si="35"/>
        <v>0</v>
      </c>
      <c r="L167" s="87">
        <f t="shared" si="36"/>
        <v>0</v>
      </c>
      <c r="M167" s="87">
        <f t="shared" si="37"/>
        <v>0</v>
      </c>
      <c r="N167" s="87">
        <f t="shared" si="38"/>
        <v>0</v>
      </c>
      <c r="O167" s="87">
        <f t="shared" si="39"/>
        <v>0</v>
      </c>
      <c r="P167" s="9"/>
      <c r="Q167" s="9"/>
      <c r="R167" s="10"/>
      <c r="S167" s="11"/>
      <c r="T167" s="11"/>
      <c r="U167" s="109"/>
      <c r="V167" s="109"/>
    </row>
    <row r="168" spans="2:22" x14ac:dyDescent="0.3">
      <c r="B168" s="100">
        <v>155</v>
      </c>
      <c r="C168" s="7"/>
      <c r="D168" s="4"/>
      <c r="E168" s="84"/>
      <c r="F168" s="85"/>
      <c r="G168" s="86"/>
      <c r="H168" s="101">
        <f t="shared" si="32"/>
        <v>0</v>
      </c>
      <c r="I168" s="99" t="str">
        <f t="shared" si="33"/>
        <v>-</v>
      </c>
      <c r="J168" s="102">
        <f t="shared" si="34"/>
        <v>0</v>
      </c>
      <c r="K168" s="87">
        <f t="shared" si="35"/>
        <v>0</v>
      </c>
      <c r="L168" s="87">
        <f t="shared" si="36"/>
        <v>0</v>
      </c>
      <c r="M168" s="87">
        <f t="shared" si="37"/>
        <v>0</v>
      </c>
      <c r="N168" s="87">
        <f t="shared" si="38"/>
        <v>0</v>
      </c>
      <c r="O168" s="87">
        <f t="shared" si="39"/>
        <v>0</v>
      </c>
      <c r="P168" s="9"/>
      <c r="Q168" s="9"/>
      <c r="R168" s="10"/>
      <c r="S168" s="11"/>
      <c r="T168" s="11"/>
      <c r="U168" s="109"/>
      <c r="V168" s="109"/>
    </row>
    <row r="169" spans="2:22" x14ac:dyDescent="0.3">
      <c r="B169" s="100">
        <v>156</v>
      </c>
      <c r="C169" s="7"/>
      <c r="D169" s="4"/>
      <c r="E169" s="84"/>
      <c r="F169" s="85"/>
      <c r="G169" s="86"/>
      <c r="H169" s="101">
        <f t="shared" si="32"/>
        <v>0</v>
      </c>
      <c r="I169" s="99" t="str">
        <f t="shared" si="33"/>
        <v>-</v>
      </c>
      <c r="J169" s="102">
        <f t="shared" si="34"/>
        <v>0</v>
      </c>
      <c r="K169" s="87">
        <f t="shared" si="35"/>
        <v>0</v>
      </c>
      <c r="L169" s="87">
        <f t="shared" si="36"/>
        <v>0</v>
      </c>
      <c r="M169" s="87">
        <f t="shared" si="37"/>
        <v>0</v>
      </c>
      <c r="N169" s="87">
        <f t="shared" si="38"/>
        <v>0</v>
      </c>
      <c r="O169" s="87">
        <f t="shared" si="39"/>
        <v>0</v>
      </c>
      <c r="P169" s="9"/>
      <c r="Q169" s="9"/>
      <c r="R169" s="10"/>
      <c r="S169" s="11"/>
      <c r="T169" s="11"/>
      <c r="U169" s="109"/>
      <c r="V169" s="109"/>
    </row>
    <row r="170" spans="2:22" x14ac:dyDescent="0.3">
      <c r="B170" s="100">
        <v>157</v>
      </c>
      <c r="C170" s="7"/>
      <c r="D170" s="4"/>
      <c r="E170" s="84"/>
      <c r="F170" s="85"/>
      <c r="G170" s="86"/>
      <c r="H170" s="101">
        <f t="shared" si="32"/>
        <v>0</v>
      </c>
      <c r="I170" s="99" t="str">
        <f t="shared" si="33"/>
        <v>-</v>
      </c>
      <c r="J170" s="102">
        <f t="shared" si="34"/>
        <v>0</v>
      </c>
      <c r="K170" s="87">
        <f t="shared" si="35"/>
        <v>0</v>
      </c>
      <c r="L170" s="87">
        <f t="shared" si="36"/>
        <v>0</v>
      </c>
      <c r="M170" s="87">
        <f t="shared" si="37"/>
        <v>0</v>
      </c>
      <c r="N170" s="87">
        <f t="shared" si="38"/>
        <v>0</v>
      </c>
      <c r="O170" s="87">
        <f t="shared" si="39"/>
        <v>0</v>
      </c>
      <c r="P170" s="9"/>
      <c r="Q170" s="9"/>
      <c r="R170" s="10"/>
      <c r="S170" s="11"/>
      <c r="T170" s="11"/>
      <c r="U170" s="109"/>
      <c r="V170" s="109"/>
    </row>
    <row r="171" spans="2:22" x14ac:dyDescent="0.3">
      <c r="B171" s="100">
        <v>158</v>
      </c>
      <c r="C171" s="7"/>
      <c r="D171" s="4"/>
      <c r="E171" s="84"/>
      <c r="F171" s="85"/>
      <c r="G171" s="86"/>
      <c r="H171" s="101">
        <f t="shared" si="32"/>
        <v>0</v>
      </c>
      <c r="I171" s="99" t="str">
        <f t="shared" si="33"/>
        <v>-</v>
      </c>
      <c r="J171" s="102">
        <f t="shared" si="34"/>
        <v>0</v>
      </c>
      <c r="K171" s="87">
        <f t="shared" si="35"/>
        <v>0</v>
      </c>
      <c r="L171" s="87">
        <f t="shared" si="36"/>
        <v>0</v>
      </c>
      <c r="M171" s="87">
        <f t="shared" si="37"/>
        <v>0</v>
      </c>
      <c r="N171" s="87">
        <f t="shared" si="38"/>
        <v>0</v>
      </c>
      <c r="O171" s="87">
        <f t="shared" si="39"/>
        <v>0</v>
      </c>
      <c r="P171" s="9"/>
      <c r="Q171" s="9"/>
      <c r="R171" s="10"/>
      <c r="S171" s="11"/>
      <c r="T171" s="11"/>
      <c r="U171" s="109"/>
      <c r="V171" s="109"/>
    </row>
    <row r="172" spans="2:22" x14ac:dyDescent="0.3">
      <c r="B172" s="100">
        <v>159</v>
      </c>
      <c r="C172" s="7"/>
      <c r="D172" s="4"/>
      <c r="E172" s="84"/>
      <c r="F172" s="85"/>
      <c r="G172" s="86"/>
      <c r="H172" s="101">
        <f t="shared" si="32"/>
        <v>0</v>
      </c>
      <c r="I172" s="99" t="str">
        <f t="shared" si="33"/>
        <v>-</v>
      </c>
      <c r="J172" s="102">
        <f t="shared" si="34"/>
        <v>0</v>
      </c>
      <c r="K172" s="87">
        <f t="shared" si="35"/>
        <v>0</v>
      </c>
      <c r="L172" s="87">
        <f t="shared" si="36"/>
        <v>0</v>
      </c>
      <c r="M172" s="87">
        <f t="shared" si="37"/>
        <v>0</v>
      </c>
      <c r="N172" s="87">
        <f t="shared" si="38"/>
        <v>0</v>
      </c>
      <c r="O172" s="87">
        <f t="shared" si="39"/>
        <v>0</v>
      </c>
      <c r="P172" s="9"/>
      <c r="Q172" s="9"/>
      <c r="R172" s="10"/>
      <c r="S172" s="11"/>
      <c r="T172" s="11"/>
      <c r="U172" s="109"/>
      <c r="V172" s="109"/>
    </row>
    <row r="173" spans="2:22" x14ac:dyDescent="0.3">
      <c r="B173" s="100">
        <v>160</v>
      </c>
      <c r="C173" s="7"/>
      <c r="D173" s="4"/>
      <c r="E173" s="84"/>
      <c r="F173" s="85"/>
      <c r="G173" s="86"/>
      <c r="H173" s="101">
        <f t="shared" si="32"/>
        <v>0</v>
      </c>
      <c r="I173" s="99" t="str">
        <f t="shared" si="33"/>
        <v>-</v>
      </c>
      <c r="J173" s="102">
        <f t="shared" si="34"/>
        <v>0</v>
      </c>
      <c r="K173" s="87">
        <f t="shared" si="35"/>
        <v>0</v>
      </c>
      <c r="L173" s="87">
        <f t="shared" si="36"/>
        <v>0</v>
      </c>
      <c r="M173" s="87">
        <f t="shared" si="37"/>
        <v>0</v>
      </c>
      <c r="N173" s="87">
        <f t="shared" si="38"/>
        <v>0</v>
      </c>
      <c r="O173" s="87">
        <f t="shared" si="39"/>
        <v>0</v>
      </c>
      <c r="P173" s="9"/>
      <c r="Q173" s="9"/>
      <c r="R173" s="10"/>
      <c r="S173" s="11"/>
      <c r="T173" s="11"/>
      <c r="U173" s="109"/>
      <c r="V173" s="109"/>
    </row>
    <row r="174" spans="2:22" x14ac:dyDescent="0.3">
      <c r="B174" s="100">
        <v>161</v>
      </c>
      <c r="C174" s="7"/>
      <c r="D174" s="4"/>
      <c r="E174" s="84"/>
      <c r="F174" s="85"/>
      <c r="G174" s="86"/>
      <c r="H174" s="101">
        <f t="shared" si="32"/>
        <v>0</v>
      </c>
      <c r="I174" s="99" t="str">
        <f t="shared" si="33"/>
        <v>-</v>
      </c>
      <c r="J174" s="102">
        <f t="shared" si="34"/>
        <v>0</v>
      </c>
      <c r="K174" s="87">
        <f t="shared" si="35"/>
        <v>0</v>
      </c>
      <c r="L174" s="87">
        <f t="shared" si="36"/>
        <v>0</v>
      </c>
      <c r="M174" s="87">
        <f t="shared" si="37"/>
        <v>0</v>
      </c>
      <c r="N174" s="87">
        <f t="shared" si="38"/>
        <v>0</v>
      </c>
      <c r="O174" s="87">
        <f t="shared" si="39"/>
        <v>0</v>
      </c>
      <c r="P174" s="9"/>
      <c r="Q174" s="9"/>
      <c r="R174" s="10"/>
      <c r="S174" s="11"/>
      <c r="T174" s="11"/>
      <c r="U174" s="109"/>
      <c r="V174" s="109"/>
    </row>
    <row r="175" spans="2:22" x14ac:dyDescent="0.3">
      <c r="B175" s="100">
        <v>162</v>
      </c>
      <c r="C175" s="7"/>
      <c r="D175" s="4"/>
      <c r="E175" s="84"/>
      <c r="F175" s="85"/>
      <c r="G175" s="86"/>
      <c r="H175" s="101">
        <f t="shared" si="32"/>
        <v>0</v>
      </c>
      <c r="I175" s="99" t="str">
        <f t="shared" si="33"/>
        <v>-</v>
      </c>
      <c r="J175" s="102">
        <f t="shared" si="34"/>
        <v>0</v>
      </c>
      <c r="K175" s="87">
        <f t="shared" si="35"/>
        <v>0</v>
      </c>
      <c r="L175" s="87">
        <f t="shared" si="36"/>
        <v>0</v>
      </c>
      <c r="M175" s="87">
        <f t="shared" si="37"/>
        <v>0</v>
      </c>
      <c r="N175" s="87">
        <f t="shared" si="38"/>
        <v>0</v>
      </c>
      <c r="O175" s="87">
        <f t="shared" si="39"/>
        <v>0</v>
      </c>
      <c r="P175" s="9"/>
      <c r="Q175" s="9"/>
      <c r="R175" s="10"/>
      <c r="S175" s="11"/>
      <c r="T175" s="11"/>
      <c r="U175" s="109"/>
      <c r="V175" s="109"/>
    </row>
    <row r="176" spans="2:22" x14ac:dyDescent="0.3">
      <c r="B176" s="100">
        <v>163</v>
      </c>
      <c r="C176" s="7"/>
      <c r="D176" s="4"/>
      <c r="E176" s="84"/>
      <c r="F176" s="85"/>
      <c r="G176" s="86"/>
      <c r="H176" s="101">
        <f t="shared" si="32"/>
        <v>0</v>
      </c>
      <c r="I176" s="99" t="str">
        <f t="shared" si="33"/>
        <v>-</v>
      </c>
      <c r="J176" s="102">
        <f t="shared" si="34"/>
        <v>0</v>
      </c>
      <c r="K176" s="87">
        <f t="shared" si="35"/>
        <v>0</v>
      </c>
      <c r="L176" s="87">
        <f t="shared" si="36"/>
        <v>0</v>
      </c>
      <c r="M176" s="87">
        <f t="shared" si="37"/>
        <v>0</v>
      </c>
      <c r="N176" s="87">
        <f t="shared" si="38"/>
        <v>0</v>
      </c>
      <c r="O176" s="87">
        <f t="shared" si="39"/>
        <v>0</v>
      </c>
      <c r="P176" s="9"/>
      <c r="Q176" s="9"/>
      <c r="R176" s="10"/>
      <c r="S176" s="11"/>
      <c r="T176" s="11"/>
      <c r="U176" s="109"/>
      <c r="V176" s="109"/>
    </row>
    <row r="177" spans="2:22" x14ac:dyDescent="0.3">
      <c r="B177" s="100">
        <v>164</v>
      </c>
      <c r="C177" s="7"/>
      <c r="D177" s="4"/>
      <c r="E177" s="84"/>
      <c r="F177" s="85"/>
      <c r="G177" s="86"/>
      <c r="H177" s="101">
        <f t="shared" si="32"/>
        <v>0</v>
      </c>
      <c r="I177" s="99" t="str">
        <f t="shared" si="33"/>
        <v>-</v>
      </c>
      <c r="J177" s="102">
        <f t="shared" si="34"/>
        <v>0</v>
      </c>
      <c r="K177" s="87">
        <f t="shared" si="35"/>
        <v>0</v>
      </c>
      <c r="L177" s="87">
        <f t="shared" si="36"/>
        <v>0</v>
      </c>
      <c r="M177" s="87">
        <f t="shared" si="37"/>
        <v>0</v>
      </c>
      <c r="N177" s="87">
        <f t="shared" si="38"/>
        <v>0</v>
      </c>
      <c r="O177" s="87">
        <f t="shared" si="39"/>
        <v>0</v>
      </c>
      <c r="P177" s="9"/>
      <c r="Q177" s="9"/>
      <c r="R177" s="10"/>
      <c r="S177" s="11"/>
      <c r="T177" s="11"/>
      <c r="U177" s="109"/>
      <c r="V177" s="109"/>
    </row>
    <row r="178" spans="2:22" x14ac:dyDescent="0.3">
      <c r="B178" s="100">
        <v>165</v>
      </c>
      <c r="C178" s="7"/>
      <c r="D178" s="4"/>
      <c r="E178" s="84"/>
      <c r="F178" s="85"/>
      <c r="G178" s="86"/>
      <c r="H178" s="101">
        <f t="shared" si="32"/>
        <v>0</v>
      </c>
      <c r="I178" s="99" t="str">
        <f t="shared" si="33"/>
        <v>-</v>
      </c>
      <c r="J178" s="102">
        <f t="shared" si="34"/>
        <v>0</v>
      </c>
      <c r="K178" s="87">
        <f t="shared" si="35"/>
        <v>0</v>
      </c>
      <c r="L178" s="87">
        <f t="shared" si="36"/>
        <v>0</v>
      </c>
      <c r="M178" s="87">
        <f t="shared" si="37"/>
        <v>0</v>
      </c>
      <c r="N178" s="87">
        <f t="shared" si="38"/>
        <v>0</v>
      </c>
      <c r="O178" s="87">
        <f t="shared" si="39"/>
        <v>0</v>
      </c>
      <c r="P178" s="9"/>
      <c r="Q178" s="9"/>
      <c r="R178" s="10"/>
      <c r="S178" s="11"/>
      <c r="T178" s="11"/>
      <c r="U178" s="109"/>
      <c r="V178" s="109"/>
    </row>
    <row r="179" spans="2:22" x14ac:dyDescent="0.3">
      <c r="B179" s="100">
        <v>166</v>
      </c>
      <c r="C179" s="7"/>
      <c r="D179" s="4"/>
      <c r="E179" s="84"/>
      <c r="F179" s="85"/>
      <c r="G179" s="86"/>
      <c r="H179" s="101">
        <f t="shared" si="32"/>
        <v>0</v>
      </c>
      <c r="I179" s="99" t="str">
        <f t="shared" si="33"/>
        <v>-</v>
      </c>
      <c r="J179" s="102">
        <f t="shared" si="34"/>
        <v>0</v>
      </c>
      <c r="K179" s="87">
        <f t="shared" si="35"/>
        <v>0</v>
      </c>
      <c r="L179" s="87">
        <f t="shared" si="36"/>
        <v>0</v>
      </c>
      <c r="M179" s="87">
        <f t="shared" si="37"/>
        <v>0</v>
      </c>
      <c r="N179" s="87">
        <f t="shared" si="38"/>
        <v>0</v>
      </c>
      <c r="O179" s="87">
        <f t="shared" si="39"/>
        <v>0</v>
      </c>
      <c r="P179" s="9"/>
      <c r="Q179" s="9"/>
      <c r="R179" s="10"/>
      <c r="S179" s="11"/>
      <c r="T179" s="11"/>
      <c r="U179" s="109"/>
      <c r="V179" s="109"/>
    </row>
    <row r="180" spans="2:22" x14ac:dyDescent="0.3">
      <c r="B180" s="100">
        <v>167</v>
      </c>
      <c r="C180" s="7"/>
      <c r="D180" s="4"/>
      <c r="E180" s="84"/>
      <c r="F180" s="85"/>
      <c r="G180" s="86"/>
      <c r="H180" s="101">
        <f t="shared" si="32"/>
        <v>0</v>
      </c>
      <c r="I180" s="99" t="str">
        <f t="shared" si="33"/>
        <v>-</v>
      </c>
      <c r="J180" s="102">
        <f t="shared" si="34"/>
        <v>0</v>
      </c>
      <c r="K180" s="87">
        <f t="shared" si="35"/>
        <v>0</v>
      </c>
      <c r="L180" s="87">
        <f t="shared" si="36"/>
        <v>0</v>
      </c>
      <c r="M180" s="87">
        <f t="shared" si="37"/>
        <v>0</v>
      </c>
      <c r="N180" s="87">
        <f t="shared" si="38"/>
        <v>0</v>
      </c>
      <c r="O180" s="87">
        <f t="shared" si="39"/>
        <v>0</v>
      </c>
      <c r="P180" s="9"/>
      <c r="Q180" s="9"/>
      <c r="R180" s="10"/>
      <c r="S180" s="11"/>
      <c r="T180" s="11"/>
      <c r="U180" s="109"/>
      <c r="V180" s="109"/>
    </row>
    <row r="181" spans="2:22" x14ac:dyDescent="0.3">
      <c r="B181" s="100">
        <v>168</v>
      </c>
      <c r="C181" s="7"/>
      <c r="D181" s="4"/>
      <c r="E181" s="84"/>
      <c r="F181" s="85"/>
      <c r="G181" s="86"/>
      <c r="H181" s="101">
        <f t="shared" si="32"/>
        <v>0</v>
      </c>
      <c r="I181" s="99" t="str">
        <f t="shared" si="33"/>
        <v>-</v>
      </c>
      <c r="J181" s="102">
        <f t="shared" si="34"/>
        <v>0</v>
      </c>
      <c r="K181" s="87">
        <f t="shared" si="35"/>
        <v>0</v>
      </c>
      <c r="L181" s="87">
        <f t="shared" si="36"/>
        <v>0</v>
      </c>
      <c r="M181" s="87">
        <f t="shared" si="37"/>
        <v>0</v>
      </c>
      <c r="N181" s="87">
        <f t="shared" si="38"/>
        <v>0</v>
      </c>
      <c r="O181" s="87">
        <f t="shared" si="39"/>
        <v>0</v>
      </c>
      <c r="P181" s="9"/>
      <c r="Q181" s="9"/>
      <c r="R181" s="10"/>
      <c r="S181" s="11"/>
      <c r="T181" s="11"/>
      <c r="U181" s="109"/>
      <c r="V181" s="109"/>
    </row>
    <row r="182" spans="2:22" x14ac:dyDescent="0.3">
      <c r="B182" s="100">
        <v>169</v>
      </c>
      <c r="C182" s="7"/>
      <c r="D182" s="4"/>
      <c r="E182" s="84"/>
      <c r="F182" s="85"/>
      <c r="G182" s="86"/>
      <c r="H182" s="101">
        <f t="shared" si="32"/>
        <v>0</v>
      </c>
      <c r="I182" s="99" t="str">
        <f t="shared" si="33"/>
        <v>-</v>
      </c>
      <c r="J182" s="102">
        <f t="shared" si="34"/>
        <v>0</v>
      </c>
      <c r="K182" s="87">
        <f t="shared" si="35"/>
        <v>0</v>
      </c>
      <c r="L182" s="87">
        <f t="shared" si="36"/>
        <v>0</v>
      </c>
      <c r="M182" s="87">
        <f t="shared" si="37"/>
        <v>0</v>
      </c>
      <c r="N182" s="87">
        <f t="shared" si="38"/>
        <v>0</v>
      </c>
      <c r="O182" s="87">
        <f t="shared" si="39"/>
        <v>0</v>
      </c>
      <c r="P182" s="9"/>
      <c r="Q182" s="9"/>
      <c r="R182" s="10"/>
      <c r="S182" s="11"/>
      <c r="T182" s="11"/>
      <c r="U182" s="109"/>
      <c r="V182" s="109"/>
    </row>
    <row r="183" spans="2:22" x14ac:dyDescent="0.3">
      <c r="B183" s="100">
        <v>170</v>
      </c>
      <c r="C183" s="7"/>
      <c r="D183" s="4"/>
      <c r="E183" s="84"/>
      <c r="F183" s="85"/>
      <c r="G183" s="86"/>
      <c r="H183" s="101">
        <f t="shared" si="32"/>
        <v>0</v>
      </c>
      <c r="I183" s="99" t="str">
        <f t="shared" si="33"/>
        <v>-</v>
      </c>
      <c r="J183" s="102">
        <f t="shared" si="34"/>
        <v>0</v>
      </c>
      <c r="K183" s="87">
        <f t="shared" si="35"/>
        <v>0</v>
      </c>
      <c r="L183" s="87">
        <f t="shared" si="36"/>
        <v>0</v>
      </c>
      <c r="M183" s="87">
        <f t="shared" si="37"/>
        <v>0</v>
      </c>
      <c r="N183" s="87">
        <f t="shared" si="38"/>
        <v>0</v>
      </c>
      <c r="O183" s="87">
        <f t="shared" si="39"/>
        <v>0</v>
      </c>
      <c r="P183" s="9"/>
      <c r="Q183" s="9"/>
      <c r="R183" s="10"/>
      <c r="S183" s="11"/>
      <c r="T183" s="11"/>
      <c r="U183" s="109"/>
      <c r="V183" s="109"/>
    </row>
    <row r="184" spans="2:22" x14ac:dyDescent="0.3">
      <c r="B184" s="100">
        <v>171</v>
      </c>
      <c r="C184" s="7"/>
      <c r="D184" s="4"/>
      <c r="E184" s="84"/>
      <c r="F184" s="85"/>
      <c r="G184" s="86"/>
      <c r="H184" s="101">
        <f t="shared" si="32"/>
        <v>0</v>
      </c>
      <c r="I184" s="99" t="str">
        <f t="shared" si="33"/>
        <v>-</v>
      </c>
      <c r="J184" s="102">
        <f t="shared" si="34"/>
        <v>0</v>
      </c>
      <c r="K184" s="87">
        <f t="shared" si="35"/>
        <v>0</v>
      </c>
      <c r="L184" s="87">
        <f t="shared" si="36"/>
        <v>0</v>
      </c>
      <c r="M184" s="87">
        <f t="shared" si="37"/>
        <v>0</v>
      </c>
      <c r="N184" s="87">
        <f t="shared" si="38"/>
        <v>0</v>
      </c>
      <c r="O184" s="87">
        <f t="shared" si="39"/>
        <v>0</v>
      </c>
      <c r="P184" s="9"/>
      <c r="Q184" s="9"/>
      <c r="R184" s="10"/>
      <c r="S184" s="11"/>
      <c r="T184" s="11"/>
      <c r="U184" s="109"/>
      <c r="V184" s="109"/>
    </row>
    <row r="185" spans="2:22" x14ac:dyDescent="0.3">
      <c r="B185" s="100">
        <v>172</v>
      </c>
      <c r="C185" s="7"/>
      <c r="D185" s="4"/>
      <c r="E185" s="84"/>
      <c r="F185" s="85"/>
      <c r="G185" s="86"/>
      <c r="H185" s="101">
        <f t="shared" si="32"/>
        <v>0</v>
      </c>
      <c r="I185" s="99" t="str">
        <f t="shared" si="33"/>
        <v>-</v>
      </c>
      <c r="J185" s="102">
        <f t="shared" si="34"/>
        <v>0</v>
      </c>
      <c r="K185" s="87">
        <f t="shared" si="35"/>
        <v>0</v>
      </c>
      <c r="L185" s="87">
        <f t="shared" si="36"/>
        <v>0</v>
      </c>
      <c r="M185" s="87">
        <f t="shared" si="37"/>
        <v>0</v>
      </c>
      <c r="N185" s="87">
        <f t="shared" si="38"/>
        <v>0</v>
      </c>
      <c r="O185" s="87">
        <f t="shared" si="39"/>
        <v>0</v>
      </c>
      <c r="P185" s="9"/>
      <c r="Q185" s="9"/>
      <c r="R185" s="10"/>
      <c r="S185" s="11"/>
      <c r="T185" s="11"/>
      <c r="U185" s="109"/>
      <c r="V185" s="109"/>
    </row>
    <row r="186" spans="2:22" x14ac:dyDescent="0.3">
      <c r="B186" s="100">
        <v>173</v>
      </c>
      <c r="C186" s="7"/>
      <c r="D186" s="4"/>
      <c r="E186" s="84"/>
      <c r="F186" s="85"/>
      <c r="G186" s="86"/>
      <c r="H186" s="101">
        <f t="shared" si="32"/>
        <v>0</v>
      </c>
      <c r="I186" s="99" t="str">
        <f t="shared" si="33"/>
        <v>-</v>
      </c>
      <c r="J186" s="102">
        <f t="shared" si="34"/>
        <v>0</v>
      </c>
      <c r="K186" s="87">
        <f t="shared" si="35"/>
        <v>0</v>
      </c>
      <c r="L186" s="87">
        <f t="shared" si="36"/>
        <v>0</v>
      </c>
      <c r="M186" s="87">
        <f t="shared" si="37"/>
        <v>0</v>
      </c>
      <c r="N186" s="87">
        <f t="shared" si="38"/>
        <v>0</v>
      </c>
      <c r="O186" s="87">
        <f t="shared" si="39"/>
        <v>0</v>
      </c>
      <c r="P186" s="9"/>
      <c r="Q186" s="9"/>
      <c r="R186" s="10"/>
      <c r="S186" s="11"/>
      <c r="T186" s="11"/>
      <c r="U186" s="109"/>
      <c r="V186" s="109"/>
    </row>
    <row r="187" spans="2:22" x14ac:dyDescent="0.3">
      <c r="B187" s="100">
        <v>174</v>
      </c>
      <c r="C187" s="7"/>
      <c r="D187" s="4"/>
      <c r="E187" s="84"/>
      <c r="F187" s="85"/>
      <c r="G187" s="86"/>
      <c r="H187" s="101">
        <f t="shared" si="32"/>
        <v>0</v>
      </c>
      <c r="I187" s="99" t="str">
        <f t="shared" si="33"/>
        <v>-</v>
      </c>
      <c r="J187" s="102">
        <f t="shared" si="34"/>
        <v>0</v>
      </c>
      <c r="K187" s="87">
        <f t="shared" si="35"/>
        <v>0</v>
      </c>
      <c r="L187" s="87">
        <f t="shared" si="36"/>
        <v>0</v>
      </c>
      <c r="M187" s="87">
        <f t="shared" si="37"/>
        <v>0</v>
      </c>
      <c r="N187" s="87">
        <f t="shared" si="38"/>
        <v>0</v>
      </c>
      <c r="O187" s="87">
        <f t="shared" si="39"/>
        <v>0</v>
      </c>
      <c r="P187" s="9"/>
      <c r="Q187" s="9"/>
      <c r="R187" s="10"/>
      <c r="S187" s="11"/>
      <c r="T187" s="11"/>
      <c r="U187" s="109"/>
      <c r="V187" s="109"/>
    </row>
    <row r="188" spans="2:22" x14ac:dyDescent="0.3">
      <c r="B188" s="100">
        <v>175</v>
      </c>
      <c r="C188" s="7"/>
      <c r="D188" s="4"/>
      <c r="E188" s="84"/>
      <c r="F188" s="85"/>
      <c r="G188" s="86"/>
      <c r="H188" s="101">
        <f t="shared" si="32"/>
        <v>0</v>
      </c>
      <c r="I188" s="99" t="str">
        <f t="shared" si="33"/>
        <v>-</v>
      </c>
      <c r="J188" s="102">
        <f t="shared" si="34"/>
        <v>0</v>
      </c>
      <c r="K188" s="87">
        <f t="shared" si="35"/>
        <v>0</v>
      </c>
      <c r="L188" s="87">
        <f t="shared" si="36"/>
        <v>0</v>
      </c>
      <c r="M188" s="87">
        <f t="shared" si="37"/>
        <v>0</v>
      </c>
      <c r="N188" s="87">
        <f t="shared" si="38"/>
        <v>0</v>
      </c>
      <c r="O188" s="87">
        <f t="shared" si="39"/>
        <v>0</v>
      </c>
      <c r="P188" s="9"/>
      <c r="Q188" s="9"/>
      <c r="R188" s="10"/>
      <c r="S188" s="11"/>
      <c r="T188" s="11"/>
      <c r="U188" s="109"/>
      <c r="V188" s="109"/>
    </row>
    <row r="189" spans="2:22" x14ac:dyDescent="0.3">
      <c r="B189" s="100">
        <v>176</v>
      </c>
      <c r="C189" s="7"/>
      <c r="D189" s="4"/>
      <c r="E189" s="84"/>
      <c r="F189" s="85"/>
      <c r="G189" s="86"/>
      <c r="H189" s="101">
        <f t="shared" si="32"/>
        <v>0</v>
      </c>
      <c r="I189" s="99" t="str">
        <f t="shared" si="33"/>
        <v>-</v>
      </c>
      <c r="J189" s="102">
        <f t="shared" si="34"/>
        <v>0</v>
      </c>
      <c r="K189" s="87">
        <f t="shared" si="35"/>
        <v>0</v>
      </c>
      <c r="L189" s="87">
        <f t="shared" si="36"/>
        <v>0</v>
      </c>
      <c r="M189" s="87">
        <f t="shared" si="37"/>
        <v>0</v>
      </c>
      <c r="N189" s="87">
        <f t="shared" si="38"/>
        <v>0</v>
      </c>
      <c r="O189" s="87">
        <f t="shared" si="39"/>
        <v>0</v>
      </c>
      <c r="P189" s="9"/>
      <c r="Q189" s="9"/>
      <c r="R189" s="10"/>
      <c r="S189" s="11"/>
      <c r="T189" s="11"/>
      <c r="U189" s="109"/>
      <c r="V189" s="109"/>
    </row>
    <row r="190" spans="2:22" x14ac:dyDescent="0.3">
      <c r="B190" s="100">
        <v>177</v>
      </c>
      <c r="C190" s="7"/>
      <c r="D190" s="4"/>
      <c r="E190" s="84"/>
      <c r="F190" s="85"/>
      <c r="G190" s="86"/>
      <c r="H190" s="101">
        <f t="shared" si="32"/>
        <v>0</v>
      </c>
      <c r="I190" s="99" t="str">
        <f t="shared" si="33"/>
        <v>-</v>
      </c>
      <c r="J190" s="102">
        <f t="shared" si="34"/>
        <v>0</v>
      </c>
      <c r="K190" s="87">
        <f t="shared" si="35"/>
        <v>0</v>
      </c>
      <c r="L190" s="87">
        <f t="shared" si="36"/>
        <v>0</v>
      </c>
      <c r="M190" s="87">
        <f t="shared" si="37"/>
        <v>0</v>
      </c>
      <c r="N190" s="87">
        <f t="shared" si="38"/>
        <v>0</v>
      </c>
      <c r="O190" s="87">
        <f t="shared" si="39"/>
        <v>0</v>
      </c>
      <c r="P190" s="9"/>
      <c r="Q190" s="9"/>
      <c r="R190" s="10"/>
      <c r="S190" s="11"/>
      <c r="T190" s="11"/>
      <c r="U190" s="109"/>
      <c r="V190" s="109"/>
    </row>
    <row r="191" spans="2:22" x14ac:dyDescent="0.3">
      <c r="B191" s="100">
        <v>178</v>
      </c>
      <c r="C191" s="7"/>
      <c r="D191" s="4"/>
      <c r="E191" s="84"/>
      <c r="F191" s="85"/>
      <c r="G191" s="86"/>
      <c r="H191" s="101">
        <f t="shared" si="32"/>
        <v>0</v>
      </c>
      <c r="I191" s="99" t="str">
        <f t="shared" si="33"/>
        <v>-</v>
      </c>
      <c r="J191" s="102">
        <f t="shared" si="34"/>
        <v>0</v>
      </c>
      <c r="K191" s="87">
        <f t="shared" si="35"/>
        <v>0</v>
      </c>
      <c r="L191" s="87">
        <f t="shared" si="36"/>
        <v>0</v>
      </c>
      <c r="M191" s="87">
        <f t="shared" si="37"/>
        <v>0</v>
      </c>
      <c r="N191" s="87">
        <f t="shared" si="38"/>
        <v>0</v>
      </c>
      <c r="O191" s="87">
        <f t="shared" si="39"/>
        <v>0</v>
      </c>
      <c r="P191" s="9"/>
      <c r="Q191" s="9"/>
      <c r="R191" s="10"/>
      <c r="S191" s="11"/>
      <c r="T191" s="11"/>
      <c r="U191" s="109"/>
      <c r="V191" s="109"/>
    </row>
    <row r="192" spans="2:22" x14ac:dyDescent="0.3">
      <c r="B192" s="100">
        <v>179</v>
      </c>
      <c r="C192" s="7"/>
      <c r="D192" s="4"/>
      <c r="E192" s="84"/>
      <c r="F192" s="85"/>
      <c r="G192" s="86"/>
      <c r="H192" s="101">
        <f t="shared" si="32"/>
        <v>0</v>
      </c>
      <c r="I192" s="99" t="str">
        <f t="shared" si="33"/>
        <v>-</v>
      </c>
      <c r="J192" s="102">
        <f t="shared" si="34"/>
        <v>0</v>
      </c>
      <c r="K192" s="87">
        <f t="shared" si="35"/>
        <v>0</v>
      </c>
      <c r="L192" s="87">
        <f t="shared" si="36"/>
        <v>0</v>
      </c>
      <c r="M192" s="87">
        <f t="shared" si="37"/>
        <v>0</v>
      </c>
      <c r="N192" s="87">
        <f t="shared" si="38"/>
        <v>0</v>
      </c>
      <c r="O192" s="87">
        <f t="shared" si="39"/>
        <v>0</v>
      </c>
      <c r="P192" s="9"/>
      <c r="Q192" s="9"/>
      <c r="R192" s="10"/>
      <c r="S192" s="11"/>
      <c r="T192" s="11"/>
      <c r="U192" s="109"/>
      <c r="V192" s="109"/>
    </row>
    <row r="193" spans="2:22" x14ac:dyDescent="0.3">
      <c r="B193" s="100">
        <v>180</v>
      </c>
      <c r="C193" s="7"/>
      <c r="D193" s="4"/>
      <c r="E193" s="84"/>
      <c r="F193" s="85"/>
      <c r="G193" s="86"/>
      <c r="H193" s="101">
        <f t="shared" si="32"/>
        <v>0</v>
      </c>
      <c r="I193" s="99" t="str">
        <f t="shared" si="33"/>
        <v>-</v>
      </c>
      <c r="J193" s="102">
        <f t="shared" si="34"/>
        <v>0</v>
      </c>
      <c r="K193" s="87">
        <f t="shared" si="35"/>
        <v>0</v>
      </c>
      <c r="L193" s="87">
        <f t="shared" si="36"/>
        <v>0</v>
      </c>
      <c r="M193" s="87">
        <f t="shared" si="37"/>
        <v>0</v>
      </c>
      <c r="N193" s="87">
        <f t="shared" si="38"/>
        <v>0</v>
      </c>
      <c r="O193" s="87">
        <f t="shared" si="39"/>
        <v>0</v>
      </c>
      <c r="P193" s="9"/>
      <c r="Q193" s="9"/>
      <c r="R193" s="10"/>
      <c r="S193" s="11"/>
      <c r="T193" s="11"/>
      <c r="U193" s="109"/>
      <c r="V193" s="109"/>
    </row>
    <row r="194" spans="2:22" x14ac:dyDescent="0.3">
      <c r="B194" s="100">
        <v>181</v>
      </c>
      <c r="C194" s="7"/>
      <c r="D194" s="4"/>
      <c r="E194" s="84"/>
      <c r="F194" s="85"/>
      <c r="G194" s="86"/>
      <c r="H194" s="101">
        <f t="shared" si="32"/>
        <v>0</v>
      </c>
      <c r="I194" s="99" t="str">
        <f t="shared" si="33"/>
        <v>-</v>
      </c>
      <c r="J194" s="102">
        <f t="shared" si="34"/>
        <v>0</v>
      </c>
      <c r="K194" s="87">
        <f t="shared" si="35"/>
        <v>0</v>
      </c>
      <c r="L194" s="87">
        <f t="shared" si="36"/>
        <v>0</v>
      </c>
      <c r="M194" s="87">
        <f t="shared" si="37"/>
        <v>0</v>
      </c>
      <c r="N194" s="87">
        <f t="shared" si="38"/>
        <v>0</v>
      </c>
      <c r="O194" s="87">
        <f t="shared" si="39"/>
        <v>0</v>
      </c>
      <c r="P194" s="9"/>
      <c r="Q194" s="9"/>
      <c r="R194" s="10"/>
      <c r="S194" s="11"/>
      <c r="T194" s="11"/>
      <c r="U194" s="109"/>
      <c r="V194" s="109"/>
    </row>
    <row r="195" spans="2:22" x14ac:dyDescent="0.3">
      <c r="B195" s="100">
        <v>182</v>
      </c>
      <c r="C195" s="7"/>
      <c r="D195" s="4"/>
      <c r="E195" s="84"/>
      <c r="F195" s="85"/>
      <c r="G195" s="86"/>
      <c r="H195" s="101">
        <f t="shared" si="32"/>
        <v>0</v>
      </c>
      <c r="I195" s="99" t="str">
        <f t="shared" si="33"/>
        <v>-</v>
      </c>
      <c r="J195" s="102">
        <f t="shared" si="34"/>
        <v>0</v>
      </c>
      <c r="K195" s="87">
        <f t="shared" si="35"/>
        <v>0</v>
      </c>
      <c r="L195" s="87">
        <f t="shared" si="36"/>
        <v>0</v>
      </c>
      <c r="M195" s="87">
        <f t="shared" si="37"/>
        <v>0</v>
      </c>
      <c r="N195" s="87">
        <f t="shared" si="38"/>
        <v>0</v>
      </c>
      <c r="O195" s="87">
        <f t="shared" si="39"/>
        <v>0</v>
      </c>
      <c r="P195" s="9"/>
      <c r="Q195" s="9"/>
      <c r="R195" s="10"/>
      <c r="S195" s="11"/>
      <c r="T195" s="11"/>
      <c r="U195" s="109"/>
      <c r="V195" s="109"/>
    </row>
    <row r="196" spans="2:22" x14ac:dyDescent="0.3">
      <c r="B196" s="100">
        <v>183</v>
      </c>
      <c r="C196" s="7"/>
      <c r="D196" s="4"/>
      <c r="E196" s="84"/>
      <c r="F196" s="85"/>
      <c r="G196" s="86"/>
      <c r="H196" s="101">
        <f t="shared" si="32"/>
        <v>0</v>
      </c>
      <c r="I196" s="99" t="str">
        <f t="shared" si="33"/>
        <v>-</v>
      </c>
      <c r="J196" s="102">
        <f t="shared" si="34"/>
        <v>0</v>
      </c>
      <c r="K196" s="87">
        <f t="shared" si="35"/>
        <v>0</v>
      </c>
      <c r="L196" s="87">
        <f t="shared" si="36"/>
        <v>0</v>
      </c>
      <c r="M196" s="87">
        <f t="shared" si="37"/>
        <v>0</v>
      </c>
      <c r="N196" s="87">
        <f t="shared" si="38"/>
        <v>0</v>
      </c>
      <c r="O196" s="87">
        <f t="shared" si="39"/>
        <v>0</v>
      </c>
      <c r="P196" s="9"/>
      <c r="Q196" s="9"/>
      <c r="R196" s="10"/>
      <c r="S196" s="11"/>
      <c r="T196" s="11"/>
      <c r="U196" s="109"/>
      <c r="V196" s="109"/>
    </row>
    <row r="197" spans="2:22" x14ac:dyDescent="0.3">
      <c r="B197" s="100">
        <v>184</v>
      </c>
      <c r="C197" s="7"/>
      <c r="D197" s="4"/>
      <c r="E197" s="84"/>
      <c r="F197" s="85"/>
      <c r="G197" s="86"/>
      <c r="H197" s="101">
        <f t="shared" si="32"/>
        <v>0</v>
      </c>
      <c r="I197" s="99" t="str">
        <f t="shared" si="33"/>
        <v>-</v>
      </c>
      <c r="J197" s="102">
        <f t="shared" si="34"/>
        <v>0</v>
      </c>
      <c r="K197" s="87">
        <f t="shared" si="35"/>
        <v>0</v>
      </c>
      <c r="L197" s="87">
        <f t="shared" si="36"/>
        <v>0</v>
      </c>
      <c r="M197" s="87">
        <f t="shared" si="37"/>
        <v>0</v>
      </c>
      <c r="N197" s="87">
        <f t="shared" si="38"/>
        <v>0</v>
      </c>
      <c r="O197" s="87">
        <f t="shared" si="39"/>
        <v>0</v>
      </c>
      <c r="P197" s="9"/>
      <c r="Q197" s="9"/>
      <c r="R197" s="10"/>
      <c r="S197" s="11"/>
      <c r="T197" s="11"/>
      <c r="U197" s="109"/>
      <c r="V197" s="109"/>
    </row>
    <row r="198" spans="2:22" x14ac:dyDescent="0.3">
      <c r="B198" s="100">
        <v>185</v>
      </c>
      <c r="C198" s="7"/>
      <c r="D198" s="4"/>
      <c r="E198" s="84"/>
      <c r="F198" s="85"/>
      <c r="G198" s="86"/>
      <c r="H198" s="101">
        <f t="shared" si="32"/>
        <v>0</v>
      </c>
      <c r="I198" s="99" t="str">
        <f t="shared" si="33"/>
        <v>-</v>
      </c>
      <c r="J198" s="102">
        <f t="shared" si="34"/>
        <v>0</v>
      </c>
      <c r="K198" s="87">
        <f t="shared" si="35"/>
        <v>0</v>
      </c>
      <c r="L198" s="87">
        <f t="shared" si="36"/>
        <v>0</v>
      </c>
      <c r="M198" s="87">
        <f t="shared" si="37"/>
        <v>0</v>
      </c>
      <c r="N198" s="87">
        <f t="shared" si="38"/>
        <v>0</v>
      </c>
      <c r="O198" s="87">
        <f t="shared" si="39"/>
        <v>0</v>
      </c>
      <c r="P198" s="9"/>
      <c r="Q198" s="9"/>
      <c r="R198" s="10"/>
      <c r="S198" s="11"/>
      <c r="T198" s="11"/>
      <c r="U198" s="109"/>
      <c r="V198" s="109"/>
    </row>
    <row r="199" spans="2:22" x14ac:dyDescent="0.3">
      <c r="B199" s="100">
        <v>186</v>
      </c>
      <c r="C199" s="7"/>
      <c r="D199" s="4"/>
      <c r="E199" s="84"/>
      <c r="F199" s="85"/>
      <c r="G199" s="86"/>
      <c r="H199" s="101">
        <f t="shared" si="32"/>
        <v>0</v>
      </c>
      <c r="I199" s="99" t="str">
        <f t="shared" si="33"/>
        <v>-</v>
      </c>
      <c r="J199" s="102">
        <f t="shared" si="34"/>
        <v>0</v>
      </c>
      <c r="K199" s="87">
        <f t="shared" si="35"/>
        <v>0</v>
      </c>
      <c r="L199" s="87">
        <f t="shared" si="36"/>
        <v>0</v>
      </c>
      <c r="M199" s="87">
        <f t="shared" si="37"/>
        <v>0</v>
      </c>
      <c r="N199" s="87">
        <f t="shared" si="38"/>
        <v>0</v>
      </c>
      <c r="O199" s="87">
        <f t="shared" si="39"/>
        <v>0</v>
      </c>
      <c r="P199" s="9"/>
      <c r="Q199" s="9"/>
      <c r="R199" s="10"/>
      <c r="S199" s="11"/>
      <c r="T199" s="11"/>
      <c r="U199" s="109"/>
      <c r="V199" s="109"/>
    </row>
    <row r="200" spans="2:22" x14ac:dyDescent="0.3">
      <c r="B200" s="100">
        <v>187</v>
      </c>
      <c r="C200" s="7"/>
      <c r="D200" s="4"/>
      <c r="E200" s="84"/>
      <c r="F200" s="85"/>
      <c r="G200" s="86"/>
      <c r="H200" s="101">
        <f t="shared" si="32"/>
        <v>0</v>
      </c>
      <c r="I200" s="99" t="str">
        <f t="shared" si="33"/>
        <v>-</v>
      </c>
      <c r="J200" s="102">
        <f t="shared" si="34"/>
        <v>0</v>
      </c>
      <c r="K200" s="87">
        <f t="shared" si="35"/>
        <v>0</v>
      </c>
      <c r="L200" s="87">
        <f t="shared" si="36"/>
        <v>0</v>
      </c>
      <c r="M200" s="87">
        <f t="shared" si="37"/>
        <v>0</v>
      </c>
      <c r="N200" s="87">
        <f t="shared" si="38"/>
        <v>0</v>
      </c>
      <c r="O200" s="87">
        <f t="shared" si="39"/>
        <v>0</v>
      </c>
      <c r="P200" s="9"/>
      <c r="Q200" s="9"/>
      <c r="R200" s="10"/>
      <c r="S200" s="11"/>
      <c r="T200" s="11"/>
      <c r="U200" s="109"/>
      <c r="V200" s="109"/>
    </row>
    <row r="201" spans="2:22" x14ac:dyDescent="0.3">
      <c r="B201" s="100">
        <v>188</v>
      </c>
      <c r="C201" s="7"/>
      <c r="D201" s="4"/>
      <c r="E201" s="84"/>
      <c r="F201" s="85"/>
      <c r="G201" s="86"/>
      <c r="H201" s="101">
        <f t="shared" si="32"/>
        <v>0</v>
      </c>
      <c r="I201" s="99" t="str">
        <f t="shared" si="33"/>
        <v>-</v>
      </c>
      <c r="J201" s="102">
        <f t="shared" si="34"/>
        <v>0</v>
      </c>
      <c r="K201" s="87">
        <f t="shared" si="35"/>
        <v>0</v>
      </c>
      <c r="L201" s="87">
        <f t="shared" si="36"/>
        <v>0</v>
      </c>
      <c r="M201" s="87">
        <f t="shared" si="37"/>
        <v>0</v>
      </c>
      <c r="N201" s="87">
        <f t="shared" si="38"/>
        <v>0</v>
      </c>
      <c r="O201" s="87">
        <f t="shared" si="39"/>
        <v>0</v>
      </c>
      <c r="P201" s="9"/>
      <c r="Q201" s="9"/>
      <c r="R201" s="10"/>
      <c r="S201" s="11"/>
      <c r="T201" s="11"/>
      <c r="U201" s="109"/>
      <c r="V201" s="109"/>
    </row>
    <row r="202" spans="2:22" x14ac:dyDescent="0.3">
      <c r="B202" s="100">
        <v>189</v>
      </c>
      <c r="C202" s="7"/>
      <c r="D202" s="4"/>
      <c r="E202" s="84"/>
      <c r="F202" s="85"/>
      <c r="G202" s="86"/>
      <c r="H202" s="101">
        <f t="shared" si="32"/>
        <v>0</v>
      </c>
      <c r="I202" s="99" t="str">
        <f t="shared" si="33"/>
        <v>-</v>
      </c>
      <c r="J202" s="102">
        <f t="shared" si="34"/>
        <v>0</v>
      </c>
      <c r="K202" s="87">
        <f t="shared" si="35"/>
        <v>0</v>
      </c>
      <c r="L202" s="87">
        <f t="shared" si="36"/>
        <v>0</v>
      </c>
      <c r="M202" s="87">
        <f t="shared" si="37"/>
        <v>0</v>
      </c>
      <c r="N202" s="87">
        <f t="shared" si="38"/>
        <v>0</v>
      </c>
      <c r="O202" s="87">
        <f t="shared" si="39"/>
        <v>0</v>
      </c>
      <c r="P202" s="9"/>
      <c r="Q202" s="9"/>
      <c r="R202" s="10"/>
      <c r="S202" s="11"/>
      <c r="T202" s="11"/>
      <c r="U202" s="109"/>
      <c r="V202" s="109"/>
    </row>
    <row r="203" spans="2:22" x14ac:dyDescent="0.3">
      <c r="B203" s="100">
        <v>190</v>
      </c>
      <c r="C203" s="7"/>
      <c r="D203" s="4"/>
      <c r="E203" s="84"/>
      <c r="F203" s="85"/>
      <c r="G203" s="86"/>
      <c r="H203" s="101">
        <f t="shared" si="32"/>
        <v>0</v>
      </c>
      <c r="I203" s="99" t="str">
        <f t="shared" si="33"/>
        <v>-</v>
      </c>
      <c r="J203" s="102">
        <f t="shared" si="34"/>
        <v>0</v>
      </c>
      <c r="K203" s="87">
        <f t="shared" si="35"/>
        <v>0</v>
      </c>
      <c r="L203" s="87">
        <f t="shared" si="36"/>
        <v>0</v>
      </c>
      <c r="M203" s="87">
        <f t="shared" si="37"/>
        <v>0</v>
      </c>
      <c r="N203" s="87">
        <f t="shared" si="38"/>
        <v>0</v>
      </c>
      <c r="O203" s="87">
        <f t="shared" si="39"/>
        <v>0</v>
      </c>
      <c r="P203" s="9"/>
      <c r="Q203" s="9"/>
      <c r="R203" s="10"/>
      <c r="S203" s="11"/>
      <c r="T203" s="11"/>
      <c r="U203" s="109"/>
      <c r="V203" s="109"/>
    </row>
    <row r="204" spans="2:22" x14ac:dyDescent="0.3">
      <c r="B204" s="100">
        <v>191</v>
      </c>
      <c r="C204" s="7"/>
      <c r="D204" s="4"/>
      <c r="E204" s="84"/>
      <c r="F204" s="85"/>
      <c r="G204" s="86"/>
      <c r="H204" s="101">
        <f t="shared" si="32"/>
        <v>0</v>
      </c>
      <c r="I204" s="99" t="str">
        <f t="shared" si="33"/>
        <v>-</v>
      </c>
      <c r="J204" s="102">
        <f t="shared" si="34"/>
        <v>0</v>
      </c>
      <c r="K204" s="87">
        <f t="shared" si="35"/>
        <v>0</v>
      </c>
      <c r="L204" s="87">
        <f t="shared" si="36"/>
        <v>0</v>
      </c>
      <c r="M204" s="87">
        <f t="shared" si="37"/>
        <v>0</v>
      </c>
      <c r="N204" s="87">
        <f t="shared" si="38"/>
        <v>0</v>
      </c>
      <c r="O204" s="87">
        <f t="shared" si="39"/>
        <v>0</v>
      </c>
      <c r="P204" s="9"/>
      <c r="Q204" s="9"/>
      <c r="R204" s="10"/>
      <c r="S204" s="11"/>
      <c r="T204" s="11"/>
      <c r="U204" s="109"/>
      <c r="V204" s="109"/>
    </row>
    <row r="205" spans="2:22" x14ac:dyDescent="0.3">
      <c r="B205" s="100">
        <v>192</v>
      </c>
      <c r="C205" s="7"/>
      <c r="D205" s="4"/>
      <c r="E205" s="84"/>
      <c r="F205" s="85"/>
      <c r="G205" s="86"/>
      <c r="H205" s="101">
        <f t="shared" si="32"/>
        <v>0</v>
      </c>
      <c r="I205" s="99" t="str">
        <f t="shared" si="33"/>
        <v>-</v>
      </c>
      <c r="J205" s="102">
        <f t="shared" si="34"/>
        <v>0</v>
      </c>
      <c r="K205" s="87">
        <f t="shared" si="35"/>
        <v>0</v>
      </c>
      <c r="L205" s="87">
        <f t="shared" si="36"/>
        <v>0</v>
      </c>
      <c r="M205" s="87">
        <f t="shared" si="37"/>
        <v>0</v>
      </c>
      <c r="N205" s="87">
        <f t="shared" si="38"/>
        <v>0</v>
      </c>
      <c r="O205" s="87">
        <f t="shared" si="39"/>
        <v>0</v>
      </c>
      <c r="P205" s="9"/>
      <c r="Q205" s="9"/>
      <c r="R205" s="10"/>
      <c r="S205" s="11"/>
      <c r="T205" s="11"/>
      <c r="U205" s="109"/>
      <c r="V205" s="109"/>
    </row>
    <row r="206" spans="2:22" x14ac:dyDescent="0.3">
      <c r="B206" s="100">
        <v>193</v>
      </c>
      <c r="C206" s="7"/>
      <c r="D206" s="4"/>
      <c r="E206" s="84"/>
      <c r="F206" s="85"/>
      <c r="G206" s="86"/>
      <c r="H206" s="101">
        <f t="shared" si="32"/>
        <v>0</v>
      </c>
      <c r="I206" s="99" t="str">
        <f t="shared" si="33"/>
        <v>-</v>
      </c>
      <c r="J206" s="102">
        <f t="shared" si="34"/>
        <v>0</v>
      </c>
      <c r="K206" s="87">
        <f t="shared" si="35"/>
        <v>0</v>
      </c>
      <c r="L206" s="87">
        <f t="shared" si="36"/>
        <v>0</v>
      </c>
      <c r="M206" s="87">
        <f t="shared" si="37"/>
        <v>0</v>
      </c>
      <c r="N206" s="87">
        <f t="shared" si="38"/>
        <v>0</v>
      </c>
      <c r="O206" s="87">
        <f t="shared" si="39"/>
        <v>0</v>
      </c>
      <c r="P206" s="9"/>
      <c r="Q206" s="9"/>
      <c r="R206" s="10"/>
      <c r="S206" s="11"/>
      <c r="T206" s="11"/>
      <c r="U206" s="109"/>
      <c r="V206" s="109"/>
    </row>
    <row r="207" spans="2:22" x14ac:dyDescent="0.3">
      <c r="B207" s="100">
        <v>194</v>
      </c>
      <c r="C207" s="7"/>
      <c r="D207" s="4"/>
      <c r="E207" s="84"/>
      <c r="F207" s="85"/>
      <c r="G207" s="86"/>
      <c r="H207" s="101">
        <f t="shared" ref="H207:H208" si="40">IF(I207=1,$D$8,IF(I207=2,$E$8,IF(I207=3,$F$8,IF(I207=4,$G$8,IF(I207=5,$H$8,0)))))*F207</f>
        <v>0</v>
      </c>
      <c r="I207" s="99" t="str">
        <f t="shared" ref="I207:I208" si="41">(IF(AND(J207&gt;0,J207&lt;=70),5,IF(AND(J207&gt;70,J207&lt;=80),4,IF(AND(J207&gt;80,J207&lt;=90),3,IF(AND(J207&gt;90,J207&lt;96),2,IF(AND(J207&gt;=96,J207&lt;=100),1,"-"))))))</f>
        <v>-</v>
      </c>
      <c r="J207" s="102">
        <f t="shared" ref="J207:J208" si="42">0.6*(K207+L207+M207)+0.4*(N207+O207)</f>
        <v>0</v>
      </c>
      <c r="K207" s="87">
        <f t="shared" ref="K207:K208" si="43">IF(AND(P207=1),60,IF(AND(P207=2),50,IF(AND(P207=3),40,IF(AND(P207=4),30,0))))</f>
        <v>0</v>
      </c>
      <c r="L207" s="87">
        <f t="shared" ref="L207:L208" si="44">IF(AND(Q207=1),10,IF(AND(Q207=2),8,IF(AND(Q207=3),6,IF(AND(Q207=4),4,IF(AND(Q207=5),2,0)))))</f>
        <v>0</v>
      </c>
      <c r="M207" s="87">
        <f t="shared" ref="M207:M208" si="45">IF(AND(R207=1),30,IF(AND(R207=2),25,IF(AND(R207=3),20,IF(AND(R207=4),15,0))))</f>
        <v>0</v>
      </c>
      <c r="N207" s="87">
        <f t="shared" ref="N207:N208" si="46">(IF(AND(S207=1),70,IF(AND(S207=2),60,IF(AND(S207=3),50,0))))</f>
        <v>0</v>
      </c>
      <c r="O207" s="87">
        <f t="shared" ref="O207:O208" si="47">(IF(AND(T207=1),30,IF(AND(T207=2),25,IF(AND(T207=3),20,0))))</f>
        <v>0</v>
      </c>
      <c r="P207" s="9"/>
      <c r="Q207" s="9"/>
      <c r="R207" s="10"/>
      <c r="S207" s="11"/>
      <c r="T207" s="11"/>
      <c r="U207" s="109"/>
      <c r="V207" s="109"/>
    </row>
    <row r="208" spans="2:22" x14ac:dyDescent="0.3">
      <c r="B208" s="100">
        <v>195</v>
      </c>
      <c r="C208" s="7"/>
      <c r="D208" s="4"/>
      <c r="E208" s="84"/>
      <c r="F208" s="85"/>
      <c r="G208" s="86"/>
      <c r="H208" s="101">
        <f t="shared" si="40"/>
        <v>0</v>
      </c>
      <c r="I208" s="99" t="str">
        <f t="shared" si="41"/>
        <v>-</v>
      </c>
      <c r="J208" s="102">
        <f t="shared" si="42"/>
        <v>0</v>
      </c>
      <c r="K208" s="87">
        <f t="shared" si="43"/>
        <v>0</v>
      </c>
      <c r="L208" s="87">
        <f t="shared" si="44"/>
        <v>0</v>
      </c>
      <c r="M208" s="87">
        <f t="shared" si="45"/>
        <v>0</v>
      </c>
      <c r="N208" s="87">
        <f t="shared" si="46"/>
        <v>0</v>
      </c>
      <c r="O208" s="87">
        <f t="shared" si="47"/>
        <v>0</v>
      </c>
      <c r="P208" s="9"/>
      <c r="Q208" s="9"/>
      <c r="R208" s="10"/>
      <c r="S208" s="11"/>
      <c r="T208" s="11"/>
      <c r="U208" s="109"/>
      <c r="V208" s="109"/>
    </row>
    <row r="209" spans="6:7" x14ac:dyDescent="0.3">
      <c r="F209" s="16"/>
      <c r="G209" s="17"/>
    </row>
  </sheetData>
  <mergeCells count="17">
    <mergeCell ref="U10:V10"/>
    <mergeCell ref="U11:V11"/>
    <mergeCell ref="B2:R2"/>
    <mergeCell ref="B1:T1"/>
    <mergeCell ref="B11:B13"/>
    <mergeCell ref="E11:E13"/>
    <mergeCell ref="F11:F13"/>
    <mergeCell ref="G12:G13"/>
    <mergeCell ref="I11:I13"/>
    <mergeCell ref="I10:T10"/>
    <mergeCell ref="H12:H13"/>
    <mergeCell ref="P11:R11"/>
    <mergeCell ref="S11:T11"/>
    <mergeCell ref="B10:F10"/>
    <mergeCell ref="G10:H10"/>
    <mergeCell ref="B7:C8"/>
    <mergeCell ref="J11:J13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48" fitToHeight="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"/>
  <sheetViews>
    <sheetView topLeftCell="A58" zoomScale="115" zoomScaleNormal="115" workbookViewId="0">
      <selection activeCell="B83" sqref="B83:B86"/>
    </sheetView>
  </sheetViews>
  <sheetFormatPr defaultColWidth="9" defaultRowHeight="16.5" x14ac:dyDescent="0.3"/>
  <cols>
    <col min="1" max="1" width="11.625" bestFit="1" customWidth="1"/>
    <col min="2" max="2" width="16.625" customWidth="1"/>
    <col min="3" max="3" width="60.625" customWidth="1"/>
    <col min="4" max="4" width="6.125" customWidth="1"/>
  </cols>
  <sheetData>
    <row r="1" spans="1:4" s="12" customFormat="1" ht="27" thickBot="1" x14ac:dyDescent="0.35">
      <c r="A1" s="196" t="s">
        <v>91</v>
      </c>
      <c r="B1" s="196"/>
      <c r="C1" s="196"/>
      <c r="D1" s="196"/>
    </row>
    <row r="2" spans="1:4" ht="18" thickTop="1" thickBot="1" x14ac:dyDescent="0.35">
      <c r="A2" s="201" t="s">
        <v>240</v>
      </c>
      <c r="B2" s="202"/>
      <c r="C2" s="18" t="s">
        <v>92</v>
      </c>
      <c r="D2" s="20" t="s">
        <v>20</v>
      </c>
    </row>
    <row r="3" spans="1:4" ht="17.25" thickTop="1" x14ac:dyDescent="0.3">
      <c r="A3" s="203" t="s">
        <v>93</v>
      </c>
      <c r="B3" s="197" t="s">
        <v>227</v>
      </c>
      <c r="C3" s="28" t="s">
        <v>94</v>
      </c>
      <c r="D3" s="95">
        <v>60</v>
      </c>
    </row>
    <row r="4" spans="1:4" x14ac:dyDescent="0.3">
      <c r="A4" s="191"/>
      <c r="B4" s="194"/>
      <c r="C4" s="30" t="s">
        <v>95</v>
      </c>
      <c r="D4" s="96">
        <v>50</v>
      </c>
    </row>
    <row r="5" spans="1:4" x14ac:dyDescent="0.3">
      <c r="A5" s="191"/>
      <c r="B5" s="194"/>
      <c r="C5" s="30" t="s">
        <v>96</v>
      </c>
      <c r="D5" s="96">
        <v>40</v>
      </c>
    </row>
    <row r="6" spans="1:4" x14ac:dyDescent="0.3">
      <c r="A6" s="199"/>
      <c r="B6" s="198"/>
      <c r="C6" s="30" t="s">
        <v>97</v>
      </c>
      <c r="D6" s="96">
        <v>30</v>
      </c>
    </row>
    <row r="7" spans="1:4" x14ac:dyDescent="0.3">
      <c r="A7" s="32" t="s">
        <v>98</v>
      </c>
      <c r="B7" s="193" t="s">
        <v>101</v>
      </c>
      <c r="C7" s="30" t="s">
        <v>102</v>
      </c>
      <c r="D7" s="96">
        <v>60</v>
      </c>
    </row>
    <row r="8" spans="1:4" x14ac:dyDescent="0.3">
      <c r="A8" s="33" t="s">
        <v>99</v>
      </c>
      <c r="B8" s="194"/>
      <c r="C8" s="30" t="s">
        <v>103</v>
      </c>
      <c r="D8" s="96">
        <v>50</v>
      </c>
    </row>
    <row r="9" spans="1:4" x14ac:dyDescent="0.3">
      <c r="A9" s="33" t="s">
        <v>100</v>
      </c>
      <c r="B9" s="194"/>
      <c r="C9" s="30" t="s">
        <v>104</v>
      </c>
      <c r="D9" s="96">
        <v>40</v>
      </c>
    </row>
    <row r="10" spans="1:4" x14ac:dyDescent="0.3">
      <c r="A10" s="34"/>
      <c r="B10" s="198"/>
      <c r="C10" s="30" t="s">
        <v>105</v>
      </c>
      <c r="D10" s="96">
        <v>30</v>
      </c>
    </row>
    <row r="11" spans="1:4" x14ac:dyDescent="0.3">
      <c r="A11" s="34"/>
      <c r="B11" s="193" t="s">
        <v>106</v>
      </c>
      <c r="C11" s="30" t="s">
        <v>107</v>
      </c>
      <c r="D11" s="96">
        <v>60</v>
      </c>
    </row>
    <row r="12" spans="1:4" x14ac:dyDescent="0.3">
      <c r="A12" s="34"/>
      <c r="B12" s="194"/>
      <c r="C12" s="30" t="s">
        <v>108</v>
      </c>
      <c r="D12" s="96">
        <v>50</v>
      </c>
    </row>
    <row r="13" spans="1:4" x14ac:dyDescent="0.3">
      <c r="A13" s="34"/>
      <c r="B13" s="194"/>
      <c r="C13" s="30" t="s">
        <v>109</v>
      </c>
      <c r="D13" s="96">
        <v>40</v>
      </c>
    </row>
    <row r="14" spans="1:4" x14ac:dyDescent="0.3">
      <c r="A14" s="35"/>
      <c r="B14" s="198"/>
      <c r="C14" s="30" t="s">
        <v>110</v>
      </c>
      <c r="D14" s="96">
        <v>30</v>
      </c>
    </row>
    <row r="15" spans="1:4" x14ac:dyDescent="0.3">
      <c r="A15" s="32" t="s">
        <v>111</v>
      </c>
      <c r="B15" s="193" t="s">
        <v>114</v>
      </c>
      <c r="C15" s="30" t="s">
        <v>115</v>
      </c>
      <c r="D15" s="96">
        <v>60</v>
      </c>
    </row>
    <row r="16" spans="1:4" x14ac:dyDescent="0.3">
      <c r="A16" s="33" t="s">
        <v>112</v>
      </c>
      <c r="B16" s="194"/>
      <c r="C16" s="30" t="s">
        <v>116</v>
      </c>
      <c r="D16" s="96">
        <v>50</v>
      </c>
    </row>
    <row r="17" spans="1:4" x14ac:dyDescent="0.3">
      <c r="A17" s="33" t="s">
        <v>113</v>
      </c>
      <c r="B17" s="194"/>
      <c r="C17" s="30" t="s">
        <v>117</v>
      </c>
      <c r="D17" s="96">
        <v>40</v>
      </c>
    </row>
    <row r="18" spans="1:4" x14ac:dyDescent="0.3">
      <c r="A18" s="34"/>
      <c r="B18" s="198"/>
      <c r="C18" s="30" t="s">
        <v>118</v>
      </c>
      <c r="D18" s="96">
        <v>30</v>
      </c>
    </row>
    <row r="19" spans="1:4" x14ac:dyDescent="0.3">
      <c r="A19" s="34"/>
      <c r="B19" s="193" t="s">
        <v>119</v>
      </c>
      <c r="C19" s="30" t="s">
        <v>120</v>
      </c>
      <c r="D19" s="96">
        <v>60</v>
      </c>
    </row>
    <row r="20" spans="1:4" x14ac:dyDescent="0.3">
      <c r="A20" s="34"/>
      <c r="B20" s="194"/>
      <c r="C20" s="30" t="s">
        <v>121</v>
      </c>
      <c r="D20" s="96">
        <v>50</v>
      </c>
    </row>
    <row r="21" spans="1:4" x14ac:dyDescent="0.3">
      <c r="A21" s="34"/>
      <c r="B21" s="194"/>
      <c r="C21" s="30" t="s">
        <v>122</v>
      </c>
      <c r="D21" s="96">
        <v>40</v>
      </c>
    </row>
    <row r="22" spans="1:4" x14ac:dyDescent="0.3">
      <c r="A22" s="34"/>
      <c r="B22" s="198"/>
      <c r="C22" s="30" t="s">
        <v>123</v>
      </c>
      <c r="D22" s="96">
        <v>30</v>
      </c>
    </row>
    <row r="23" spans="1:4" x14ac:dyDescent="0.3">
      <c r="A23" s="34"/>
      <c r="B23" s="193" t="s">
        <v>124</v>
      </c>
      <c r="C23" s="30" t="s">
        <v>125</v>
      </c>
      <c r="D23" s="96">
        <v>60</v>
      </c>
    </row>
    <row r="24" spans="1:4" x14ac:dyDescent="0.3">
      <c r="A24" s="34"/>
      <c r="B24" s="194"/>
      <c r="C24" s="30" t="s">
        <v>126</v>
      </c>
      <c r="D24" s="96">
        <v>50</v>
      </c>
    </row>
    <row r="25" spans="1:4" x14ac:dyDescent="0.3">
      <c r="A25" s="34"/>
      <c r="B25" s="194"/>
      <c r="C25" s="30" t="s">
        <v>127</v>
      </c>
      <c r="D25" s="96">
        <v>40</v>
      </c>
    </row>
    <row r="26" spans="1:4" x14ac:dyDescent="0.3">
      <c r="A26" s="36"/>
      <c r="B26" s="200"/>
      <c r="C26" s="37" t="s">
        <v>128</v>
      </c>
      <c r="D26" s="96">
        <v>30</v>
      </c>
    </row>
    <row r="27" spans="1:4" x14ac:dyDescent="0.3">
      <c r="A27" s="191" t="s">
        <v>129</v>
      </c>
      <c r="B27" s="194" t="s">
        <v>258</v>
      </c>
      <c r="C27" s="38" t="s">
        <v>130</v>
      </c>
      <c r="D27" s="96">
        <v>60</v>
      </c>
    </row>
    <row r="28" spans="1:4" x14ac:dyDescent="0.3">
      <c r="A28" s="191"/>
      <c r="B28" s="194"/>
      <c r="C28" s="30" t="s">
        <v>131</v>
      </c>
      <c r="D28" s="96">
        <v>50</v>
      </c>
    </row>
    <row r="29" spans="1:4" x14ac:dyDescent="0.3">
      <c r="A29" s="191"/>
      <c r="B29" s="194"/>
      <c r="C29" s="30" t="s">
        <v>132</v>
      </c>
      <c r="D29" s="96">
        <v>40</v>
      </c>
    </row>
    <row r="30" spans="1:4" x14ac:dyDescent="0.3">
      <c r="A30" s="191"/>
      <c r="B30" s="198"/>
      <c r="C30" s="30" t="s">
        <v>133</v>
      </c>
      <c r="D30" s="96">
        <v>30</v>
      </c>
    </row>
    <row r="31" spans="1:4" x14ac:dyDescent="0.3">
      <c r="A31" s="191"/>
      <c r="B31" s="193" t="s">
        <v>134</v>
      </c>
      <c r="C31" s="30" t="s">
        <v>135</v>
      </c>
      <c r="D31" s="96">
        <v>60</v>
      </c>
    </row>
    <row r="32" spans="1:4" x14ac:dyDescent="0.3">
      <c r="A32" s="191"/>
      <c r="B32" s="194"/>
      <c r="C32" s="30" t="s">
        <v>136</v>
      </c>
      <c r="D32" s="96">
        <v>50</v>
      </c>
    </row>
    <row r="33" spans="1:4" x14ac:dyDescent="0.3">
      <c r="A33" s="191"/>
      <c r="B33" s="194"/>
      <c r="C33" s="30" t="s">
        <v>137</v>
      </c>
      <c r="D33" s="96">
        <v>40</v>
      </c>
    </row>
    <row r="34" spans="1:4" x14ac:dyDescent="0.3">
      <c r="A34" s="191"/>
      <c r="B34" s="198"/>
      <c r="C34" s="30" t="s">
        <v>138</v>
      </c>
      <c r="D34" s="96">
        <v>30</v>
      </c>
    </row>
    <row r="35" spans="1:4" x14ac:dyDescent="0.3">
      <c r="A35" s="191"/>
      <c r="B35" s="193" t="s">
        <v>259</v>
      </c>
      <c r="C35" s="30" t="s">
        <v>139</v>
      </c>
      <c r="D35" s="96">
        <v>60</v>
      </c>
    </row>
    <row r="36" spans="1:4" x14ac:dyDescent="0.3">
      <c r="A36" s="191"/>
      <c r="B36" s="194"/>
      <c r="C36" s="30" t="s">
        <v>140</v>
      </c>
      <c r="D36" s="96">
        <v>50</v>
      </c>
    </row>
    <row r="37" spans="1:4" x14ac:dyDescent="0.3">
      <c r="A37" s="191"/>
      <c r="B37" s="194"/>
      <c r="C37" s="30" t="s">
        <v>141</v>
      </c>
      <c r="D37" s="96">
        <v>40</v>
      </c>
    </row>
    <row r="38" spans="1:4" x14ac:dyDescent="0.3">
      <c r="A38" s="199"/>
      <c r="B38" s="198"/>
      <c r="C38" s="30" t="s">
        <v>142</v>
      </c>
      <c r="D38" s="96">
        <v>30</v>
      </c>
    </row>
    <row r="39" spans="1:4" x14ac:dyDescent="0.3">
      <c r="A39" s="190" t="s">
        <v>143</v>
      </c>
      <c r="B39" s="39" t="s">
        <v>144</v>
      </c>
      <c r="C39" s="30" t="s">
        <v>146</v>
      </c>
      <c r="D39" s="96">
        <v>60</v>
      </c>
    </row>
    <row r="40" spans="1:4" x14ac:dyDescent="0.3">
      <c r="A40" s="191"/>
      <c r="B40" s="29" t="s">
        <v>99</v>
      </c>
      <c r="C40" s="30" t="s">
        <v>147</v>
      </c>
      <c r="D40" s="96">
        <v>50</v>
      </c>
    </row>
    <row r="41" spans="1:4" x14ac:dyDescent="0.3">
      <c r="A41" s="191"/>
      <c r="B41" s="29" t="s">
        <v>145</v>
      </c>
      <c r="C41" s="30" t="s">
        <v>148</v>
      </c>
      <c r="D41" s="96">
        <v>40</v>
      </c>
    </row>
    <row r="42" spans="1:4" x14ac:dyDescent="0.3">
      <c r="A42" s="191"/>
      <c r="B42" s="31"/>
      <c r="C42" s="30" t="s">
        <v>149</v>
      </c>
      <c r="D42" s="96">
        <v>30</v>
      </c>
    </row>
    <row r="43" spans="1:4" x14ac:dyDescent="0.3">
      <c r="A43" s="191"/>
      <c r="B43" s="39" t="s">
        <v>150</v>
      </c>
      <c r="C43" s="30" t="s">
        <v>152</v>
      </c>
      <c r="D43" s="96">
        <v>60</v>
      </c>
    </row>
    <row r="44" spans="1:4" x14ac:dyDescent="0.3">
      <c r="A44" s="191"/>
      <c r="B44" s="29" t="s">
        <v>99</v>
      </c>
      <c r="C44" s="30" t="s">
        <v>153</v>
      </c>
      <c r="D44" s="96">
        <v>50</v>
      </c>
    </row>
    <row r="45" spans="1:4" x14ac:dyDescent="0.3">
      <c r="A45" s="191"/>
      <c r="B45" s="29" t="s">
        <v>151</v>
      </c>
      <c r="C45" s="30" t="s">
        <v>154</v>
      </c>
      <c r="D45" s="96">
        <v>40</v>
      </c>
    </row>
    <row r="46" spans="1:4" x14ac:dyDescent="0.3">
      <c r="A46" s="199"/>
      <c r="B46" s="31"/>
      <c r="C46" s="30" t="s">
        <v>155</v>
      </c>
      <c r="D46" s="96">
        <v>30</v>
      </c>
    </row>
    <row r="47" spans="1:4" x14ac:dyDescent="0.3">
      <c r="A47" s="32" t="s">
        <v>156</v>
      </c>
      <c r="B47" s="39" t="s">
        <v>156</v>
      </c>
      <c r="C47" s="30" t="s">
        <v>159</v>
      </c>
      <c r="D47" s="96">
        <v>60</v>
      </c>
    </row>
    <row r="48" spans="1:4" x14ac:dyDescent="0.3">
      <c r="A48" s="33" t="s">
        <v>99</v>
      </c>
      <c r="B48" s="29" t="s">
        <v>99</v>
      </c>
      <c r="C48" s="30" t="s">
        <v>160</v>
      </c>
      <c r="D48" s="96">
        <v>50</v>
      </c>
    </row>
    <row r="49" spans="1:4" x14ac:dyDescent="0.3">
      <c r="A49" s="33" t="s">
        <v>157</v>
      </c>
      <c r="B49" s="29" t="s">
        <v>158</v>
      </c>
      <c r="C49" s="30" t="s">
        <v>161</v>
      </c>
      <c r="D49" s="96">
        <v>40</v>
      </c>
    </row>
    <row r="50" spans="1:4" x14ac:dyDescent="0.3">
      <c r="A50" s="36"/>
      <c r="B50" s="42"/>
      <c r="C50" s="37" t="s">
        <v>162</v>
      </c>
      <c r="D50" s="96">
        <v>30</v>
      </c>
    </row>
    <row r="51" spans="1:4" x14ac:dyDescent="0.3">
      <c r="A51" s="33" t="s">
        <v>163</v>
      </c>
      <c r="B51" s="194" t="s">
        <v>165</v>
      </c>
      <c r="C51" s="38" t="s">
        <v>166</v>
      </c>
      <c r="D51" s="96">
        <v>60</v>
      </c>
    </row>
    <row r="52" spans="1:4" x14ac:dyDescent="0.3">
      <c r="A52" s="33" t="s">
        <v>164</v>
      </c>
      <c r="B52" s="194"/>
      <c r="C52" s="30" t="s">
        <v>167</v>
      </c>
      <c r="D52" s="96">
        <v>50</v>
      </c>
    </row>
    <row r="53" spans="1:4" x14ac:dyDescent="0.3">
      <c r="A53" s="34"/>
      <c r="B53" s="194"/>
      <c r="C53" s="30" t="s">
        <v>168</v>
      </c>
      <c r="D53" s="96">
        <v>40</v>
      </c>
    </row>
    <row r="54" spans="1:4" x14ac:dyDescent="0.3">
      <c r="A54" s="34"/>
      <c r="B54" s="198"/>
      <c r="C54" s="30" t="s">
        <v>169</v>
      </c>
      <c r="D54" s="96">
        <v>30</v>
      </c>
    </row>
    <row r="55" spans="1:4" x14ac:dyDescent="0.3">
      <c r="A55" s="34"/>
      <c r="B55" s="39" t="s">
        <v>170</v>
      </c>
      <c r="C55" s="30" t="s">
        <v>172</v>
      </c>
      <c r="D55" s="96">
        <v>60</v>
      </c>
    </row>
    <row r="56" spans="1:4" x14ac:dyDescent="0.3">
      <c r="A56" s="34"/>
      <c r="B56" s="29" t="s">
        <v>99</v>
      </c>
      <c r="C56" s="30" t="s">
        <v>173</v>
      </c>
      <c r="D56" s="96">
        <v>50</v>
      </c>
    </row>
    <row r="57" spans="1:4" x14ac:dyDescent="0.3">
      <c r="A57" s="34"/>
      <c r="B57" s="29" t="s">
        <v>171</v>
      </c>
      <c r="C57" s="30" t="s">
        <v>174</v>
      </c>
      <c r="D57" s="96">
        <v>40</v>
      </c>
    </row>
    <row r="58" spans="1:4" x14ac:dyDescent="0.3">
      <c r="A58" s="35"/>
      <c r="B58" s="31"/>
      <c r="C58" s="30" t="s">
        <v>175</v>
      </c>
      <c r="D58" s="96">
        <v>30</v>
      </c>
    </row>
    <row r="59" spans="1:4" ht="16.5" customHeight="1" x14ac:dyDescent="0.3">
      <c r="A59" s="32" t="s">
        <v>176</v>
      </c>
      <c r="B59" s="39" t="s">
        <v>178</v>
      </c>
      <c r="C59" s="30" t="s">
        <v>226</v>
      </c>
      <c r="D59" s="96">
        <v>60</v>
      </c>
    </row>
    <row r="60" spans="1:4" x14ac:dyDescent="0.3">
      <c r="A60" s="33" t="s">
        <v>177</v>
      </c>
      <c r="B60" s="29" t="s">
        <v>99</v>
      </c>
      <c r="C60" s="30" t="s">
        <v>180</v>
      </c>
      <c r="D60" s="96">
        <v>50</v>
      </c>
    </row>
    <row r="61" spans="1:4" x14ac:dyDescent="0.3">
      <c r="A61" s="34"/>
      <c r="B61" s="29" t="s">
        <v>179</v>
      </c>
      <c r="C61" s="30" t="s">
        <v>181</v>
      </c>
      <c r="D61" s="96">
        <v>40</v>
      </c>
    </row>
    <row r="62" spans="1:4" x14ac:dyDescent="0.3">
      <c r="A62" s="34"/>
      <c r="B62" s="31"/>
      <c r="C62" s="30" t="s">
        <v>182</v>
      </c>
      <c r="D62" s="96">
        <v>30</v>
      </c>
    </row>
    <row r="63" spans="1:4" x14ac:dyDescent="0.3">
      <c r="A63" s="34"/>
      <c r="B63" s="193" t="s">
        <v>183</v>
      </c>
      <c r="C63" s="30" t="s">
        <v>184</v>
      </c>
      <c r="D63" s="96">
        <v>60</v>
      </c>
    </row>
    <row r="64" spans="1:4" x14ac:dyDescent="0.3">
      <c r="A64" s="34"/>
      <c r="B64" s="194"/>
      <c r="C64" s="30" t="s">
        <v>185</v>
      </c>
      <c r="D64" s="96">
        <v>50</v>
      </c>
    </row>
    <row r="65" spans="1:4" x14ac:dyDescent="0.3">
      <c r="A65" s="34"/>
      <c r="B65" s="194"/>
      <c r="C65" s="30" t="s">
        <v>186</v>
      </c>
      <c r="D65" s="96">
        <v>40</v>
      </c>
    </row>
    <row r="66" spans="1:4" x14ac:dyDescent="0.3">
      <c r="A66" s="35"/>
      <c r="B66" s="198"/>
      <c r="C66" s="30" t="s">
        <v>187</v>
      </c>
      <c r="D66" s="96">
        <v>30</v>
      </c>
    </row>
    <row r="67" spans="1:4" x14ac:dyDescent="0.3">
      <c r="A67" s="190" t="s">
        <v>188</v>
      </c>
      <c r="B67" s="193" t="s">
        <v>189</v>
      </c>
      <c r="C67" s="30" t="s">
        <v>190</v>
      </c>
      <c r="D67" s="96">
        <v>60</v>
      </c>
    </row>
    <row r="68" spans="1:4" x14ac:dyDescent="0.3">
      <c r="A68" s="191"/>
      <c r="B68" s="194"/>
      <c r="C68" s="30" t="s">
        <v>191</v>
      </c>
      <c r="D68" s="96">
        <v>50</v>
      </c>
    </row>
    <row r="69" spans="1:4" x14ac:dyDescent="0.3">
      <c r="A69" s="191"/>
      <c r="B69" s="194"/>
      <c r="C69" s="30" t="s">
        <v>192</v>
      </c>
      <c r="D69" s="96">
        <v>40</v>
      </c>
    </row>
    <row r="70" spans="1:4" x14ac:dyDescent="0.3">
      <c r="A70" s="199"/>
      <c r="B70" s="198"/>
      <c r="C70" s="30" t="s">
        <v>193</v>
      </c>
      <c r="D70" s="96">
        <v>30</v>
      </c>
    </row>
    <row r="71" spans="1:4" x14ac:dyDescent="0.3">
      <c r="A71" s="190" t="s">
        <v>171</v>
      </c>
      <c r="B71" s="193" t="s">
        <v>194</v>
      </c>
      <c r="C71" s="30" t="s">
        <v>195</v>
      </c>
      <c r="D71" s="96">
        <v>60</v>
      </c>
    </row>
    <row r="72" spans="1:4" x14ac:dyDescent="0.3">
      <c r="A72" s="191"/>
      <c r="B72" s="194"/>
      <c r="C72" s="30" t="s">
        <v>196</v>
      </c>
      <c r="D72" s="96">
        <v>50</v>
      </c>
    </row>
    <row r="73" spans="1:4" x14ac:dyDescent="0.3">
      <c r="A73" s="191"/>
      <c r="B73" s="194"/>
      <c r="C73" s="30" t="s">
        <v>197</v>
      </c>
      <c r="D73" s="96">
        <v>40</v>
      </c>
    </row>
    <row r="74" spans="1:4" x14ac:dyDescent="0.3">
      <c r="A74" s="191"/>
      <c r="B74" s="198"/>
      <c r="C74" s="30" t="s">
        <v>198</v>
      </c>
      <c r="D74" s="96">
        <v>30</v>
      </c>
    </row>
    <row r="75" spans="1:4" x14ac:dyDescent="0.3">
      <c r="A75" s="191"/>
      <c r="B75" s="193" t="s">
        <v>199</v>
      </c>
      <c r="C75" s="30" t="s">
        <v>200</v>
      </c>
      <c r="D75" s="96">
        <v>60</v>
      </c>
    </row>
    <row r="76" spans="1:4" x14ac:dyDescent="0.3">
      <c r="A76" s="191"/>
      <c r="B76" s="194"/>
      <c r="C76" s="30" t="s">
        <v>201</v>
      </c>
      <c r="D76" s="96">
        <v>50</v>
      </c>
    </row>
    <row r="77" spans="1:4" x14ac:dyDescent="0.3">
      <c r="A77" s="191"/>
      <c r="B77" s="194"/>
      <c r="C77" s="30" t="s">
        <v>202</v>
      </c>
      <c r="D77" s="96">
        <v>40</v>
      </c>
    </row>
    <row r="78" spans="1:4" x14ac:dyDescent="0.3">
      <c r="A78" s="204"/>
      <c r="B78" s="200"/>
      <c r="C78" s="37" t="s">
        <v>203</v>
      </c>
      <c r="D78" s="96">
        <v>30</v>
      </c>
    </row>
    <row r="79" spans="1:4" x14ac:dyDescent="0.3">
      <c r="A79" s="191" t="s">
        <v>204</v>
      </c>
      <c r="B79" s="194" t="s">
        <v>205</v>
      </c>
      <c r="C79" s="38" t="s">
        <v>206</v>
      </c>
      <c r="D79" s="96">
        <v>60</v>
      </c>
    </row>
    <row r="80" spans="1:4" x14ac:dyDescent="0.3">
      <c r="A80" s="191"/>
      <c r="B80" s="194"/>
      <c r="C80" s="112" t="s">
        <v>207</v>
      </c>
      <c r="D80" s="113">
        <v>50</v>
      </c>
    </row>
    <row r="81" spans="1:4" x14ac:dyDescent="0.3">
      <c r="A81" s="191"/>
      <c r="B81" s="194"/>
      <c r="C81" s="30" t="s">
        <v>260</v>
      </c>
      <c r="D81" s="96">
        <v>40</v>
      </c>
    </row>
    <row r="82" spans="1:4" x14ac:dyDescent="0.3">
      <c r="A82" s="191"/>
      <c r="B82" s="198"/>
      <c r="C82" s="30" t="s">
        <v>208</v>
      </c>
      <c r="D82" s="96">
        <v>30</v>
      </c>
    </row>
    <row r="83" spans="1:4" x14ac:dyDescent="0.3">
      <c r="A83" s="191"/>
      <c r="B83" s="193" t="s">
        <v>209</v>
      </c>
      <c r="C83" s="30" t="s">
        <v>210</v>
      </c>
      <c r="D83" s="96">
        <v>60</v>
      </c>
    </row>
    <row r="84" spans="1:4" x14ac:dyDescent="0.3">
      <c r="A84" s="191"/>
      <c r="B84" s="194"/>
      <c r="C84" s="30" t="s">
        <v>201</v>
      </c>
      <c r="D84" s="96">
        <v>50</v>
      </c>
    </row>
    <row r="85" spans="1:4" x14ac:dyDescent="0.3">
      <c r="A85" s="191"/>
      <c r="B85" s="194"/>
      <c r="C85" s="30" t="s">
        <v>261</v>
      </c>
      <c r="D85" s="96">
        <v>40</v>
      </c>
    </row>
    <row r="86" spans="1:4" x14ac:dyDescent="0.3">
      <c r="A86" s="199"/>
      <c r="B86" s="198"/>
      <c r="C86" s="30" t="s">
        <v>203</v>
      </c>
      <c r="D86" s="96">
        <v>30</v>
      </c>
    </row>
    <row r="87" spans="1:4" x14ac:dyDescent="0.3">
      <c r="A87" s="190" t="s">
        <v>211</v>
      </c>
      <c r="B87" s="39" t="s">
        <v>212</v>
      </c>
      <c r="C87" s="30" t="s">
        <v>214</v>
      </c>
      <c r="D87" s="96">
        <v>60</v>
      </c>
    </row>
    <row r="88" spans="1:4" x14ac:dyDescent="0.3">
      <c r="A88" s="191"/>
      <c r="B88" s="29" t="s">
        <v>213</v>
      </c>
      <c r="C88" s="41" t="s">
        <v>225</v>
      </c>
      <c r="D88" s="96">
        <v>50</v>
      </c>
    </row>
    <row r="89" spans="1:4" x14ac:dyDescent="0.3">
      <c r="A89" s="191"/>
      <c r="B89" s="78" t="s">
        <v>233</v>
      </c>
      <c r="C89" s="30" t="s">
        <v>215</v>
      </c>
      <c r="D89" s="96">
        <v>40</v>
      </c>
    </row>
    <row r="90" spans="1:4" x14ac:dyDescent="0.3">
      <c r="A90" s="199"/>
      <c r="B90" s="31"/>
      <c r="C90" s="30" t="s">
        <v>208</v>
      </c>
      <c r="D90" s="96">
        <v>30</v>
      </c>
    </row>
    <row r="91" spans="1:4" x14ac:dyDescent="0.3">
      <c r="A91" s="190" t="s">
        <v>216</v>
      </c>
      <c r="B91" s="193" t="s">
        <v>217</v>
      </c>
      <c r="C91" s="30" t="s">
        <v>218</v>
      </c>
      <c r="D91" s="96">
        <v>60</v>
      </c>
    </row>
    <row r="92" spans="1:4" x14ac:dyDescent="0.3">
      <c r="A92" s="191"/>
      <c r="B92" s="194"/>
      <c r="C92" s="30" t="s">
        <v>219</v>
      </c>
      <c r="D92" s="96">
        <v>50</v>
      </c>
    </row>
    <row r="93" spans="1:4" x14ac:dyDescent="0.3">
      <c r="A93" s="191"/>
      <c r="B93" s="194"/>
      <c r="C93" s="30" t="s">
        <v>220</v>
      </c>
      <c r="D93" s="96">
        <v>40</v>
      </c>
    </row>
    <row r="94" spans="1:4" x14ac:dyDescent="0.3">
      <c r="A94" s="199"/>
      <c r="B94" s="198"/>
      <c r="C94" s="30" t="s">
        <v>203</v>
      </c>
      <c r="D94" s="96">
        <v>30</v>
      </c>
    </row>
    <row r="95" spans="1:4" x14ac:dyDescent="0.3">
      <c r="A95" s="190" t="s">
        <v>221</v>
      </c>
      <c r="B95" s="193" t="s">
        <v>222</v>
      </c>
      <c r="C95" s="30" t="s">
        <v>223</v>
      </c>
      <c r="D95" s="96">
        <v>60</v>
      </c>
    </row>
    <row r="96" spans="1:4" x14ac:dyDescent="0.3">
      <c r="A96" s="191"/>
      <c r="B96" s="194"/>
      <c r="C96" s="30" t="s">
        <v>224</v>
      </c>
      <c r="D96" s="96">
        <v>50</v>
      </c>
    </row>
    <row r="97" spans="1:4" x14ac:dyDescent="0.3">
      <c r="A97" s="191"/>
      <c r="B97" s="194"/>
      <c r="C97" s="30" t="s">
        <v>262</v>
      </c>
      <c r="D97" s="96">
        <v>40</v>
      </c>
    </row>
    <row r="98" spans="1:4" ht="17.25" thickBot="1" x14ac:dyDescent="0.35">
      <c r="A98" s="192"/>
      <c r="B98" s="195"/>
      <c r="C98" s="40" t="s">
        <v>203</v>
      </c>
      <c r="D98" s="97">
        <v>30</v>
      </c>
    </row>
    <row r="99" spans="1:4" ht="17.25" thickTop="1" x14ac:dyDescent="0.3"/>
  </sheetData>
  <mergeCells count="29">
    <mergeCell ref="B27:B30"/>
    <mergeCell ref="B31:B34"/>
    <mergeCell ref="B35:B38"/>
    <mergeCell ref="A87:A90"/>
    <mergeCell ref="A2:B2"/>
    <mergeCell ref="B7:B10"/>
    <mergeCell ref="B11:B14"/>
    <mergeCell ref="A3:A6"/>
    <mergeCell ref="A71:A78"/>
    <mergeCell ref="B71:B74"/>
    <mergeCell ref="B75:B78"/>
    <mergeCell ref="A27:A38"/>
    <mergeCell ref="A39:A46"/>
    <mergeCell ref="A95:A98"/>
    <mergeCell ref="B95:B98"/>
    <mergeCell ref="A1:D1"/>
    <mergeCell ref="B3:B6"/>
    <mergeCell ref="A79:A86"/>
    <mergeCell ref="B79:B82"/>
    <mergeCell ref="B83:B86"/>
    <mergeCell ref="A91:A94"/>
    <mergeCell ref="B91:B94"/>
    <mergeCell ref="B51:B54"/>
    <mergeCell ref="B63:B66"/>
    <mergeCell ref="A67:A70"/>
    <mergeCell ref="B15:B18"/>
    <mergeCell ref="B19:B22"/>
    <mergeCell ref="B23:B26"/>
    <mergeCell ref="B67:B70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zoomScaleNormal="100" workbookViewId="0">
      <selection activeCell="B31" sqref="B31"/>
    </sheetView>
  </sheetViews>
  <sheetFormatPr defaultColWidth="9" defaultRowHeight="17.25" x14ac:dyDescent="0.3"/>
  <cols>
    <col min="1" max="1" width="22.375" style="13" customWidth="1"/>
    <col min="2" max="2" width="26" style="13" customWidth="1"/>
    <col min="3" max="3" width="5.375" style="13" bestFit="1" customWidth="1"/>
    <col min="4" max="4" width="16.75" style="13" customWidth="1"/>
    <col min="5" max="16384" width="9" style="13"/>
  </cols>
  <sheetData>
    <row r="1" spans="1:4" ht="27" thickBot="1" x14ac:dyDescent="0.35">
      <c r="A1" s="205" t="s">
        <v>89</v>
      </c>
      <c r="B1" s="205"/>
      <c r="C1" s="205"/>
      <c r="D1" s="205"/>
    </row>
    <row r="2" spans="1:4" ht="18.75" thickTop="1" thickBot="1" x14ac:dyDescent="0.35">
      <c r="A2" s="62" t="s">
        <v>239</v>
      </c>
      <c r="B2" s="18" t="s">
        <v>36</v>
      </c>
      <c r="C2" s="20" t="s">
        <v>20</v>
      </c>
    </row>
    <row r="3" spans="1:4" ht="18" thickTop="1" x14ac:dyDescent="0.3">
      <c r="A3" s="43" t="s">
        <v>48</v>
      </c>
      <c r="B3" s="44" t="s">
        <v>49</v>
      </c>
      <c r="C3" s="45">
        <v>10</v>
      </c>
    </row>
    <row r="4" spans="1:4" x14ac:dyDescent="0.3">
      <c r="A4" s="206" t="s">
        <v>263</v>
      </c>
      <c r="B4" s="46" t="s">
        <v>50</v>
      </c>
      <c r="C4" s="47">
        <v>8</v>
      </c>
    </row>
    <row r="5" spans="1:4" x14ac:dyDescent="0.3">
      <c r="A5" s="206"/>
      <c r="B5" s="46" t="s">
        <v>51</v>
      </c>
      <c r="C5" s="47">
        <v>6</v>
      </c>
    </row>
    <row r="6" spans="1:4" x14ac:dyDescent="0.3">
      <c r="A6" s="206"/>
      <c r="B6" s="46" t="s">
        <v>52</v>
      </c>
      <c r="C6" s="47">
        <v>4</v>
      </c>
    </row>
    <row r="7" spans="1:4" ht="18" thickBot="1" x14ac:dyDescent="0.35">
      <c r="A7" s="207"/>
      <c r="B7" s="116" t="s">
        <v>53</v>
      </c>
      <c r="C7" s="117">
        <v>2</v>
      </c>
    </row>
    <row r="8" spans="1:4" ht="18" thickTop="1" x14ac:dyDescent="0.3"/>
    <row r="10" spans="1:4" ht="27" thickBot="1" x14ac:dyDescent="0.35">
      <c r="A10" s="205" t="s">
        <v>90</v>
      </c>
      <c r="B10" s="205"/>
      <c r="C10" s="205"/>
      <c r="D10" s="205"/>
    </row>
    <row r="11" spans="1:4" ht="18.75" thickTop="1" thickBot="1" x14ac:dyDescent="0.35">
      <c r="A11" s="62" t="s">
        <v>239</v>
      </c>
      <c r="B11" s="18" t="s">
        <v>36</v>
      </c>
      <c r="C11" s="20" t="s">
        <v>20</v>
      </c>
    </row>
    <row r="12" spans="1:4" ht="18" thickTop="1" x14ac:dyDescent="0.3">
      <c r="A12" s="43" t="s">
        <v>37</v>
      </c>
      <c r="B12" s="44" t="s">
        <v>38</v>
      </c>
      <c r="C12" s="45">
        <v>30</v>
      </c>
    </row>
    <row r="13" spans="1:4" x14ac:dyDescent="0.3">
      <c r="A13" s="49" t="s">
        <v>421</v>
      </c>
      <c r="B13" s="46" t="s">
        <v>39</v>
      </c>
      <c r="C13" s="47">
        <v>25</v>
      </c>
    </row>
    <row r="14" spans="1:4" x14ac:dyDescent="0.3">
      <c r="A14" s="119" t="s">
        <v>422</v>
      </c>
      <c r="B14" s="46" t="s">
        <v>40</v>
      </c>
      <c r="C14" s="47">
        <v>20</v>
      </c>
    </row>
    <row r="15" spans="1:4" x14ac:dyDescent="0.3">
      <c r="A15" s="51"/>
      <c r="B15" s="114" t="s">
        <v>41</v>
      </c>
      <c r="C15" s="115">
        <v>15</v>
      </c>
    </row>
    <row r="16" spans="1:4" x14ac:dyDescent="0.3">
      <c r="A16" s="52" t="s">
        <v>42</v>
      </c>
      <c r="B16" s="46" t="s">
        <v>264</v>
      </c>
      <c r="C16" s="47">
        <v>30</v>
      </c>
    </row>
    <row r="17" spans="1:3" x14ac:dyDescent="0.3">
      <c r="A17" s="49" t="s">
        <v>35</v>
      </c>
      <c r="B17" s="46" t="s">
        <v>265</v>
      </c>
      <c r="C17" s="47">
        <v>25</v>
      </c>
    </row>
    <row r="18" spans="1:3" x14ac:dyDescent="0.3">
      <c r="A18" s="119" t="s">
        <v>423</v>
      </c>
      <c r="B18" s="46" t="s">
        <v>266</v>
      </c>
      <c r="C18" s="47">
        <v>20</v>
      </c>
    </row>
    <row r="19" spans="1:3" x14ac:dyDescent="0.3">
      <c r="A19" s="53"/>
      <c r="B19" s="114" t="s">
        <v>267</v>
      </c>
      <c r="C19" s="115">
        <v>15</v>
      </c>
    </row>
    <row r="20" spans="1:3" x14ac:dyDescent="0.3">
      <c r="A20" s="52" t="s">
        <v>43</v>
      </c>
      <c r="B20" s="46" t="s">
        <v>44</v>
      </c>
      <c r="C20" s="47">
        <v>30</v>
      </c>
    </row>
    <row r="21" spans="1:3" x14ac:dyDescent="0.3">
      <c r="A21" s="49" t="s">
        <v>35</v>
      </c>
      <c r="B21" s="46" t="s">
        <v>45</v>
      </c>
      <c r="C21" s="47">
        <v>25</v>
      </c>
    </row>
    <row r="22" spans="1:3" x14ac:dyDescent="0.3">
      <c r="A22" s="50"/>
      <c r="B22" s="46" t="s">
        <v>46</v>
      </c>
      <c r="C22" s="47">
        <v>20</v>
      </c>
    </row>
    <row r="23" spans="1:3" ht="18" thickBot="1" x14ac:dyDescent="0.35">
      <c r="A23" s="54"/>
      <c r="B23" s="116" t="s">
        <v>47</v>
      </c>
      <c r="C23" s="117">
        <v>15</v>
      </c>
    </row>
    <row r="24" spans="1:3" ht="18" thickTop="1" x14ac:dyDescent="0.3">
      <c r="A24" s="27" t="s">
        <v>268</v>
      </c>
    </row>
  </sheetData>
  <mergeCells count="3">
    <mergeCell ref="A1:D1"/>
    <mergeCell ref="A10:D10"/>
    <mergeCell ref="A4:A7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8"/>
  <sheetViews>
    <sheetView topLeftCell="A4" zoomScaleNormal="100" workbookViewId="0">
      <selection activeCell="B21" sqref="B21"/>
    </sheetView>
  </sheetViews>
  <sheetFormatPr defaultColWidth="9" defaultRowHeight="17.25" x14ac:dyDescent="0.3"/>
  <cols>
    <col min="1" max="1" width="11" style="13" customWidth="1"/>
    <col min="2" max="2" width="56" style="13" customWidth="1"/>
    <col min="3" max="3" width="7" style="13" customWidth="1"/>
    <col min="4" max="16384" width="9" style="13"/>
  </cols>
  <sheetData>
    <row r="1" spans="1:3" ht="27" thickBot="1" x14ac:dyDescent="0.35">
      <c r="A1" s="196" t="s">
        <v>234</v>
      </c>
      <c r="B1" s="196"/>
      <c r="C1" s="196"/>
    </row>
    <row r="2" spans="1:3" ht="18.75" thickTop="1" thickBot="1" x14ac:dyDescent="0.35">
      <c r="A2" s="62" t="s">
        <v>238</v>
      </c>
      <c r="B2" s="18" t="s">
        <v>36</v>
      </c>
      <c r="C2" s="19" t="s">
        <v>20</v>
      </c>
    </row>
    <row r="3" spans="1:3" ht="18" thickTop="1" x14ac:dyDescent="0.3">
      <c r="A3" s="216" t="s">
        <v>17</v>
      </c>
      <c r="B3" s="55" t="s">
        <v>269</v>
      </c>
      <c r="C3" s="217">
        <v>100</v>
      </c>
    </row>
    <row r="4" spans="1:3" x14ac:dyDescent="0.3">
      <c r="A4" s="209"/>
      <c r="B4" s="56" t="s">
        <v>54</v>
      </c>
      <c r="C4" s="212"/>
    </row>
    <row r="5" spans="1:3" x14ac:dyDescent="0.3">
      <c r="A5" s="209"/>
      <c r="B5" s="57" t="s">
        <v>55</v>
      </c>
      <c r="C5" s="211">
        <v>90</v>
      </c>
    </row>
    <row r="6" spans="1:3" x14ac:dyDescent="0.3">
      <c r="A6" s="209"/>
      <c r="B6" s="56" t="s">
        <v>56</v>
      </c>
      <c r="C6" s="212"/>
    </row>
    <row r="7" spans="1:3" x14ac:dyDescent="0.3">
      <c r="A7" s="209"/>
      <c r="B7" s="57" t="s">
        <v>57</v>
      </c>
      <c r="C7" s="211">
        <v>80</v>
      </c>
    </row>
    <row r="8" spans="1:3" x14ac:dyDescent="0.3">
      <c r="A8" s="209"/>
      <c r="B8" s="56" t="s">
        <v>58</v>
      </c>
      <c r="C8" s="212"/>
    </row>
    <row r="9" spans="1:3" x14ac:dyDescent="0.3">
      <c r="A9" s="209"/>
      <c r="B9" s="57" t="s">
        <v>59</v>
      </c>
      <c r="C9" s="211">
        <v>70</v>
      </c>
    </row>
    <row r="10" spans="1:3" x14ac:dyDescent="0.3">
      <c r="A10" s="209"/>
      <c r="B10" s="56" t="s">
        <v>60</v>
      </c>
      <c r="C10" s="212"/>
    </row>
    <row r="11" spans="1:3" x14ac:dyDescent="0.3">
      <c r="A11" s="209"/>
      <c r="B11" s="57" t="s">
        <v>61</v>
      </c>
      <c r="C11" s="211">
        <v>60</v>
      </c>
    </row>
    <row r="12" spans="1:3" x14ac:dyDescent="0.3">
      <c r="A12" s="213"/>
      <c r="B12" s="56" t="s">
        <v>62</v>
      </c>
      <c r="C12" s="212"/>
    </row>
    <row r="13" spans="1:3" ht="24" x14ac:dyDescent="0.3">
      <c r="A13" s="208" t="s">
        <v>18</v>
      </c>
      <c r="B13" s="58" t="s">
        <v>270</v>
      </c>
      <c r="C13" s="47">
        <v>90</v>
      </c>
    </row>
    <row r="14" spans="1:3" x14ac:dyDescent="0.3">
      <c r="A14" s="209"/>
      <c r="B14" s="57" t="s">
        <v>63</v>
      </c>
      <c r="C14" s="211">
        <v>80</v>
      </c>
    </row>
    <row r="15" spans="1:3" x14ac:dyDescent="0.3">
      <c r="A15" s="209"/>
      <c r="B15" s="56" t="s">
        <v>64</v>
      </c>
      <c r="C15" s="212"/>
    </row>
    <row r="16" spans="1:3" x14ac:dyDescent="0.3">
      <c r="A16" s="209"/>
      <c r="B16" s="57" t="s">
        <v>65</v>
      </c>
      <c r="C16" s="211">
        <v>70</v>
      </c>
    </row>
    <row r="17" spans="1:3" x14ac:dyDescent="0.3">
      <c r="A17" s="213"/>
      <c r="B17" s="56" t="s">
        <v>66</v>
      </c>
      <c r="C17" s="212"/>
    </row>
    <row r="18" spans="1:3" x14ac:dyDescent="0.3">
      <c r="A18" s="208" t="s">
        <v>67</v>
      </c>
      <c r="B18" s="57" t="s">
        <v>68</v>
      </c>
      <c r="C18" s="211">
        <v>90</v>
      </c>
    </row>
    <row r="19" spans="1:3" x14ac:dyDescent="0.3">
      <c r="A19" s="209"/>
      <c r="B19" s="56" t="s">
        <v>69</v>
      </c>
      <c r="C19" s="212"/>
    </row>
    <row r="20" spans="1:3" x14ac:dyDescent="0.3">
      <c r="A20" s="209"/>
      <c r="B20" s="57" t="s">
        <v>70</v>
      </c>
      <c r="C20" s="211">
        <v>80</v>
      </c>
    </row>
    <row r="21" spans="1:3" x14ac:dyDescent="0.3">
      <c r="A21" s="209"/>
      <c r="B21" s="56" t="s">
        <v>71</v>
      </c>
      <c r="C21" s="212"/>
    </row>
    <row r="22" spans="1:3" x14ac:dyDescent="0.3">
      <c r="A22" s="209"/>
      <c r="B22" s="57" t="s">
        <v>72</v>
      </c>
      <c r="C22" s="211">
        <v>70</v>
      </c>
    </row>
    <row r="23" spans="1:3" x14ac:dyDescent="0.3">
      <c r="A23" s="213"/>
      <c r="B23" s="56" t="s">
        <v>73</v>
      </c>
      <c r="C23" s="212"/>
    </row>
    <row r="24" spans="1:3" x14ac:dyDescent="0.3">
      <c r="A24" s="208" t="s">
        <v>74</v>
      </c>
      <c r="B24" s="130" t="s">
        <v>446</v>
      </c>
      <c r="C24" s="214">
        <v>100</v>
      </c>
    </row>
    <row r="25" spans="1:3" ht="24" x14ac:dyDescent="0.3">
      <c r="A25" s="209"/>
      <c r="B25" s="131" t="s">
        <v>271</v>
      </c>
      <c r="C25" s="215"/>
    </row>
    <row r="26" spans="1:3" x14ac:dyDescent="0.3">
      <c r="A26" s="209"/>
      <c r="B26" s="130" t="s">
        <v>447</v>
      </c>
      <c r="C26" s="214">
        <v>90</v>
      </c>
    </row>
    <row r="27" spans="1:3" x14ac:dyDescent="0.3">
      <c r="A27" s="213"/>
      <c r="B27" s="131" t="s">
        <v>75</v>
      </c>
      <c r="C27" s="215"/>
    </row>
    <row r="28" spans="1:3" x14ac:dyDescent="0.3">
      <c r="A28" s="208" t="s">
        <v>76</v>
      </c>
      <c r="B28" s="57" t="s">
        <v>77</v>
      </c>
      <c r="C28" s="211">
        <v>70</v>
      </c>
    </row>
    <row r="29" spans="1:3" x14ac:dyDescent="0.3">
      <c r="A29" s="213"/>
      <c r="B29" s="56" t="s">
        <v>78</v>
      </c>
      <c r="C29" s="212"/>
    </row>
    <row r="30" spans="1:3" x14ac:dyDescent="0.3">
      <c r="A30" s="208" t="s">
        <v>19</v>
      </c>
      <c r="B30" s="57" t="s">
        <v>79</v>
      </c>
      <c r="C30" s="211">
        <v>80</v>
      </c>
    </row>
    <row r="31" spans="1:3" x14ac:dyDescent="0.3">
      <c r="A31" s="209"/>
      <c r="B31" s="56" t="s">
        <v>80</v>
      </c>
      <c r="C31" s="212"/>
    </row>
    <row r="32" spans="1:3" x14ac:dyDescent="0.3">
      <c r="A32" s="209"/>
      <c r="B32" s="57" t="s">
        <v>81</v>
      </c>
      <c r="C32" s="211">
        <v>70</v>
      </c>
    </row>
    <row r="33" spans="1:3" x14ac:dyDescent="0.3">
      <c r="A33" s="209"/>
      <c r="B33" s="56" t="s">
        <v>82</v>
      </c>
      <c r="C33" s="212"/>
    </row>
    <row r="34" spans="1:3" ht="18" thickBot="1" x14ac:dyDescent="0.35">
      <c r="A34" s="210"/>
      <c r="B34" s="59" t="s">
        <v>83</v>
      </c>
      <c r="C34" s="48">
        <v>60</v>
      </c>
    </row>
    <row r="35" spans="1:3" ht="18" thickTop="1" x14ac:dyDescent="0.3"/>
    <row r="36" spans="1:3" x14ac:dyDescent="0.3">
      <c r="A36" s="27" t="s">
        <v>86</v>
      </c>
    </row>
    <row r="37" spans="1:3" x14ac:dyDescent="0.3">
      <c r="A37" s="27"/>
    </row>
    <row r="38" spans="1:3" x14ac:dyDescent="0.3">
      <c r="A38" s="27"/>
    </row>
  </sheetData>
  <mergeCells count="22">
    <mergeCell ref="A1:C1"/>
    <mergeCell ref="A3:A12"/>
    <mergeCell ref="C3:C4"/>
    <mergeCell ref="C5:C6"/>
    <mergeCell ref="C7:C8"/>
    <mergeCell ref="C9:C10"/>
    <mergeCell ref="C11:C12"/>
    <mergeCell ref="A13:A17"/>
    <mergeCell ref="C14:C15"/>
    <mergeCell ref="C16:C17"/>
    <mergeCell ref="A18:A23"/>
    <mergeCell ref="C18:C19"/>
    <mergeCell ref="C20:C21"/>
    <mergeCell ref="C22:C23"/>
    <mergeCell ref="A30:A34"/>
    <mergeCell ref="C30:C31"/>
    <mergeCell ref="C32:C33"/>
    <mergeCell ref="A24:A27"/>
    <mergeCell ref="C24:C25"/>
    <mergeCell ref="C26:C27"/>
    <mergeCell ref="A28:A29"/>
    <mergeCell ref="C28:C29"/>
  </mergeCells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zoomScaleNormal="100" workbookViewId="0">
      <selection activeCell="K27" sqref="K27"/>
    </sheetView>
  </sheetViews>
  <sheetFormatPr defaultColWidth="9" defaultRowHeight="17.25" x14ac:dyDescent="0.3"/>
  <cols>
    <col min="1" max="1" width="11" style="13" customWidth="1"/>
    <col min="2" max="2" width="66.75" style="13" customWidth="1"/>
    <col min="3" max="3" width="7" style="13" customWidth="1"/>
    <col min="4" max="16384" width="9" style="13"/>
  </cols>
  <sheetData>
    <row r="1" spans="1:3" ht="29.25" customHeight="1" thickBot="1" x14ac:dyDescent="0.35">
      <c r="A1" s="196" t="s">
        <v>236</v>
      </c>
      <c r="B1" s="196"/>
      <c r="C1" s="196"/>
    </row>
    <row r="2" spans="1:3" ht="18.75" thickTop="1" thickBot="1" x14ac:dyDescent="0.35">
      <c r="A2" s="62" t="s">
        <v>237</v>
      </c>
      <c r="B2" s="18" t="s">
        <v>36</v>
      </c>
      <c r="C2" s="19" t="s">
        <v>20</v>
      </c>
    </row>
    <row r="3" spans="1:3" ht="25.5" customHeight="1" thickTop="1" x14ac:dyDescent="0.3">
      <c r="A3" s="221" t="s">
        <v>272</v>
      </c>
      <c r="B3" s="63" t="s">
        <v>274</v>
      </c>
      <c r="C3" s="64">
        <v>70</v>
      </c>
    </row>
    <row r="4" spans="1:3" ht="25.5" customHeight="1" x14ac:dyDescent="0.3">
      <c r="A4" s="219"/>
      <c r="B4" s="65" t="s">
        <v>275</v>
      </c>
      <c r="C4" s="66">
        <v>60</v>
      </c>
    </row>
    <row r="5" spans="1:3" ht="25.5" customHeight="1" x14ac:dyDescent="0.3">
      <c r="A5" s="219"/>
      <c r="B5" s="65" t="s">
        <v>276</v>
      </c>
      <c r="C5" s="66">
        <v>50</v>
      </c>
    </row>
    <row r="6" spans="1:3" ht="25.5" customHeight="1" x14ac:dyDescent="0.3">
      <c r="A6" s="219"/>
      <c r="B6" s="65" t="s">
        <v>277</v>
      </c>
      <c r="C6" s="66">
        <v>40</v>
      </c>
    </row>
    <row r="7" spans="1:3" ht="25.5" customHeight="1" x14ac:dyDescent="0.3">
      <c r="A7" s="219"/>
      <c r="B7" s="71" t="s">
        <v>235</v>
      </c>
      <c r="C7" s="72">
        <v>30</v>
      </c>
    </row>
    <row r="8" spans="1:3" ht="25.5" customHeight="1" x14ac:dyDescent="0.3">
      <c r="A8" s="218" t="s">
        <v>273</v>
      </c>
      <c r="B8" s="65" t="s">
        <v>278</v>
      </c>
      <c r="C8" s="66">
        <v>30</v>
      </c>
    </row>
    <row r="9" spans="1:3" ht="25.5" customHeight="1" x14ac:dyDescent="0.3">
      <c r="A9" s="219"/>
      <c r="B9" s="65" t="s">
        <v>279</v>
      </c>
      <c r="C9" s="66">
        <v>25</v>
      </c>
    </row>
    <row r="10" spans="1:3" ht="25.5" customHeight="1" x14ac:dyDescent="0.3">
      <c r="A10" s="219"/>
      <c r="B10" s="65" t="s">
        <v>280</v>
      </c>
      <c r="C10" s="66">
        <v>20</v>
      </c>
    </row>
    <row r="11" spans="1:3" ht="25.5" customHeight="1" x14ac:dyDescent="0.3">
      <c r="A11" s="219"/>
      <c r="B11" s="65" t="s">
        <v>281</v>
      </c>
      <c r="C11" s="66">
        <v>15</v>
      </c>
    </row>
    <row r="12" spans="1:3" ht="25.5" customHeight="1" thickBot="1" x14ac:dyDescent="0.35">
      <c r="A12" s="220"/>
      <c r="B12" s="67" t="s">
        <v>282</v>
      </c>
      <c r="C12" s="68">
        <v>10</v>
      </c>
    </row>
    <row r="13" spans="1:3" x14ac:dyDescent="0.3">
      <c r="A13" s="69"/>
      <c r="B13" s="70"/>
      <c r="C13" s="69"/>
    </row>
  </sheetData>
  <mergeCells count="3">
    <mergeCell ref="A8:A12"/>
    <mergeCell ref="A3:A7"/>
    <mergeCell ref="A1:C1"/>
  </mergeCells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topLeftCell="A9" zoomScale="130" zoomScaleNormal="130" workbookViewId="0">
      <selection activeCell="E9" sqref="E9"/>
    </sheetView>
  </sheetViews>
  <sheetFormatPr defaultColWidth="9" defaultRowHeight="17.25" x14ac:dyDescent="0.3"/>
  <cols>
    <col min="1" max="1" width="16.375" style="13" customWidth="1"/>
    <col min="2" max="2" width="46.75" style="13" customWidth="1"/>
    <col min="3" max="3" width="14.625" style="14" customWidth="1"/>
    <col min="4" max="16384" width="9" style="13"/>
  </cols>
  <sheetData>
    <row r="1" spans="1:3" ht="27" thickBot="1" x14ac:dyDescent="0.35">
      <c r="A1" s="226" t="s">
        <v>241</v>
      </c>
      <c r="B1" s="226"/>
      <c r="C1" s="226"/>
    </row>
    <row r="2" spans="1:3" ht="18.75" thickTop="1" thickBot="1" x14ac:dyDescent="0.35">
      <c r="A2" s="62" t="s">
        <v>239</v>
      </c>
      <c r="B2" s="18" t="s">
        <v>36</v>
      </c>
      <c r="C2" s="20" t="s">
        <v>20</v>
      </c>
    </row>
    <row r="3" spans="1:3" ht="39.75" customHeight="1" thickTop="1" x14ac:dyDescent="0.3">
      <c r="A3" s="227" t="s">
        <v>84</v>
      </c>
      <c r="B3" s="21" t="s">
        <v>283</v>
      </c>
      <c r="C3" s="22">
        <v>40</v>
      </c>
    </row>
    <row r="4" spans="1:3" ht="39.75" customHeight="1" x14ac:dyDescent="0.3">
      <c r="A4" s="228"/>
      <c r="B4" s="23" t="s">
        <v>284</v>
      </c>
      <c r="C4" s="24">
        <v>30</v>
      </c>
    </row>
    <row r="5" spans="1:3" ht="39.75" customHeight="1" x14ac:dyDescent="0.3">
      <c r="A5" s="228"/>
      <c r="B5" s="23" t="s">
        <v>285</v>
      </c>
      <c r="C5" s="24">
        <v>20</v>
      </c>
    </row>
    <row r="6" spans="1:3" ht="39.75" customHeight="1" x14ac:dyDescent="0.3">
      <c r="A6" s="230" t="s">
        <v>85</v>
      </c>
      <c r="B6" s="23" t="s">
        <v>87</v>
      </c>
      <c r="C6" s="24">
        <v>20</v>
      </c>
    </row>
    <row r="7" spans="1:3" ht="39.75" customHeight="1" x14ac:dyDescent="0.3">
      <c r="A7" s="231"/>
      <c r="B7" s="23" t="s">
        <v>88</v>
      </c>
      <c r="C7" s="24">
        <v>15</v>
      </c>
    </row>
    <row r="8" spans="1:3" ht="39.75" customHeight="1" x14ac:dyDescent="0.3">
      <c r="A8" s="231"/>
      <c r="B8" s="23" t="s">
        <v>286</v>
      </c>
      <c r="C8" s="24">
        <v>10</v>
      </c>
    </row>
    <row r="9" spans="1:3" ht="39.75" customHeight="1" x14ac:dyDescent="0.3">
      <c r="A9" s="232"/>
      <c r="B9" s="132" t="s">
        <v>448</v>
      </c>
      <c r="C9" s="24">
        <v>5</v>
      </c>
    </row>
    <row r="10" spans="1:3" x14ac:dyDescent="0.3">
      <c r="A10" s="228" t="s">
        <v>420</v>
      </c>
      <c r="B10" s="134" t="s">
        <v>445</v>
      </c>
      <c r="C10" s="24">
        <v>25</v>
      </c>
    </row>
    <row r="11" spans="1:3" x14ac:dyDescent="0.3">
      <c r="A11" s="228"/>
      <c r="B11" s="134" t="s">
        <v>444</v>
      </c>
      <c r="C11" s="24">
        <v>20</v>
      </c>
    </row>
    <row r="12" spans="1:3" x14ac:dyDescent="0.3">
      <c r="A12" s="228"/>
      <c r="B12" s="134" t="s">
        <v>443</v>
      </c>
      <c r="C12" s="24">
        <v>15</v>
      </c>
    </row>
    <row r="13" spans="1:3" x14ac:dyDescent="0.3">
      <c r="A13" s="228"/>
      <c r="B13" s="134" t="s">
        <v>442</v>
      </c>
      <c r="C13" s="24">
        <v>10</v>
      </c>
    </row>
    <row r="14" spans="1:3" x14ac:dyDescent="0.3">
      <c r="A14" s="228"/>
      <c r="B14" s="134" t="s">
        <v>441</v>
      </c>
      <c r="C14" s="24">
        <v>5</v>
      </c>
    </row>
    <row r="15" spans="1:3" ht="27" x14ac:dyDescent="0.3">
      <c r="A15" s="228" t="s">
        <v>435</v>
      </c>
      <c r="B15" s="132" t="s">
        <v>438</v>
      </c>
      <c r="C15" s="24">
        <v>15</v>
      </c>
    </row>
    <row r="16" spans="1:3" ht="27" x14ac:dyDescent="0.3">
      <c r="A16" s="228"/>
      <c r="B16" s="132" t="s">
        <v>437</v>
      </c>
      <c r="C16" s="24">
        <v>10</v>
      </c>
    </row>
    <row r="17" spans="1:3" ht="18" thickBot="1" x14ac:dyDescent="0.35">
      <c r="A17" s="229"/>
      <c r="B17" s="133" t="s">
        <v>436</v>
      </c>
      <c r="C17" s="26">
        <v>5</v>
      </c>
    </row>
    <row r="18" spans="1:3" ht="18" thickTop="1" x14ac:dyDescent="0.3">
      <c r="A18" s="128"/>
      <c r="B18" s="129"/>
    </row>
    <row r="19" spans="1:3" x14ac:dyDescent="0.3">
      <c r="A19" s="223" t="s">
        <v>424</v>
      </c>
      <c r="B19" s="120" t="s">
        <v>425</v>
      </c>
      <c r="C19" s="222" t="s">
        <v>449</v>
      </c>
    </row>
    <row r="20" spans="1:3" x14ac:dyDescent="0.3">
      <c r="A20" s="224"/>
      <c r="B20" s="120" t="s">
        <v>428</v>
      </c>
      <c r="C20" s="222"/>
    </row>
    <row r="21" spans="1:3" x14ac:dyDescent="0.3">
      <c r="A21" s="224"/>
      <c r="B21" s="120" t="s">
        <v>426</v>
      </c>
      <c r="C21" s="222"/>
    </row>
    <row r="22" spans="1:3" x14ac:dyDescent="0.3">
      <c r="A22" s="224"/>
      <c r="B22" s="120" t="s">
        <v>427</v>
      </c>
      <c r="C22" s="222"/>
    </row>
    <row r="23" spans="1:3" x14ac:dyDescent="0.3">
      <c r="A23" s="225"/>
      <c r="B23" s="120" t="s">
        <v>429</v>
      </c>
      <c r="C23" s="222"/>
    </row>
  </sheetData>
  <mergeCells count="7">
    <mergeCell ref="C19:C23"/>
    <mergeCell ref="A19:A23"/>
    <mergeCell ref="A1:C1"/>
    <mergeCell ref="A3:A5"/>
    <mergeCell ref="A10:A14"/>
    <mergeCell ref="A15:A17"/>
    <mergeCell ref="A6:A9"/>
  </mergeCells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4"/>
  <sheetViews>
    <sheetView showGridLines="0" zoomScale="85" zoomScaleNormal="85" workbookViewId="0">
      <selection activeCell="E4" sqref="E4"/>
    </sheetView>
  </sheetViews>
  <sheetFormatPr defaultColWidth="9" defaultRowHeight="13.5" x14ac:dyDescent="0.3"/>
  <cols>
    <col min="1" max="1" width="2.375" style="105" customWidth="1"/>
    <col min="2" max="2" width="5" style="105" bestFit="1" customWidth="1"/>
    <col min="3" max="3" width="19.25" style="105" bestFit="1" customWidth="1"/>
    <col min="4" max="4" width="33.625" style="105" bestFit="1" customWidth="1"/>
    <col min="5" max="5" width="22.125" style="105" customWidth="1"/>
    <col min="6" max="6" width="37.75" style="105" customWidth="1"/>
    <col min="7" max="7" width="30.125" style="105" customWidth="1"/>
    <col min="8" max="16384" width="9" style="105"/>
  </cols>
  <sheetData>
    <row r="1" spans="2:8" ht="26.25" customHeight="1" x14ac:dyDescent="0.3">
      <c r="B1" s="226" t="s">
        <v>459</v>
      </c>
      <c r="C1" s="226"/>
      <c r="D1" s="226"/>
      <c r="E1" s="226"/>
      <c r="F1" s="226"/>
      <c r="G1" s="226"/>
    </row>
    <row r="2" spans="2:8" ht="8.25" customHeight="1" x14ac:dyDescent="0.3">
      <c r="B2" s="107"/>
      <c r="C2" s="107"/>
      <c r="D2" s="107"/>
      <c r="E2" s="107"/>
      <c r="F2" s="107"/>
      <c r="G2" s="107"/>
    </row>
    <row r="3" spans="2:8" ht="22.5" customHeight="1" x14ac:dyDescent="0.3">
      <c r="B3" s="106" t="s">
        <v>315</v>
      </c>
      <c r="C3" s="106" t="s">
        <v>462</v>
      </c>
      <c r="D3" s="106" t="s">
        <v>461</v>
      </c>
      <c r="E3" s="106" t="s">
        <v>314</v>
      </c>
      <c r="F3" s="106" t="s">
        <v>313</v>
      </c>
      <c r="G3" s="106" t="s">
        <v>312</v>
      </c>
      <c r="H3" s="106" t="s">
        <v>455</v>
      </c>
    </row>
    <row r="4" spans="2:8" ht="121.5" customHeight="1" x14ac:dyDescent="0.3">
      <c r="B4" s="121">
        <v>1</v>
      </c>
      <c r="C4" s="122" t="s">
        <v>311</v>
      </c>
      <c r="D4" s="122" t="s">
        <v>463</v>
      </c>
      <c r="E4" s="122" t="s">
        <v>310</v>
      </c>
      <c r="F4" s="123" t="s">
        <v>456</v>
      </c>
      <c r="G4" s="124" t="s">
        <v>464</v>
      </c>
      <c r="H4" s="138">
        <v>30</v>
      </c>
    </row>
  </sheetData>
  <mergeCells count="2">
    <mergeCell ref="B1:D1"/>
    <mergeCell ref="E1:G1"/>
  </mergeCells>
  <phoneticPr fontId="12" type="noConversion"/>
  <pageMargins left="0.7" right="0.7" top="0.75" bottom="0.75" header="0.3" footer="0.3"/>
  <pageSetup paperSize="9" scale="8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zoomScaleNormal="100" workbookViewId="0">
      <selection activeCell="B16" sqref="B16:G19"/>
    </sheetView>
  </sheetViews>
  <sheetFormatPr defaultColWidth="9" defaultRowHeight="17.25" x14ac:dyDescent="0.3"/>
  <cols>
    <col min="1" max="1" width="16.375" style="13" customWidth="1"/>
    <col min="2" max="2" width="55.625" style="13" customWidth="1"/>
    <col min="3" max="3" width="14.625" style="14" customWidth="1"/>
    <col min="4" max="16384" width="9" style="13"/>
  </cols>
  <sheetData>
    <row r="1" spans="1:3" ht="27" thickBot="1" x14ac:dyDescent="0.35">
      <c r="A1" s="226" t="s">
        <v>247</v>
      </c>
      <c r="B1" s="226"/>
      <c r="C1" s="226"/>
    </row>
    <row r="2" spans="1:3" ht="18.75" thickTop="1" thickBot="1" x14ac:dyDescent="0.35">
      <c r="A2" s="62" t="s">
        <v>239</v>
      </c>
      <c r="B2" s="18" t="s">
        <v>36</v>
      </c>
      <c r="C2" s="20" t="s">
        <v>20</v>
      </c>
    </row>
    <row r="3" spans="1:3" ht="31.5" customHeight="1" thickTop="1" x14ac:dyDescent="0.3">
      <c r="A3" s="235" t="s">
        <v>246</v>
      </c>
      <c r="B3" s="74" t="s">
        <v>242</v>
      </c>
      <c r="C3" s="75">
        <v>70</v>
      </c>
    </row>
    <row r="4" spans="1:3" ht="31.5" customHeight="1" x14ac:dyDescent="0.3">
      <c r="A4" s="236"/>
      <c r="B4" s="65" t="s">
        <v>243</v>
      </c>
      <c r="C4" s="66">
        <v>60</v>
      </c>
    </row>
    <row r="5" spans="1:3" ht="31.5" customHeight="1" x14ac:dyDescent="0.3">
      <c r="A5" s="236"/>
      <c r="B5" s="65" t="s">
        <v>244</v>
      </c>
      <c r="C5" s="66">
        <v>50</v>
      </c>
    </row>
    <row r="6" spans="1:3" ht="31.5" customHeight="1" x14ac:dyDescent="0.3">
      <c r="A6" s="236"/>
      <c r="B6" s="71" t="s">
        <v>245</v>
      </c>
      <c r="C6" s="72">
        <v>40</v>
      </c>
    </row>
    <row r="7" spans="1:3" ht="39.75" customHeight="1" x14ac:dyDescent="0.3">
      <c r="A7" s="233" t="s">
        <v>287</v>
      </c>
      <c r="B7" s="76" t="s">
        <v>288</v>
      </c>
      <c r="C7" s="77">
        <v>30</v>
      </c>
    </row>
    <row r="8" spans="1:3" ht="39.75" customHeight="1" x14ac:dyDescent="0.3">
      <c r="A8" s="231"/>
      <c r="B8" s="76" t="s">
        <v>289</v>
      </c>
      <c r="C8" s="24">
        <v>25</v>
      </c>
    </row>
    <row r="9" spans="1:3" ht="39.75" customHeight="1" x14ac:dyDescent="0.3">
      <c r="A9" s="231"/>
      <c r="B9" s="76" t="s">
        <v>290</v>
      </c>
      <c r="C9" s="73">
        <v>20</v>
      </c>
    </row>
    <row r="10" spans="1:3" ht="39.75" customHeight="1" x14ac:dyDescent="0.3">
      <c r="A10" s="231"/>
      <c r="B10" s="76" t="s">
        <v>291</v>
      </c>
      <c r="C10" s="73">
        <v>15</v>
      </c>
    </row>
    <row r="11" spans="1:3" ht="39.75" customHeight="1" thickBot="1" x14ac:dyDescent="0.35">
      <c r="A11" s="234"/>
      <c r="B11" s="25" t="s">
        <v>292</v>
      </c>
      <c r="C11" s="26">
        <v>10</v>
      </c>
    </row>
    <row r="12" spans="1:3" ht="18" thickTop="1" x14ac:dyDescent="0.3"/>
    <row r="13" spans="1:3" x14ac:dyDescent="0.3">
      <c r="A13" s="13" t="s">
        <v>293</v>
      </c>
    </row>
  </sheetData>
  <mergeCells count="3">
    <mergeCell ref="A1:C1"/>
    <mergeCell ref="A7:A11"/>
    <mergeCell ref="A3:A6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1. HW 등급측정</vt:lpstr>
      <vt:lpstr>2. 상용SW 등급측정</vt:lpstr>
      <vt:lpstr>1.1 업무영향범위</vt:lpstr>
      <vt:lpstr>1.2 데이터중요도 1.3 이용자수 처리건수</vt:lpstr>
      <vt:lpstr>2.1 HW 자원특성</vt:lpstr>
      <vt:lpstr>2.2 정보시스템 자원특성</vt:lpstr>
      <vt:lpstr>3.1 HW, 상용SW 유지보수특성</vt:lpstr>
      <vt:lpstr>4.1 필수 장비</vt:lpstr>
      <vt:lpstr>3.2. 정보시스템 유지보수특성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soonseoklee</dc:creator>
  <cp:lastModifiedBy>진재률</cp:lastModifiedBy>
  <cp:lastPrinted>2012-05-14T09:52:58Z</cp:lastPrinted>
  <dcterms:created xsi:type="dcterms:W3CDTF">2012-03-14T06:50:20Z</dcterms:created>
  <dcterms:modified xsi:type="dcterms:W3CDTF">2023-05-15T12:34:30Z</dcterms:modified>
</cp:coreProperties>
</file>