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ersonal\"/>
    </mc:Choice>
  </mc:AlternateContent>
  <bookViews>
    <workbookView xWindow="480" yWindow="75" windowWidth="18195" windowHeight="10785" firstSheet="7" activeTab="12"/>
  </bookViews>
  <sheets>
    <sheet name="Oct 2019" sheetId="16" r:id="rId1"/>
    <sheet name="Sep 2019" sheetId="9" r:id="rId2"/>
    <sheet name="Aug 2019" sheetId="15" r:id="rId3"/>
    <sheet name="Jul 2019" sheetId="14" r:id="rId4"/>
    <sheet name="Jun 2019" sheetId="13" r:id="rId5"/>
    <sheet name="May 2019" sheetId="12" r:id="rId6"/>
    <sheet name="Apr 2019" sheetId="10" r:id="rId7"/>
    <sheet name="Mar 2019" sheetId="8" r:id="rId8"/>
    <sheet name="Feb 2019" sheetId="7" r:id="rId9"/>
    <sheet name="Jan 2019" sheetId="5" r:id="rId10"/>
    <sheet name="Dec 2018" sheetId="4" r:id="rId11"/>
    <sheet name="Nov 2018" sheetId="2" r:id="rId12"/>
    <sheet name="Bharath" sheetId="6" r:id="rId13"/>
    <sheet name="MMPalli" sheetId="11" r:id="rId14"/>
  </sheets>
  <definedNames>
    <definedName name="_xlnm._FilterDatabase" localSheetId="2" hidden="1">'Aug 2019'!$A$2:$L$7</definedName>
    <definedName name="_xlnm._FilterDatabase" localSheetId="3" hidden="1">'Jul 2019'!$A$1:$W$78</definedName>
    <definedName name="_xlnm._FilterDatabase" localSheetId="4" hidden="1">'Jun 2019'!$A$1:$Z$78</definedName>
  </definedNames>
  <calcPr calcId="162913"/>
</workbook>
</file>

<file path=xl/calcChain.xml><?xml version="1.0" encoding="utf-8"?>
<calcChain xmlns="http://schemas.openxmlformats.org/spreadsheetml/2006/main">
  <c r="L10" i="11" l="1"/>
  <c r="H26" i="11"/>
  <c r="C18" i="11"/>
  <c r="G25" i="11"/>
  <c r="J3" i="16" l="1"/>
  <c r="J1" i="16"/>
  <c r="I1" i="16"/>
  <c r="L1" i="16"/>
  <c r="D1" i="16"/>
  <c r="S16" i="9" l="1"/>
  <c r="R16" i="9"/>
  <c r="Q16" i="9"/>
  <c r="D1" i="9"/>
  <c r="L11" i="9" l="1"/>
  <c r="L15" i="9" s="1"/>
  <c r="K3" i="9" l="1"/>
  <c r="I2" i="9"/>
  <c r="M11" i="9" s="1"/>
  <c r="M15" i="9" s="1"/>
  <c r="M16" i="9" s="1"/>
  <c r="H2" i="9"/>
  <c r="P45" i="15" l="1"/>
  <c r="L29" i="11" l="1"/>
  <c r="P3" i="15" l="1"/>
  <c r="D1" i="15" l="1"/>
  <c r="AA22" i="15" l="1"/>
  <c r="Z22" i="15"/>
  <c r="I1" i="15" l="1"/>
  <c r="O45" i="15" s="1"/>
  <c r="Q45" i="15" s="1"/>
  <c r="V3" i="15"/>
  <c r="U3" i="15"/>
  <c r="P2" i="14"/>
  <c r="T62" i="14"/>
  <c r="T68" i="14"/>
  <c r="T61" i="14"/>
  <c r="O62" i="14"/>
  <c r="O61" i="14"/>
  <c r="O70" i="14"/>
  <c r="U2" i="14"/>
  <c r="T2" i="14"/>
  <c r="K3" i="14"/>
  <c r="X5" i="14"/>
  <c r="X8" i="14"/>
  <c r="K6" i="14"/>
  <c r="O2" i="14"/>
  <c r="W5" i="14"/>
  <c r="W8" i="14"/>
  <c r="Y8" i="14"/>
  <c r="K20" i="13"/>
  <c r="M3" i="13"/>
  <c r="K27" i="13"/>
  <c r="D62" i="12"/>
  <c r="Q59" i="12"/>
  <c r="L3" i="13"/>
  <c r="R4" i="13"/>
  <c r="J20" i="13"/>
  <c r="J27" i="13"/>
  <c r="N3" i="13"/>
  <c r="L3" i="12"/>
  <c r="L27" i="13"/>
  <c r="N27" i="13"/>
  <c r="R4" i="12"/>
  <c r="R59" i="12"/>
  <c r="S59" i="12"/>
  <c r="T67" i="10"/>
  <c r="S67" i="10"/>
  <c r="W67" i="10"/>
  <c r="Q67" i="10"/>
  <c r="C15" i="11"/>
  <c r="M3" i="12"/>
  <c r="N3" i="12"/>
  <c r="L3" i="10"/>
  <c r="Q23" i="10"/>
  <c r="M3" i="10"/>
  <c r="N3" i="10"/>
  <c r="R4" i="10"/>
  <c r="R67" i="10"/>
  <c r="V67" i="10"/>
  <c r="S5" i="7"/>
  <c r="R5" i="7"/>
  <c r="Q5" i="7"/>
  <c r="O5" i="7"/>
  <c r="M3" i="8"/>
  <c r="L3" i="8"/>
  <c r="R4" i="8"/>
  <c r="N3" i="8"/>
  <c r="Q11" i="7"/>
  <c r="Q29" i="5"/>
  <c r="Q27" i="5"/>
  <c r="N27" i="5"/>
  <c r="N25" i="5"/>
  <c r="N24" i="5"/>
  <c r="L24" i="5"/>
  <c r="N17" i="5"/>
  <c r="L25" i="5"/>
  <c r="L27" i="5"/>
  <c r="L4" i="7"/>
  <c r="T10" i="5"/>
  <c r="B9" i="6"/>
  <c r="C13" i="6"/>
  <c r="L4" i="5"/>
  <c r="L3" i="5"/>
  <c r="M18" i="4"/>
  <c r="C64" i="4"/>
  <c r="L12" i="5"/>
  <c r="P11" i="4"/>
  <c r="K55" i="4"/>
  <c r="I63" i="2"/>
  <c r="I46" i="2"/>
  <c r="I48" i="2"/>
  <c r="I50" i="2"/>
  <c r="I52" i="2"/>
  <c r="D49" i="2"/>
  <c r="D47" i="2"/>
  <c r="K4" i="4"/>
  <c r="D41" i="2"/>
  <c r="D55" i="2"/>
  <c r="D57" i="2"/>
  <c r="D59" i="2"/>
  <c r="D61" i="2"/>
  <c r="D63" i="2"/>
  <c r="I66" i="2"/>
  <c r="I69" i="2"/>
  <c r="I13" i="2"/>
  <c r="L5" i="2"/>
  <c r="L6" i="2"/>
  <c r="M15" i="2"/>
  <c r="L15" i="2"/>
  <c r="N15" i="2"/>
  <c r="D7" i="2"/>
  <c r="P19" i="4"/>
  <c r="P21" i="4"/>
  <c r="L3" i="7"/>
  <c r="L14" i="7"/>
  <c r="O3" i="15" l="1"/>
  <c r="Q3" i="15" s="1"/>
  <c r="K15" i="15" s="1"/>
  <c r="K4" i="15"/>
  <c r="K5" i="4" l="1"/>
  <c r="H31" i="4"/>
</calcChain>
</file>

<file path=xl/sharedStrings.xml><?xml version="1.0" encoding="utf-8"?>
<sst xmlns="http://schemas.openxmlformats.org/spreadsheetml/2006/main" count="2197" uniqueCount="1118">
  <si>
    <t>Pradhyuman Bhat</t>
  </si>
  <si>
    <t>Dhshyant Patel</t>
  </si>
  <si>
    <t>Sreenath Thyagarajan</t>
  </si>
  <si>
    <t xml:space="preserve">Snehith Sunny </t>
  </si>
  <si>
    <t>Santhosh Rebello</t>
  </si>
  <si>
    <t>HariKrishn Reddy</t>
  </si>
  <si>
    <t>Patolla Shreya Shreya</t>
  </si>
  <si>
    <t>Harsavardhan Reddy</t>
  </si>
  <si>
    <t>Punith Kumar</t>
  </si>
  <si>
    <t>Manan pandya</t>
  </si>
  <si>
    <t>Siddarth Pujari</t>
  </si>
  <si>
    <t>Jateen Srivastava</t>
  </si>
  <si>
    <t>Maheesh Basava</t>
  </si>
  <si>
    <t>Sampara Sai Pavan</t>
  </si>
  <si>
    <t>Sanjay Giri</t>
  </si>
  <si>
    <t>Nikil Kumar Patwari</t>
  </si>
  <si>
    <t>Ramanath Reddy</t>
  </si>
  <si>
    <t>Manister Geek</t>
  </si>
  <si>
    <t>Pratanu Mandal</t>
  </si>
  <si>
    <t>Jerry</t>
  </si>
  <si>
    <t>Dixon Deposit 2000 and Rent 4320</t>
  </si>
  <si>
    <t>Himanshu shekhar</t>
  </si>
  <si>
    <t>Suresh Surya</t>
  </si>
  <si>
    <t>praveen kumar</t>
  </si>
  <si>
    <t>Varun lakhera</t>
  </si>
  <si>
    <t>Saad rasheed</t>
  </si>
  <si>
    <t>Total</t>
  </si>
  <si>
    <t>SRSR One Guest Money</t>
  </si>
  <si>
    <t>Anvitha Ganta</t>
  </si>
  <si>
    <t xml:space="preserve">Savithri </t>
  </si>
  <si>
    <t xml:space="preserve">Total </t>
  </si>
  <si>
    <t>Gents</t>
  </si>
  <si>
    <t>Ladies</t>
  </si>
  <si>
    <t>In</t>
  </si>
  <si>
    <t>Out</t>
  </si>
  <si>
    <t>Rem</t>
  </si>
  <si>
    <t>Siva</t>
  </si>
  <si>
    <t>Narasimha Bank With Draw</t>
  </si>
  <si>
    <t xml:space="preserve">Manoj Kumar </t>
  </si>
  <si>
    <t>Kabilesh</t>
  </si>
  <si>
    <t xml:space="preserve">HDFC </t>
  </si>
  <si>
    <t>AXIS</t>
  </si>
  <si>
    <t>Priyanshu tiwari</t>
  </si>
  <si>
    <t>Sriram CSK</t>
  </si>
  <si>
    <t>Shirisha Reddy</t>
  </si>
  <si>
    <t>Teju Reddy</t>
  </si>
  <si>
    <t>Ginka Ragavendra</t>
  </si>
  <si>
    <t>Tejaswini</t>
  </si>
  <si>
    <t>Sai Shirini</t>
  </si>
  <si>
    <t>Kalpitha Gowda</t>
  </si>
  <si>
    <t>Kanmani</t>
  </si>
  <si>
    <t>Prasanth T</t>
  </si>
  <si>
    <t>Abdul K J</t>
  </si>
  <si>
    <t xml:space="preserve">Akash Mishra </t>
  </si>
  <si>
    <t>Nandhish G A</t>
  </si>
  <si>
    <t>PhonePe</t>
  </si>
  <si>
    <t>GooglePay</t>
  </si>
  <si>
    <t>Varun Lakhera</t>
  </si>
  <si>
    <t>Pradhyuman h Bhat</t>
  </si>
  <si>
    <t>Alisha Syed</t>
  </si>
  <si>
    <t>Rajeev VijayaKumar</t>
  </si>
  <si>
    <t>Manister Greek</t>
  </si>
  <si>
    <t>Ankit Tiwary</t>
  </si>
  <si>
    <t>Dushyant Patel</t>
  </si>
  <si>
    <t>Shraddha Kapate</t>
  </si>
  <si>
    <t>ShashiKala</t>
  </si>
  <si>
    <t>Abhinaya ganta</t>
  </si>
  <si>
    <t xml:space="preserve">Gents pg na account lo padindhi </t>
  </si>
  <si>
    <t>Karchu</t>
  </si>
  <si>
    <t>Migilina Motham</t>
  </si>
  <si>
    <t>Narasimha Naku Pampindhi</t>
  </si>
  <si>
    <t>Nov 1st to 27th Varaku Vochindhi</t>
  </si>
  <si>
    <t>Rent</t>
  </si>
  <si>
    <t>Pg Karchu</t>
  </si>
  <si>
    <t>Migilinadhi</t>
  </si>
  <si>
    <t>Rent 80k</t>
  </si>
  <si>
    <t>narasimha Inka pampavalisindhi</t>
  </si>
  <si>
    <t>Sent 80k to SRSR ladies PG</t>
  </si>
  <si>
    <t>Ladies PG Money GBKR dhagara undali Including 20k of srsr given rent of 300k to owner</t>
  </si>
  <si>
    <t>Rent Nov 1st to 27th Varaku Vochindhi</t>
  </si>
  <si>
    <t xml:space="preserve">Advance </t>
  </si>
  <si>
    <t>Motham Vochindhi</t>
  </si>
  <si>
    <t>Oct Migilinadhi 75hRent+75hAdv</t>
  </si>
  <si>
    <t>Nov Month Karchu</t>
  </si>
  <si>
    <t>Migilin Motham</t>
  </si>
  <si>
    <t>SRSR Dharaga</t>
  </si>
  <si>
    <t>Gents PG Money GBKR</t>
  </si>
  <si>
    <t xml:space="preserve">GBKR Account </t>
  </si>
  <si>
    <t>20k From 300k rent money</t>
  </si>
  <si>
    <t xml:space="preserve">GBKR account lo padindhi </t>
  </si>
  <si>
    <t>Sent 80k to from Gents PG Money</t>
  </si>
  <si>
    <t xml:space="preserve">Ladies PG  Money GBKR </t>
  </si>
  <si>
    <t>Migilina Motham, Gents Money Gbkr</t>
  </si>
  <si>
    <t xml:space="preserve">PG Account </t>
  </si>
  <si>
    <t>Previous Money Oct 2018</t>
  </si>
  <si>
    <t>To Siva</t>
  </si>
  <si>
    <t>GBKR Account</t>
  </si>
  <si>
    <t>Nov Month GBKR Account</t>
  </si>
  <si>
    <t>Oct Month GBKR Accout</t>
  </si>
  <si>
    <t xml:space="preserve">Dec Gents </t>
  </si>
  <si>
    <t>Dec Ladies</t>
  </si>
  <si>
    <t>Dec Karchu</t>
  </si>
  <si>
    <t>GBK AXIS</t>
  </si>
  <si>
    <t>Narasimha</t>
  </si>
  <si>
    <t>Narasimha PG</t>
  </si>
  <si>
    <t>Narayana</t>
  </si>
  <si>
    <t>Praveen Kumar</t>
  </si>
  <si>
    <t>GBK Personal</t>
  </si>
  <si>
    <t>HOME</t>
  </si>
  <si>
    <t>Viswa</t>
  </si>
  <si>
    <t>LIC</t>
  </si>
  <si>
    <t>MMPalli Bhasa</t>
  </si>
  <si>
    <t xml:space="preserve">Saad Rasheed </t>
  </si>
  <si>
    <t>Abhimanyu Kumar Singh</t>
  </si>
  <si>
    <t>Swapnil Jagtap</t>
  </si>
  <si>
    <t>Gautam Shandilya</t>
  </si>
  <si>
    <t>Harshavardhan Reddy</t>
  </si>
  <si>
    <t>Manan Pandya</t>
  </si>
  <si>
    <t>Nikhil Kumar Patwari</t>
  </si>
  <si>
    <t>Siddharth Pujari</t>
  </si>
  <si>
    <t>Pankaj Bhatt</t>
  </si>
  <si>
    <t>Mahendra Kumar</t>
  </si>
  <si>
    <t>Priyanshu Tiwari</t>
  </si>
  <si>
    <t>Adhithya</t>
  </si>
  <si>
    <t>NetBanking</t>
  </si>
  <si>
    <t>Rishika Terala</t>
  </si>
  <si>
    <t>Rishina Salla</t>
  </si>
  <si>
    <t>Pg Rent</t>
  </si>
  <si>
    <t>Citi Card</t>
  </si>
  <si>
    <t>Subodh Patil</t>
  </si>
  <si>
    <t>Axis Credit Card</t>
  </si>
  <si>
    <t>Teju Reddy 108 Room</t>
  </si>
  <si>
    <t>Sri Teja</t>
  </si>
  <si>
    <t>Jaya Kumar Tedlapu</t>
  </si>
  <si>
    <t>Keshav Kumar</t>
  </si>
  <si>
    <t xml:space="preserve">Shreya </t>
  </si>
  <si>
    <t>Sreenath Thangarajan</t>
  </si>
  <si>
    <t>Suresh Surya Mahesh rent last month</t>
  </si>
  <si>
    <t>Abhilash Rao</t>
  </si>
  <si>
    <t>Bitu Kumar</t>
  </si>
  <si>
    <t>Voda Fone Bill</t>
  </si>
  <si>
    <t>Cots Beds Bill</t>
  </si>
  <si>
    <t>Paneer petrol</t>
  </si>
  <si>
    <t>More Super Store</t>
  </si>
  <si>
    <t>Loan</t>
  </si>
  <si>
    <t>RainBow</t>
  </si>
  <si>
    <t>Praveen Madugula</t>
  </si>
  <si>
    <t>Jigeesha Kandula</t>
  </si>
  <si>
    <t>Sreeja Gokavarapu 201</t>
  </si>
  <si>
    <t>Sagar Shende</t>
  </si>
  <si>
    <t>Karthik Babu</t>
  </si>
  <si>
    <t>Sinde raji</t>
  </si>
  <si>
    <t>Current Bill</t>
  </si>
  <si>
    <t>Kathuri Srinivas</t>
  </si>
  <si>
    <t>Raveena Bolli</t>
  </si>
  <si>
    <t>Tejaswini 207 room</t>
  </si>
  <si>
    <t>Shashikala</t>
  </si>
  <si>
    <t>Rolex Matresses</t>
  </si>
  <si>
    <t>Exp Total</t>
  </si>
  <si>
    <t>HDFC bill Jan</t>
  </si>
  <si>
    <t>Ladies Dec 2018</t>
  </si>
  <si>
    <t>Pending</t>
  </si>
  <si>
    <t>Total Pend</t>
  </si>
  <si>
    <t>Julee Kumar</t>
  </si>
  <si>
    <t>Naraparaju Chandra Sowmya</t>
  </si>
  <si>
    <t>BBMP</t>
  </si>
  <si>
    <t>Lakshmi Pranavi</t>
  </si>
  <si>
    <t>Shaik Shahid</t>
  </si>
  <si>
    <t>Ashwita Perdoor</t>
  </si>
  <si>
    <t>Shaik Zaheeda</t>
  </si>
  <si>
    <t>alfiya tamboli</t>
  </si>
  <si>
    <t>Snehal Mandekar</t>
  </si>
  <si>
    <t>Shradha awate</t>
  </si>
  <si>
    <t>Anjali Chauhan</t>
  </si>
  <si>
    <t>Radha</t>
  </si>
  <si>
    <t>Samthosh Kumar</t>
  </si>
  <si>
    <t>DayWise Guest</t>
  </si>
  <si>
    <t>Paneer</t>
  </si>
  <si>
    <t>Ladies Retun</t>
  </si>
  <si>
    <t xml:space="preserve">Routers </t>
  </si>
  <si>
    <t>Vaishnavi Taneja</t>
  </si>
  <si>
    <t>Arjun Balaram</t>
  </si>
  <si>
    <t>Axis Bill</t>
  </si>
  <si>
    <t xml:space="preserve">Pg return </t>
  </si>
  <si>
    <t>SRSR Kanakadri</t>
  </si>
  <si>
    <t>SRSR Narasimhulu</t>
  </si>
  <si>
    <t>SRSR Canara</t>
  </si>
  <si>
    <t>Dhanalaxmi Electronics</t>
  </si>
  <si>
    <t>Omkar Sahu</t>
  </si>
  <si>
    <t>Rahul Pentakota</t>
  </si>
  <si>
    <t>Surendranath reddy</t>
  </si>
  <si>
    <t>Karchu Narasimha WithDraw</t>
  </si>
  <si>
    <t>Fazulu</t>
  </si>
  <si>
    <t>Nithej Konda</t>
  </si>
  <si>
    <t>Sreekanth</t>
  </si>
  <si>
    <t>Srinivas</t>
  </si>
  <si>
    <t xml:space="preserve">Santhosh </t>
  </si>
  <si>
    <t>Sai kiran</t>
  </si>
  <si>
    <t>Harshitha</t>
  </si>
  <si>
    <t>Dushyanthh Patel</t>
  </si>
  <si>
    <t>Kabhilesh Explore Better</t>
  </si>
  <si>
    <t>ICICI</t>
  </si>
  <si>
    <t>Kotak</t>
  </si>
  <si>
    <t>Axis</t>
  </si>
  <si>
    <t>Citi</t>
  </si>
  <si>
    <t>Hdfc</t>
  </si>
  <si>
    <t>Prudhvi</t>
  </si>
  <si>
    <t>Deepak Menon</t>
  </si>
  <si>
    <t>Pradhyumna H Bhat</t>
  </si>
  <si>
    <t>Harsha vardhan Reddy</t>
  </si>
  <si>
    <t xml:space="preserve">Sri Teja </t>
  </si>
  <si>
    <t>Jigesha Kandhula</t>
  </si>
  <si>
    <t>Jasmitha Gorrepati</t>
  </si>
  <si>
    <t>Siva Prasad</t>
  </si>
  <si>
    <t>Vinoth ( Naveen )</t>
  </si>
  <si>
    <t xml:space="preserve">Sahik Waseem </t>
  </si>
  <si>
    <t>Salma Shahin</t>
  </si>
  <si>
    <t>Abdul KJ</t>
  </si>
  <si>
    <t>Pankaj Bhat</t>
  </si>
  <si>
    <t xml:space="preserve">Mahendra Kumar </t>
  </si>
  <si>
    <t>Teja</t>
  </si>
  <si>
    <t>Akash Kashyap</t>
  </si>
  <si>
    <t>Jayakumar tedlapdu</t>
  </si>
  <si>
    <t>SNO</t>
  </si>
  <si>
    <t>Pradhyumna bhat</t>
  </si>
  <si>
    <t>Rahul</t>
  </si>
  <si>
    <t>Akash Mishra</t>
  </si>
  <si>
    <t>Gourav Mukherjee</t>
  </si>
  <si>
    <t>Harish</t>
  </si>
  <si>
    <t>NEFT</t>
  </si>
  <si>
    <t>Bhasha Mmpalli</t>
  </si>
  <si>
    <t>January 2019 Gents Total</t>
  </si>
  <si>
    <t>January 2019 Ladies Total</t>
  </si>
  <si>
    <t xml:space="preserve">Tejaswini </t>
  </si>
  <si>
    <t>Pragadeesh</t>
  </si>
  <si>
    <t>Dixon Fernandes</t>
  </si>
  <si>
    <t xml:space="preserve">Rajeev </t>
  </si>
  <si>
    <t>Reddy prasad</t>
  </si>
  <si>
    <t>Sanctioned</t>
  </si>
  <si>
    <t xml:space="preserve">Karthil Setup box </t>
  </si>
  <si>
    <t>Cleaning person salary</t>
  </si>
  <si>
    <t>Axis CC Bill</t>
  </si>
  <si>
    <t>Citi CC bil</t>
  </si>
  <si>
    <t>Curent bill</t>
  </si>
  <si>
    <t>Saad Rasheed</t>
  </si>
  <si>
    <t>Jagadheesh Yadhav</t>
  </si>
  <si>
    <t>P Naidu</t>
  </si>
  <si>
    <t>Rajeev Vijayakumar</t>
  </si>
  <si>
    <t>googlePay</t>
  </si>
  <si>
    <t>Krishna Charan</t>
  </si>
  <si>
    <t>Seshu Gaddam</t>
  </si>
  <si>
    <t>Kalpita Gowda</t>
  </si>
  <si>
    <t xml:space="preserve">Karthik Setup box </t>
  </si>
  <si>
    <t>Cash</t>
  </si>
  <si>
    <t>Mustaq</t>
  </si>
  <si>
    <t xml:space="preserve">Suresh </t>
  </si>
  <si>
    <t>Ramashish</t>
  </si>
  <si>
    <t>phonepe</t>
  </si>
  <si>
    <t>Ladies jan 2018</t>
  </si>
  <si>
    <t xml:space="preserve">BBMP </t>
  </si>
  <si>
    <t>Vegtables</t>
  </si>
  <si>
    <t>Masrum</t>
  </si>
  <si>
    <t>vodafone</t>
  </si>
  <si>
    <t>pvc pindi</t>
  </si>
  <si>
    <t xml:space="preserve">Vijay Prasad </t>
  </si>
  <si>
    <t>Krishna Chanran</t>
  </si>
  <si>
    <t>Manikanta Vanga</t>
  </si>
  <si>
    <t>Amit</t>
  </si>
  <si>
    <t>Tamotalu</t>
  </si>
  <si>
    <t>Gents PG Income</t>
  </si>
  <si>
    <t>ATM With Draw</t>
  </si>
  <si>
    <t>Star Bazar Rice</t>
  </si>
  <si>
    <t xml:space="preserve">Reamaining </t>
  </si>
  <si>
    <t>Gents PG Expence(Rent included)</t>
  </si>
  <si>
    <t>Gents January</t>
  </si>
  <si>
    <t>February Gents</t>
  </si>
  <si>
    <t>Payal keshri</t>
  </si>
  <si>
    <t>Sakshi Chauhan</t>
  </si>
  <si>
    <t xml:space="preserve">Sushmitha </t>
  </si>
  <si>
    <t>Ladies January</t>
  </si>
  <si>
    <t>Ladies PG Income</t>
  </si>
  <si>
    <t>Ladies PG Karchu</t>
  </si>
  <si>
    <t>SRSR ramakrishna ki ichindhi Kodigaripalli</t>
  </si>
  <si>
    <t>Thirumuragan</t>
  </si>
  <si>
    <t>Akisha Syed</t>
  </si>
  <si>
    <t>Ragon Das Gupta</t>
  </si>
  <si>
    <t>Nandini Jaiswal</t>
  </si>
  <si>
    <t>Sreekanth Salvadi</t>
  </si>
  <si>
    <t>Prathanu Mandal</t>
  </si>
  <si>
    <t>Vijaya Prasad</t>
  </si>
  <si>
    <t>Nature Joy</t>
  </si>
  <si>
    <t>Sreenath</t>
  </si>
  <si>
    <t>Mohit Marhatta</t>
  </si>
  <si>
    <t xml:space="preserve">Vikas Rent </t>
  </si>
  <si>
    <t>rithvik</t>
  </si>
  <si>
    <t>Mahesh Lanka</t>
  </si>
  <si>
    <t>Sai Kiran</t>
  </si>
  <si>
    <t>Byom Dwivedi</t>
  </si>
  <si>
    <t>Explore Better</t>
  </si>
  <si>
    <t>Vinoth</t>
  </si>
  <si>
    <t>Jatheen Srivastava</t>
  </si>
  <si>
    <t>Achyuth H S</t>
  </si>
  <si>
    <t>Madhu Gurindapalli</t>
  </si>
  <si>
    <t>Anil Chagi - 500</t>
  </si>
  <si>
    <t>Abhilas rao</t>
  </si>
  <si>
    <t>Rakesh C N</t>
  </si>
  <si>
    <t>Mohit Kumar</t>
  </si>
  <si>
    <t>Shiva Prasad</t>
  </si>
  <si>
    <t>Harsha vardhan</t>
  </si>
  <si>
    <t>Chiken</t>
  </si>
  <si>
    <t>Swathi</t>
  </si>
  <si>
    <t>Snehith Sunny</t>
  </si>
  <si>
    <t>Seshu</t>
  </si>
  <si>
    <t>Akash mishra</t>
  </si>
  <si>
    <t>Sandeep Varma</t>
  </si>
  <si>
    <t>Subhodh patil</t>
  </si>
  <si>
    <t>Harsha Vallabhaneni</t>
  </si>
  <si>
    <t>Abhimanyu Kumar</t>
  </si>
  <si>
    <t>BHIM</t>
  </si>
  <si>
    <t xml:space="preserve">Rolex BED on feb 01 </t>
  </si>
  <si>
    <t>Gokul Narayan</t>
  </si>
  <si>
    <t>Reddy Prasad</t>
  </si>
  <si>
    <t>Abhijeet Ranu</t>
  </si>
  <si>
    <t>Sooraj Delampady</t>
  </si>
  <si>
    <t>Krishnaiah SRSR</t>
  </si>
  <si>
    <t>Veera Narayana MNR</t>
  </si>
  <si>
    <t>Kavya Shetty</t>
  </si>
  <si>
    <t>Waseem Pasha PG COTS</t>
  </si>
  <si>
    <t>Ghouse basha</t>
  </si>
  <si>
    <t>Abdul Latheef</t>
  </si>
  <si>
    <t>Shaik Afridi</t>
  </si>
  <si>
    <t>Yellapa PG Broker</t>
  </si>
  <si>
    <t>Siva Byna</t>
  </si>
  <si>
    <t>Yamini Swetha</t>
  </si>
  <si>
    <t>SRSR Canara Account</t>
  </si>
  <si>
    <t>With Draw</t>
  </si>
  <si>
    <t xml:space="preserve">with draw </t>
  </si>
  <si>
    <t xml:space="preserve">Reamining </t>
  </si>
  <si>
    <t>Gents Rent</t>
  </si>
  <si>
    <t>Ladies Feb 2018</t>
  </si>
  <si>
    <t>feb in Ladies</t>
  </si>
  <si>
    <t>Dec and Jan Gents</t>
  </si>
  <si>
    <t>Jan Ladies</t>
  </si>
  <si>
    <t xml:space="preserve">Cleaning Person Salary </t>
  </si>
  <si>
    <t>Vishwaksen Balaji</t>
  </si>
  <si>
    <t>Mohammad sana</t>
  </si>
  <si>
    <t>Sasidhar</t>
  </si>
  <si>
    <t xml:space="preserve">Sandeep Chepur  </t>
  </si>
  <si>
    <t>Prabhakar</t>
  </si>
  <si>
    <t>Karthik</t>
  </si>
  <si>
    <t>Allam, paneer , Paper Bill</t>
  </si>
  <si>
    <t>Feb 2019 Gents Total</t>
  </si>
  <si>
    <t>Feb 2019 Ladies Total</t>
  </si>
  <si>
    <t>Siva Bus ticket Booking</t>
  </si>
  <si>
    <t xml:space="preserve">Narasimha Bus Ticket </t>
  </si>
  <si>
    <t xml:space="preserve">Advacne Return </t>
  </si>
  <si>
    <t>PG</t>
  </si>
  <si>
    <t>Personal</t>
  </si>
  <si>
    <t>Masrrom</t>
  </si>
  <si>
    <t>Tea</t>
  </si>
  <si>
    <t>L Mar 2019</t>
  </si>
  <si>
    <t>Rajeev V K</t>
  </si>
  <si>
    <t>Abhilash</t>
  </si>
  <si>
    <t xml:space="preserve">Raghava Krishna </t>
  </si>
  <si>
    <t>Cleaning person 1k sent Gpay</t>
  </si>
  <si>
    <t>pamini Sekhar</t>
  </si>
  <si>
    <t>Vishwanath BK</t>
  </si>
  <si>
    <t>akhil Arvapally</t>
  </si>
  <si>
    <t>Vasu dev</t>
  </si>
  <si>
    <t>Manikanta</t>
  </si>
  <si>
    <t>Subbareddy</t>
  </si>
  <si>
    <t>Snehith</t>
  </si>
  <si>
    <t>SandeepVarma Vasista</t>
  </si>
  <si>
    <t xml:space="preserve">Vinoth </t>
  </si>
  <si>
    <t>Thirumurugan Sathish</t>
  </si>
  <si>
    <t>Gents March 2019Total</t>
  </si>
  <si>
    <t>IN</t>
  </si>
  <si>
    <t>OUT</t>
  </si>
  <si>
    <t xml:space="preserve">Remaining </t>
  </si>
  <si>
    <t>Bus Ticket Office</t>
  </si>
  <si>
    <t>Bus Ticket gangaiah BNG- KDP</t>
  </si>
  <si>
    <t xml:space="preserve">Cleaning person Bus Tickets </t>
  </si>
  <si>
    <t>Subodh</t>
  </si>
  <si>
    <t>Amit Kumar</t>
  </si>
  <si>
    <t>DP 8985681761</t>
  </si>
  <si>
    <t>Suraen 7708895723</t>
  </si>
  <si>
    <t>Sainag Meesala</t>
  </si>
  <si>
    <t xml:space="preserve">VijayPrasad </t>
  </si>
  <si>
    <t>Rithvik Raghuveer</t>
  </si>
  <si>
    <t>Sandeep Chepur</t>
  </si>
  <si>
    <t>Mohit Marhataa</t>
  </si>
  <si>
    <t>Monish Kanna</t>
  </si>
  <si>
    <t>Abdul latheef</t>
  </si>
  <si>
    <t xml:space="preserve">Rakesh C N </t>
  </si>
  <si>
    <t>Bhagyajeet Sahu</t>
  </si>
  <si>
    <t>Lanka Mahesh</t>
  </si>
  <si>
    <t>Gents Mar 2019</t>
  </si>
  <si>
    <t>Karthik Mohan</t>
  </si>
  <si>
    <t>Relaince Fresh Kirana</t>
  </si>
  <si>
    <t>Milk And Curd</t>
  </si>
  <si>
    <t>Suresh M</t>
  </si>
  <si>
    <t>Siva to Loan</t>
  </si>
  <si>
    <t>Yellow Color lo unna amount Gents pg lo Lekka cheppesa</t>
  </si>
  <si>
    <t xml:space="preserve">Gray Color lo unna money lekka chepaledhu </t>
  </si>
  <si>
    <t>Veera Narayana</t>
  </si>
  <si>
    <t>Siva Loan Amount Return</t>
  </si>
  <si>
    <t>Rent Came to Account Mar 2019</t>
  </si>
  <si>
    <t>Oil and Surf</t>
  </si>
  <si>
    <t>Oil,Curd , Eggs and Pindi</t>
  </si>
  <si>
    <t>Bus ticket to office</t>
  </si>
  <si>
    <t xml:space="preserve">TeddyBar Soaps </t>
  </si>
  <si>
    <t>SRSR Credit Card Bill</t>
  </si>
  <si>
    <t>Anjamma Sweeper</t>
  </si>
  <si>
    <t>Harshavardhan</t>
  </si>
  <si>
    <t>Balu Mama Saravana</t>
  </si>
  <si>
    <t>Ranashish moturi</t>
  </si>
  <si>
    <t>Newton Upadhyay</t>
  </si>
  <si>
    <t>Cleaning Person Bustickets</t>
  </si>
  <si>
    <t>Dad Money</t>
  </si>
  <si>
    <t xml:space="preserve">Chicken 9 Sunday </t>
  </si>
  <si>
    <t>Chiken 17 Sunday</t>
  </si>
  <si>
    <t>Siva Amount Return</t>
  </si>
  <si>
    <t>NV Sai Teja</t>
  </si>
  <si>
    <t>Mayank Pathak</t>
  </si>
  <si>
    <t xml:space="preserve">Prasad Reddy </t>
  </si>
  <si>
    <t>Sumit Lashyap</t>
  </si>
  <si>
    <t>Raghuram</t>
  </si>
  <si>
    <t>Sravan</t>
  </si>
  <si>
    <t>Babu Reddy Owner New Advance</t>
  </si>
  <si>
    <t>Katuri Srinivas</t>
  </si>
  <si>
    <t>Divyansu</t>
  </si>
  <si>
    <t>Rent Sent to Owner</t>
  </si>
  <si>
    <t>Karthik Heramat</t>
  </si>
  <si>
    <t>Rishindra Bompally</t>
  </si>
  <si>
    <t>Gents Apr 2019 Total</t>
  </si>
  <si>
    <t>Rent Came to Account Apr 2019</t>
  </si>
  <si>
    <t>Masrrom and Papad</t>
  </si>
  <si>
    <t>Narasimha transfer 2500</t>
  </si>
  <si>
    <t>Bus Tkts</t>
  </si>
  <si>
    <t>Juice</t>
  </si>
  <si>
    <t>Bus Tkts / Milk Curd</t>
  </si>
  <si>
    <t>Thiru Sathish</t>
  </si>
  <si>
    <t>Sravan Kumar Sunkara</t>
  </si>
  <si>
    <t>Nandish A</t>
  </si>
  <si>
    <t>Sasidher</t>
  </si>
  <si>
    <t xml:space="preserve">Suraen </t>
  </si>
  <si>
    <t>Fridge Repair</t>
  </si>
  <si>
    <t>Relaience Martke</t>
  </si>
  <si>
    <t>TR Praveen Kumar</t>
  </si>
  <si>
    <t>Kabhilesh</t>
  </si>
  <si>
    <t>Sandeep Varma Vasista</t>
  </si>
  <si>
    <t xml:space="preserve">Print Out Snaks </t>
  </si>
  <si>
    <t>Sunkara Harshith</t>
  </si>
  <si>
    <t>Vasu Dev</t>
  </si>
  <si>
    <t>Pamini Sekhar</t>
  </si>
  <si>
    <t>Dushyant R Pat</t>
  </si>
  <si>
    <t>Ramashish Moturi</t>
  </si>
  <si>
    <t>Lova Kumar</t>
  </si>
  <si>
    <t>Kedarnath Sahu</t>
  </si>
  <si>
    <t>Milk Curd</t>
  </si>
  <si>
    <t>Kanakadhri SRSR</t>
  </si>
  <si>
    <t>Uber Parcel SRSR</t>
  </si>
  <si>
    <t xml:space="preserve">SRSR Bus Ticket </t>
  </si>
  <si>
    <t>Vodafone Bill</t>
  </si>
  <si>
    <t>Vegtables Banana</t>
  </si>
  <si>
    <t>Atukulu Beans Kaliflower Curd Mirchi</t>
  </si>
  <si>
    <t>Vegetables</t>
  </si>
  <si>
    <t>DosaPindi</t>
  </si>
  <si>
    <t>Money from PG</t>
  </si>
  <si>
    <t xml:space="preserve">Money from PG Ladies </t>
  </si>
  <si>
    <t xml:space="preserve">Money from PG Gents </t>
  </si>
  <si>
    <t>ATM Deposit</t>
  </si>
  <si>
    <t>Money from Mohaseen</t>
  </si>
  <si>
    <t xml:space="preserve">Date </t>
  </si>
  <si>
    <t>Amount</t>
  </si>
  <si>
    <t>MMPalli</t>
  </si>
  <si>
    <t>Credit Card</t>
  </si>
  <si>
    <t>Kanakadhri</t>
  </si>
  <si>
    <t>Loan Amount</t>
  </si>
  <si>
    <t>Remarks</t>
  </si>
  <si>
    <t>SRSR</t>
  </si>
  <si>
    <t>Jan</t>
  </si>
  <si>
    <t>Feb</t>
  </si>
  <si>
    <t>MNR</t>
  </si>
  <si>
    <t>Nishanth</t>
  </si>
  <si>
    <t>MNR BRO</t>
  </si>
  <si>
    <t>PG Money</t>
  </si>
  <si>
    <t>Car Booking Amount</t>
  </si>
  <si>
    <t>Eggs</t>
  </si>
  <si>
    <t>idly pindi and vegetables</t>
  </si>
  <si>
    <t>Bonda pindi</t>
  </si>
  <si>
    <t>Cocking Person</t>
  </si>
  <si>
    <t>Mohan water</t>
  </si>
  <si>
    <t>Gas</t>
  </si>
  <si>
    <t>Aakukuralau</t>
  </si>
  <si>
    <t>Onion</t>
  </si>
  <si>
    <t>Cocking Person Salary</t>
  </si>
  <si>
    <t xml:space="preserve">Kaliflower and vegtables </t>
  </si>
  <si>
    <t>Masroom</t>
  </si>
  <si>
    <t>Tamoto</t>
  </si>
  <si>
    <t>Harsha Vardhan</t>
  </si>
  <si>
    <t>Madhu G</t>
  </si>
  <si>
    <t>Ankit thiwari</t>
  </si>
  <si>
    <t>Piyush</t>
  </si>
  <si>
    <t>Balu mama</t>
  </si>
  <si>
    <t>Bittu Kumar</t>
  </si>
  <si>
    <t>Veshapogu Vijayprasad</t>
  </si>
  <si>
    <t>Gopinadh</t>
  </si>
  <si>
    <t>SRSR to MNR</t>
  </si>
  <si>
    <t>Pawan</t>
  </si>
  <si>
    <t>Shaik Afridhi</t>
  </si>
  <si>
    <t>Ali Hussain</t>
  </si>
  <si>
    <t xml:space="preserve">Sreenivas </t>
  </si>
  <si>
    <t>Karthikeya</t>
  </si>
  <si>
    <t xml:space="preserve">Chicken 2 weeks </t>
  </si>
  <si>
    <t>Hit and DosaPindi</t>
  </si>
  <si>
    <t>Kathik Ladies PG TV Net</t>
  </si>
  <si>
    <t xml:space="preserve">Narayana </t>
  </si>
  <si>
    <t>Amazon</t>
  </si>
  <si>
    <t>Abhi bus</t>
  </si>
  <si>
    <t>Max</t>
  </si>
  <si>
    <t>MNR Payzapp</t>
  </si>
  <si>
    <t>Zaheer</t>
  </si>
  <si>
    <t xml:space="preserve">Ravi Teja </t>
  </si>
  <si>
    <t>Kaushik</t>
  </si>
  <si>
    <t>SRSR Frnd</t>
  </si>
  <si>
    <t>Gents May 2019</t>
  </si>
  <si>
    <t>Gents May 2019 Total</t>
  </si>
  <si>
    <t>Naraya Brother</t>
  </si>
  <si>
    <t>HariKrishna3 memers Advace + Rent</t>
  </si>
  <si>
    <t>Google Pay</t>
  </si>
  <si>
    <t>Likith</t>
  </si>
  <si>
    <t>SRSR Mobile</t>
  </si>
  <si>
    <t>Mohit Marhatt</t>
  </si>
  <si>
    <t>Alish Syed</t>
  </si>
  <si>
    <t>Rithvik Raguveer</t>
  </si>
  <si>
    <t>Raghuram Katuri</t>
  </si>
  <si>
    <t>Kedarnath</t>
  </si>
  <si>
    <t>Nikethan Reddy</t>
  </si>
  <si>
    <t>Harsha Konakala advance(Raghava)</t>
  </si>
  <si>
    <t>Vijaya prasad</t>
  </si>
  <si>
    <t>SaiNag Meesala</t>
  </si>
  <si>
    <t>Abduk K J</t>
  </si>
  <si>
    <t>Jayakumar</t>
  </si>
  <si>
    <t>Snehit Sunny</t>
  </si>
  <si>
    <t>HarshaVardhan</t>
  </si>
  <si>
    <t>Sooraj</t>
  </si>
  <si>
    <t>Hussain Mazhar</t>
  </si>
  <si>
    <t>Zaheer Mohammed</t>
  </si>
  <si>
    <t>Sandeep</t>
  </si>
  <si>
    <t>Wassem Pasha SRSR</t>
  </si>
  <si>
    <t>Tamil Selvan</t>
  </si>
  <si>
    <t>Shradda Kapate</t>
  </si>
  <si>
    <t>L MaY 2019</t>
  </si>
  <si>
    <t>to SRSR</t>
  </si>
  <si>
    <t>Vasu</t>
  </si>
  <si>
    <t>Saad Rassed</t>
  </si>
  <si>
    <t>Ravi Tej Reddy</t>
  </si>
  <si>
    <t>Akash Mishara</t>
  </si>
  <si>
    <t>SRSR Kamakadhri SALARY</t>
  </si>
  <si>
    <t>Bhagajeet Sahu</t>
  </si>
  <si>
    <t>Priyansu Sankrit</t>
  </si>
  <si>
    <t>Kanjula UdayTeja Reddy</t>
  </si>
  <si>
    <t>Jerry Jose</t>
  </si>
  <si>
    <t>Krishna Teja Vemuri</t>
  </si>
  <si>
    <t>Rent to Gents PG Onlin</t>
  </si>
  <si>
    <t>SRSR FRND</t>
  </si>
  <si>
    <t xml:space="preserve">Apr </t>
  </si>
  <si>
    <t>Gpay</t>
  </si>
  <si>
    <t>SRSR Loan Money</t>
  </si>
  <si>
    <t>Shalem Raj</t>
  </si>
  <si>
    <t>Abhijeeth Ramu</t>
  </si>
  <si>
    <t>SRSR Loan</t>
  </si>
  <si>
    <t>Mobile</t>
  </si>
  <si>
    <t>Kiran Kumar</t>
  </si>
  <si>
    <t xml:space="preserve">Rahul </t>
  </si>
  <si>
    <t>CASH</t>
  </si>
  <si>
    <t>GPR</t>
  </si>
  <si>
    <t>Owner</t>
  </si>
  <si>
    <t>Last Month</t>
  </si>
  <si>
    <t>Chaitu Sai</t>
  </si>
  <si>
    <t>Aitha Shashank Sai</t>
  </si>
  <si>
    <t>Govind Raju</t>
  </si>
  <si>
    <t>Kishore</t>
  </si>
  <si>
    <t>Alisha syed</t>
  </si>
  <si>
    <t>Sangram Mondal</t>
  </si>
  <si>
    <t>Durga Pavan Suresh G</t>
  </si>
  <si>
    <t>Hari Krishna</t>
  </si>
  <si>
    <t>Amith Kumar</t>
  </si>
  <si>
    <t>Shivam Kumar</t>
  </si>
  <si>
    <t>Sambram S Rao</t>
  </si>
  <si>
    <t>Rahul Houji</t>
  </si>
  <si>
    <t>Vikas Kumar</t>
  </si>
  <si>
    <t xml:space="preserve">Aalu Onion </t>
  </si>
  <si>
    <t>Aaku kuralu</t>
  </si>
  <si>
    <t>Beans Mamidi</t>
  </si>
  <si>
    <t>Gummadi kayalu</t>
  </si>
  <si>
    <t>Kaju Kismis</t>
  </si>
  <si>
    <t>Bajji Mirchi</t>
  </si>
  <si>
    <t>Paneer Hit</t>
  </si>
  <si>
    <t>Advance Return</t>
  </si>
  <si>
    <t>VodaFone</t>
  </si>
  <si>
    <t>Lemon</t>
  </si>
  <si>
    <t>Alu 10kg beans Kapsikam</t>
  </si>
  <si>
    <t>Tamota</t>
  </si>
  <si>
    <t>VegBiriyani Itesm</t>
  </si>
  <si>
    <t>Atukulu Sabji Masal</t>
  </si>
  <si>
    <t>Amount Retunr 203 Room</t>
  </si>
  <si>
    <t xml:space="preserve">Paneer </t>
  </si>
  <si>
    <t>Sugar 10 Kg</t>
  </si>
  <si>
    <t>Lemona</t>
  </si>
  <si>
    <t>Vegtables Saturday</t>
  </si>
  <si>
    <t>Idly Pindi</t>
  </si>
  <si>
    <t>Advance Return 203 Room Sarath</t>
  </si>
  <si>
    <t>Uragayalu, Karam</t>
  </si>
  <si>
    <t>Aalu Kapiskam</t>
  </si>
  <si>
    <t>Dall</t>
  </si>
  <si>
    <t>Mirchi</t>
  </si>
  <si>
    <t>306 Room Rent</t>
  </si>
  <si>
    <t>Advance 203.505</t>
  </si>
  <si>
    <t>PK Store</t>
  </si>
  <si>
    <t>Cleaning Person Kid</t>
  </si>
  <si>
    <t>Rice 2 Bags</t>
  </si>
  <si>
    <t>Alu Allam</t>
  </si>
  <si>
    <t>107 Advance retunr</t>
  </si>
  <si>
    <t>Deepika</t>
  </si>
  <si>
    <t>Printer Repair</t>
  </si>
  <si>
    <t>Karthik Ladies PG Bill</t>
  </si>
  <si>
    <t>Alu</t>
  </si>
  <si>
    <t>Dummay May</t>
  </si>
  <si>
    <t>Subhobroto de Advance retunr</t>
  </si>
  <si>
    <t>ishwaksen Balaji</t>
  </si>
  <si>
    <t>Kedharnath Sahu</t>
  </si>
  <si>
    <t>Krishna teja Vemuri</t>
  </si>
  <si>
    <t xml:space="preserve">Pening </t>
  </si>
  <si>
    <t>WithMe</t>
  </si>
  <si>
    <t>May 2019 LPG</t>
  </si>
  <si>
    <t>May 2019 GPG</t>
  </si>
  <si>
    <t>Result</t>
  </si>
  <si>
    <t xml:space="preserve">Subhodh Patil </t>
  </si>
  <si>
    <t>Date</t>
  </si>
  <si>
    <t>Name</t>
  </si>
  <si>
    <t>Type</t>
  </si>
  <si>
    <t>Raghava Krishna</t>
  </si>
  <si>
    <t>Chaitanya Reddy</t>
  </si>
  <si>
    <t>Reddy Prasad Kidhambi</t>
  </si>
  <si>
    <t>Adnace Return Manan Pandya</t>
  </si>
  <si>
    <t xml:space="preserve">Abdul Kadhar </t>
  </si>
  <si>
    <t xml:space="preserve">Rent Send to Owner </t>
  </si>
  <si>
    <t>Narendra M</t>
  </si>
  <si>
    <t>Avinash</t>
  </si>
  <si>
    <t>Inthiyaz</t>
  </si>
  <si>
    <t>SRSR given money for Power Bill</t>
  </si>
  <si>
    <t>SRSR given money for Loan to Canara</t>
  </si>
  <si>
    <t>MNR Given 20k</t>
  </si>
  <si>
    <t xml:space="preserve"> Viswa Gave back </t>
  </si>
  <si>
    <t>Vasu Gave Back</t>
  </si>
  <si>
    <t>PF Money</t>
  </si>
  <si>
    <t xml:space="preserve">Jhanavi </t>
  </si>
  <si>
    <t>Ali hussain</t>
  </si>
  <si>
    <t>Venkata Prasad Reddy</t>
  </si>
  <si>
    <t>Card Bill</t>
  </si>
  <si>
    <t>MNR Given 130k PG Money</t>
  </si>
  <si>
    <t>Paid Power Bill</t>
  </si>
  <si>
    <t>Sinjith</t>
  </si>
  <si>
    <t>Paneer and Dosa Rise</t>
  </si>
  <si>
    <t>Power Bill Gents</t>
  </si>
  <si>
    <t>Sandeep Reddy</t>
  </si>
  <si>
    <t>Dinesh</t>
  </si>
  <si>
    <t>Narayana Last month</t>
  </si>
  <si>
    <t>Jun 2019 PG IN</t>
  </si>
  <si>
    <t>Krishna Ketha</t>
  </si>
  <si>
    <t>Shashank Boiny</t>
  </si>
  <si>
    <t>Sainag Mesala</t>
  </si>
  <si>
    <t>Anusha H D</t>
  </si>
  <si>
    <t>Kajal Bhatt</t>
  </si>
  <si>
    <t>Madhavi Thota</t>
  </si>
  <si>
    <t>Shaik Nazma</t>
  </si>
  <si>
    <t>Swathi Kotta</t>
  </si>
  <si>
    <t>Sridevi Gnana</t>
  </si>
  <si>
    <t>Aditi Duggal</t>
  </si>
  <si>
    <t>Omprava Dalai</t>
  </si>
  <si>
    <t>Satya Chendrusha</t>
  </si>
  <si>
    <t>Chethana Omkar</t>
  </si>
  <si>
    <t>Sahiti</t>
  </si>
  <si>
    <t>Annapurna</t>
  </si>
  <si>
    <t>Anusha B</t>
  </si>
  <si>
    <t>Karthi Loka</t>
  </si>
  <si>
    <t>Julee Kumari</t>
  </si>
  <si>
    <t>Nishitha Singla</t>
  </si>
  <si>
    <t xml:space="preserve">Shruthi Siddeshwar </t>
  </si>
  <si>
    <t>Yashasvi Choubey</t>
  </si>
  <si>
    <t>Shama Shamim</t>
  </si>
  <si>
    <t>Jaitunbi Kankundti</t>
  </si>
  <si>
    <t xml:space="preserve">K Tejeswari </t>
  </si>
  <si>
    <t>K Ruchitha</t>
  </si>
  <si>
    <t>Alekhya Arvapalli</t>
  </si>
  <si>
    <t>Jasmitha</t>
  </si>
  <si>
    <t xml:space="preserve">Manasa </t>
  </si>
  <si>
    <t>Menta Mounica</t>
  </si>
  <si>
    <t>Sivani Gorle</t>
  </si>
  <si>
    <t>Saranya Naidu</t>
  </si>
  <si>
    <t>Jaitunbi kankundti</t>
  </si>
  <si>
    <t>Sivani gorle</t>
  </si>
  <si>
    <t>Devasmitha</t>
  </si>
  <si>
    <t>Sneha</t>
  </si>
  <si>
    <t>Total Received LPG</t>
  </si>
  <si>
    <t>Contents Name</t>
  </si>
  <si>
    <t xml:space="preserve">In </t>
  </si>
  <si>
    <t>Siva Given 1 Lakh</t>
  </si>
  <si>
    <t>Srinag Meesala</t>
  </si>
  <si>
    <t>Sangram mandal</t>
  </si>
  <si>
    <t>Zaheer Mohammaed</t>
  </si>
  <si>
    <t>Total Received GPG</t>
  </si>
  <si>
    <t>Sravan Kumar</t>
  </si>
  <si>
    <t>YELLAMBATLA KIRAN KUMAR</t>
  </si>
  <si>
    <t>SHIVA PRASAD GUNISHETTI</t>
  </si>
  <si>
    <t>SHAIK INTHIYAZ</t>
  </si>
  <si>
    <t>YASWANTH REDDY</t>
  </si>
  <si>
    <t>AKASH MISHRA</t>
  </si>
  <si>
    <t>MAYANK PATHAK</t>
  </si>
  <si>
    <t>VIGNESH BALAKRISHNAN</t>
  </si>
  <si>
    <t>L Durga Prasad</t>
  </si>
  <si>
    <t>B PRUDHVI</t>
  </si>
  <si>
    <t>DURGA PAVAN SURESH</t>
  </si>
  <si>
    <t>NARENDRA MORAMPUDI</t>
  </si>
  <si>
    <t>SESHADRI ACHYUTHHEBANI</t>
  </si>
  <si>
    <t>KARTHIK M</t>
  </si>
  <si>
    <t>K REDDY PRASAD</t>
  </si>
  <si>
    <t>YAJNA NARAYANA DURGARAO</t>
  </si>
  <si>
    <t>NANDISH G A</t>
  </si>
  <si>
    <t>MOTURI RAMASHISH</t>
  </si>
  <si>
    <t>D DHANANJAYA RAO</t>
  </si>
  <si>
    <t xml:space="preserve">Krishna Teja </t>
  </si>
  <si>
    <t>AVINASH</t>
  </si>
  <si>
    <t>AITHA SHASHANK SAI</t>
  </si>
  <si>
    <t>G J A D PHANINDRA</t>
  </si>
  <si>
    <t>RAMA LINGESWARA PAVAN</t>
  </si>
  <si>
    <t>AKSHAY KUMAR</t>
  </si>
  <si>
    <t>SANTOSH REBELLO</t>
  </si>
  <si>
    <t>DHANSREE RAMA</t>
  </si>
  <si>
    <t>PRATHAM HSUVARNA</t>
  </si>
  <si>
    <t>KEDARNATH SAHU</t>
  </si>
  <si>
    <t>SIVA PRASAD CHITTURI</t>
  </si>
  <si>
    <t>KABILESH KAVIARASAN</t>
  </si>
  <si>
    <t>SREENATH THANGARAJAN</t>
  </si>
  <si>
    <t>GOVINDA RAJU</t>
  </si>
  <si>
    <t>RATNARAHUL TUPAKULA</t>
  </si>
  <si>
    <t>RISHEENDRA BOMPALLY</t>
  </si>
  <si>
    <t>Rent Sent to Owner GPG</t>
  </si>
  <si>
    <t>Rent Cash given to  LPG(Gents Owner)</t>
  </si>
  <si>
    <t>Rent cash given to GPG(Gents Owner)</t>
  </si>
  <si>
    <t>Dasari Kishore</t>
  </si>
  <si>
    <t>Biriyani Items Dosapindi</t>
  </si>
  <si>
    <t>Kirin Gave money to me</t>
  </si>
  <si>
    <t>Kiran Gave money to me</t>
  </si>
  <si>
    <t>Karthik Internet Bill</t>
  </si>
  <si>
    <t>Karivepaku Palaku Paneer</t>
  </si>
  <si>
    <t>Allam Velluli Kandhi Ballu Sarukul</t>
  </si>
  <si>
    <t>Advacne Retun 604 Sudheer</t>
  </si>
  <si>
    <t>Aalu 2 bags</t>
  </si>
  <si>
    <t>Advacne return 408 Sad rakshith</t>
  </si>
  <si>
    <t xml:space="preserve">Tamota and Clenaing </t>
  </si>
  <si>
    <t>Chicken</t>
  </si>
  <si>
    <t>Advance Return 605 amit</t>
  </si>
  <si>
    <t>Kirara Sarukulu</t>
  </si>
  <si>
    <t>Dosa Rice 72 Kg</t>
  </si>
  <si>
    <t>Advance Return 302 2 persons</t>
  </si>
  <si>
    <t>Cook RamiReddy Salary</t>
  </si>
  <si>
    <t>Generator Repair</t>
  </si>
  <si>
    <t>Alfiya Tamboli</t>
  </si>
  <si>
    <t>Beds Bill Ladies PG</t>
  </si>
  <si>
    <t xml:space="preserve">PG In </t>
  </si>
  <si>
    <t>PG Out</t>
  </si>
  <si>
    <t>HDFC</t>
  </si>
  <si>
    <t>Deepika varma</t>
  </si>
  <si>
    <t>Total Out and Bank Bal</t>
  </si>
  <si>
    <t>Total In</t>
  </si>
  <si>
    <t xml:space="preserve">Pending </t>
  </si>
  <si>
    <t>Mohammed Ansar</t>
  </si>
  <si>
    <t>Venkata Prasad</t>
  </si>
  <si>
    <t>Pallavi P G</t>
  </si>
  <si>
    <t>Cook Salary Gents</t>
  </si>
  <si>
    <t>Narravula Saraswati</t>
  </si>
  <si>
    <t>Rohith Gone</t>
  </si>
  <si>
    <t>Ragava Krishna</t>
  </si>
  <si>
    <t>Chithnaya Sai krishna</t>
  </si>
  <si>
    <t>Sahik Mohammad Mustaffa</t>
  </si>
  <si>
    <t>Mounika</t>
  </si>
  <si>
    <t>Mamilla Manasa</t>
  </si>
  <si>
    <t>Harika Chintha</t>
  </si>
  <si>
    <t>Sangami</t>
  </si>
  <si>
    <t>Diksha Singh</t>
  </si>
  <si>
    <t>Anjali Kumari</t>
  </si>
  <si>
    <t>Shaik Neha Begum</t>
  </si>
  <si>
    <t>Sourav Kar</t>
  </si>
  <si>
    <t>VRP Water Bill</t>
  </si>
  <si>
    <t>Aalu Aaku kuralu Mirchi Beans Karivepaku</t>
  </si>
  <si>
    <t>Siva Given 1 Lakh 1k</t>
  </si>
  <si>
    <t>Rent given to ladies Pg</t>
  </si>
  <si>
    <t>Paneer Cocount</t>
  </si>
  <si>
    <t>Nithish M</t>
  </si>
  <si>
    <t>Jakriya</t>
  </si>
  <si>
    <t>Sandeep Kolli</t>
  </si>
  <si>
    <t xml:space="preserve">Govandhan </t>
  </si>
  <si>
    <t>Sahana Wadiyar</t>
  </si>
  <si>
    <t>Rashmi Hiregoudar</t>
  </si>
  <si>
    <t>Sumithra</t>
  </si>
  <si>
    <t>Pranjal Deshmukh</t>
  </si>
  <si>
    <t>Puja Mahato</t>
  </si>
  <si>
    <t>Pallavi Chakraborthy</t>
  </si>
  <si>
    <t xml:space="preserve">Geethanjali </t>
  </si>
  <si>
    <t>Keerthi SaiPookitha</t>
  </si>
  <si>
    <t>Samsavali 12H</t>
  </si>
  <si>
    <t>MR Palli House Expence</t>
  </si>
  <si>
    <t>Bus Charges BNg- Mrpalli</t>
  </si>
  <si>
    <t>SRSR frnd account PRML sbi acc</t>
  </si>
  <si>
    <t>Jeevika Hospital</t>
  </si>
  <si>
    <t>Pudhucheri</t>
  </si>
  <si>
    <t>SRSR gave 1 Lakh</t>
  </si>
  <si>
    <t>Subbareddy SRSR 40k Transfer</t>
  </si>
  <si>
    <t>Office mEgh Cake and Gift</t>
  </si>
  <si>
    <t>Rent to Owner Transfer to Siva</t>
  </si>
  <si>
    <t>Subbareddy SRSR 15k given Back</t>
  </si>
  <si>
    <t xml:space="preserve">House Fan Plus Expence </t>
  </si>
  <si>
    <t>Office Expence 1 to 16</t>
  </si>
  <si>
    <t>Power Bill Home</t>
  </si>
  <si>
    <t>Sent Google pay to SRSR 10k + 5k to pg</t>
  </si>
  <si>
    <t>Subbareddy SRSR 35k 5k given Back</t>
  </si>
  <si>
    <t>PowerBill Gents PG Paid</t>
  </si>
  <si>
    <t>Jerry Vinodh</t>
  </si>
  <si>
    <t>Tamil Selva</t>
  </si>
  <si>
    <t>Mythri N</t>
  </si>
  <si>
    <t>Shwetha</t>
  </si>
  <si>
    <t>Nirmala Chinka</t>
  </si>
  <si>
    <t>Dosa Rice 96 Kg</t>
  </si>
  <si>
    <t>Vegetables Saturday</t>
  </si>
  <si>
    <t>Cook Salary Ramireddy</t>
  </si>
  <si>
    <t>Rice Penchala Reddy</t>
  </si>
  <si>
    <t xml:space="preserve">MNR Gave to Me </t>
  </si>
  <si>
    <t>Mirchi Powder Uragayalu</t>
  </si>
  <si>
    <t>Obaiah salaey pending 1000</t>
  </si>
  <si>
    <t xml:space="preserve">Paneer 400 In june month </t>
  </si>
  <si>
    <t xml:space="preserve">Poojitha </t>
  </si>
  <si>
    <t>Online Payment</t>
  </si>
  <si>
    <t>Total Gents Credit</t>
  </si>
  <si>
    <t>Total Gents Debit</t>
  </si>
  <si>
    <t>Money given to Kiran</t>
  </si>
  <si>
    <t>Total Ladies Credit</t>
  </si>
  <si>
    <t>Total Ladies Debit</t>
  </si>
  <si>
    <t>Remaining With Me</t>
  </si>
  <si>
    <t>Corrot Aakukuralu Sorakaya</t>
  </si>
  <si>
    <t>Tamota Box and dosapindi</t>
  </si>
  <si>
    <t>Vegetables Sunday</t>
  </si>
  <si>
    <t xml:space="preserve">Water Mohan </t>
  </si>
  <si>
    <t>Chiken Sunday</t>
  </si>
  <si>
    <t>Advance Return kajal 203</t>
  </si>
  <si>
    <t>Karthik Internet Bill Gents</t>
  </si>
  <si>
    <t>Rammohan</t>
  </si>
  <si>
    <t>Advance Retune Dinesh</t>
  </si>
  <si>
    <t>Teja Sindu</t>
  </si>
  <si>
    <t>Anju Prajapati</t>
  </si>
  <si>
    <t xml:space="preserve">Sneha Surykanth </t>
  </si>
  <si>
    <t>Lakshmi Sai Krishna</t>
  </si>
  <si>
    <t>203 advance Cash</t>
  </si>
  <si>
    <t>SBI Card Bill Pay</t>
  </si>
  <si>
    <t>Prime Subcription</t>
  </si>
  <si>
    <t>Power Bill from SBI Card</t>
  </si>
  <si>
    <t>BF</t>
  </si>
  <si>
    <t>GBK</t>
  </si>
  <si>
    <t>NRN</t>
  </si>
  <si>
    <t>GPG</t>
  </si>
  <si>
    <t>Kiran Devarakonda</t>
  </si>
  <si>
    <t>Govinda</t>
  </si>
  <si>
    <t>DharmaTeja</t>
  </si>
  <si>
    <t>Raveena Choudary</t>
  </si>
  <si>
    <t>Shaik Salman</t>
  </si>
  <si>
    <t>Medha Vasu Naik</t>
  </si>
  <si>
    <t>Akhila Vojjala</t>
  </si>
  <si>
    <t>GPG + LPG</t>
  </si>
  <si>
    <t>Vasu PG Back</t>
  </si>
  <si>
    <t>Vasu Savings</t>
  </si>
  <si>
    <t>Gold Loan Kalasapadu</t>
  </si>
  <si>
    <t>Vishnu Gave back</t>
  </si>
  <si>
    <t>Airtel RC Bha</t>
  </si>
  <si>
    <t>VodaFone Airtel RC Vasu</t>
  </si>
  <si>
    <t xml:space="preserve">Big Spoon </t>
  </si>
  <si>
    <t>Shaik Rehaman</t>
  </si>
  <si>
    <t>Massod Shaik</t>
  </si>
  <si>
    <t>Sravan Sunkara</t>
  </si>
  <si>
    <t>Cleaning person Salary Gpay</t>
  </si>
  <si>
    <t>Chandra Money Given Back</t>
  </si>
  <si>
    <t>L</t>
  </si>
  <si>
    <t>G</t>
  </si>
  <si>
    <t>Office Tea</t>
  </si>
  <si>
    <t xml:space="preserve">Inthiyaz </t>
  </si>
  <si>
    <t>Manasa Mamilla</t>
  </si>
  <si>
    <t>Lalitha Kumari</t>
  </si>
  <si>
    <t>Venkatesh Chepur</t>
  </si>
  <si>
    <t>Cook Rami Reddy</t>
  </si>
  <si>
    <t>Water Mohan</t>
  </si>
  <si>
    <t xml:space="preserve">Advance Return Ladies </t>
  </si>
  <si>
    <t>Stands Router</t>
  </si>
  <si>
    <t>Dustbin Covers</t>
  </si>
  <si>
    <t>Krishna Vemuri</t>
  </si>
  <si>
    <t>Charan B</t>
  </si>
  <si>
    <t>Mahendra D</t>
  </si>
  <si>
    <t>Mogal Mansoor</t>
  </si>
  <si>
    <t>Takhsis Pathan</t>
  </si>
  <si>
    <t>DEBBATI MAHENDER</t>
  </si>
  <si>
    <t>MOGHAL MANSOOR</t>
  </si>
  <si>
    <t>PARTEEK</t>
  </si>
  <si>
    <t>LAKSHMI SAI SANDEEP VARMA</t>
  </si>
  <si>
    <t>MANIKANTHA VANGA</t>
  </si>
  <si>
    <t>SHAIK MAZHAR HUSSAIN</t>
  </si>
  <si>
    <t>P S THEJ KRISHNA</t>
  </si>
  <si>
    <t>L DURGA PRASAD</t>
  </si>
  <si>
    <t>V B VIGNESH</t>
  </si>
  <si>
    <t>SHREYAS SHREYAS</t>
  </si>
  <si>
    <t>BANALA KUSHAL REDDY</t>
  </si>
  <si>
    <t>Kirana S</t>
  </si>
  <si>
    <t>Chendrisha Rao</t>
  </si>
  <si>
    <t>Subhashree Routray</t>
  </si>
  <si>
    <t>GURU SAI ROSHANTH KUMAR</t>
  </si>
  <si>
    <t>FAKKIRESH RAMAPPA</t>
  </si>
  <si>
    <t>LIKHITH</t>
  </si>
  <si>
    <t>MASS P AVINASH</t>
  </si>
  <si>
    <t>MASOODSHAIK</t>
  </si>
  <si>
    <t>VENKATA PRASAD REDDY MAKI REDDY</t>
  </si>
  <si>
    <t>N V CHAITANYA KUMAR REDDY</t>
  </si>
  <si>
    <t>ABDUL KHADAR JEELANI</t>
  </si>
  <si>
    <t>Sai Kiran Rathna Kumari</t>
  </si>
  <si>
    <t xml:space="preserve">Madhu Gurindapalli </t>
  </si>
  <si>
    <t>Kamalesh Mandal</t>
  </si>
  <si>
    <t>Gp</t>
  </si>
  <si>
    <t>NE</t>
  </si>
  <si>
    <t>Swetha</t>
  </si>
  <si>
    <t>Sangami I</t>
  </si>
  <si>
    <t>Supriya</t>
  </si>
  <si>
    <t>Tejeswari</t>
  </si>
  <si>
    <t>Supraja</t>
  </si>
  <si>
    <t>Ruchitha</t>
  </si>
  <si>
    <t>Shruthi</t>
  </si>
  <si>
    <t>Ratha Rahul</t>
  </si>
  <si>
    <t>Takhsis Pathan Return Money</t>
  </si>
  <si>
    <t>Kiran Salary</t>
  </si>
  <si>
    <t>Rent Online Transfer to Gents</t>
  </si>
  <si>
    <t>Gnaneswari</t>
  </si>
  <si>
    <t>Namitha</t>
  </si>
  <si>
    <t>Total Ladies PG</t>
  </si>
  <si>
    <t>Total Gents PG</t>
  </si>
  <si>
    <t>Raghu</t>
  </si>
  <si>
    <t>Sai krishna</t>
  </si>
  <si>
    <t>Mahendra</t>
  </si>
  <si>
    <t>Paneer Vegetables</t>
  </si>
  <si>
    <t>Geyser</t>
  </si>
  <si>
    <t>Geyser Fitting Material</t>
  </si>
  <si>
    <t>Cash given back to SRR</t>
  </si>
  <si>
    <t>Viswanadh</t>
  </si>
  <si>
    <t>Vijay</t>
  </si>
  <si>
    <t>Chnadru</t>
  </si>
  <si>
    <t>Ajay</t>
  </si>
  <si>
    <t>Alekhya</t>
  </si>
  <si>
    <t>Deepshika Gupta</t>
  </si>
  <si>
    <t>Shama Shamin</t>
  </si>
  <si>
    <t xml:space="preserve"> Vodafone Bill</t>
  </si>
  <si>
    <t>Nishita Singla</t>
  </si>
  <si>
    <t>Radhika</t>
  </si>
  <si>
    <t>Shefali Suvarna</t>
  </si>
  <si>
    <t>Sahithi</t>
  </si>
  <si>
    <t xml:space="preserve">Cash </t>
  </si>
  <si>
    <t>Cash Given MNR</t>
  </si>
  <si>
    <t>Gents Aug 2019 Power Bill</t>
  </si>
  <si>
    <t>Cash Took By Mnr</t>
  </si>
  <si>
    <t xml:space="preserve">Home </t>
  </si>
  <si>
    <t>Jeevana Sravya</t>
  </si>
  <si>
    <t>Rashmi</t>
  </si>
  <si>
    <t>Medhavini</t>
  </si>
  <si>
    <t>Ladies Power Bill Aug 2019</t>
  </si>
  <si>
    <t>Pallavai P G</t>
  </si>
  <si>
    <t>Abhigna Linga</t>
  </si>
  <si>
    <t>Moinica Y</t>
  </si>
  <si>
    <t>Deepika Varma</t>
  </si>
  <si>
    <t xml:space="preserve">Eggs 5 Trays </t>
  </si>
  <si>
    <t>Beans 10 kg Mirchi 2kg</t>
  </si>
  <si>
    <t xml:space="preserve">Washing Machine </t>
  </si>
  <si>
    <t>One Day Daily Share</t>
  </si>
  <si>
    <t>Chnadra Vamsi</t>
  </si>
  <si>
    <t>Ramisetti C</t>
  </si>
  <si>
    <t>Geethanjali</t>
  </si>
  <si>
    <t>Sneha Mane</t>
  </si>
  <si>
    <t>Nikita Chawda</t>
  </si>
  <si>
    <t>Cash 6500</t>
  </si>
  <si>
    <t xml:space="preserve">Kishan </t>
  </si>
  <si>
    <t>Karthik TV Bill</t>
  </si>
  <si>
    <t>Rice Bill</t>
  </si>
  <si>
    <t>Nagarani GAS Bill 2 cylinder</t>
  </si>
  <si>
    <t>Anjali kumari</t>
  </si>
  <si>
    <t>Navya Shree</t>
  </si>
  <si>
    <t>Cash given back to SRSR PhonePe</t>
  </si>
  <si>
    <t>Paneer Vegtables</t>
  </si>
  <si>
    <t>Paneer and Kothimira</t>
  </si>
  <si>
    <t>SubbaReddy 3k</t>
  </si>
  <si>
    <t>PG Money Vadukuni Nenu Power Bill Kattindhi</t>
  </si>
  <si>
    <t>Pg ki Egaveyalsindhi 14500+6000</t>
  </si>
  <si>
    <t>July</t>
  </si>
  <si>
    <t>Mobile One 7</t>
  </si>
  <si>
    <t xml:space="preserve">July </t>
  </si>
  <si>
    <t xml:space="preserve">PG ki egaveyalsinshi </t>
  </si>
  <si>
    <t xml:space="preserve">Naku illasinhsi pg ki egaveyalsinhi </t>
  </si>
  <si>
    <t>Mohaseen</t>
  </si>
  <si>
    <t>HDFC Card</t>
  </si>
  <si>
    <t>Sbi Card</t>
  </si>
  <si>
    <t xml:space="preserve">Abhishek  </t>
  </si>
  <si>
    <t>Medhavini Rao</t>
  </si>
  <si>
    <t>Sravani</t>
  </si>
  <si>
    <t>Jaitunbi Kankudti</t>
  </si>
  <si>
    <t>Kothimira Pudhina</t>
  </si>
  <si>
    <t>KONAKALLA HARSHA VARDHAN SAI</t>
  </si>
  <si>
    <t>SUNKARA SRAVAN KUMAR</t>
  </si>
  <si>
    <t>SHAIK ASHIK ELAHI</t>
  </si>
  <si>
    <t>ABISHEK DH</t>
  </si>
  <si>
    <t>RADDEPPA</t>
  </si>
  <si>
    <t>D HARISH</t>
  </si>
  <si>
    <t>MAGANTI PARAMESH</t>
  </si>
  <si>
    <t>KANJULA UDAYA TEJA REDDY</t>
  </si>
  <si>
    <t>Nithish</t>
  </si>
  <si>
    <t>KARTHIK KUMAR R</t>
  </si>
  <si>
    <t>VAITLA GOVINDA RAJU</t>
  </si>
  <si>
    <t>SOORAJ D</t>
  </si>
  <si>
    <t>DASARI KISHORE KUMAR</t>
  </si>
  <si>
    <t>R MONISH KANNA</t>
  </si>
  <si>
    <t>JAYA ADITHYA DURGA PHANINDRAGADDI</t>
  </si>
  <si>
    <t>BALYAM MURALIDHARNAGA LIKHITH</t>
  </si>
  <si>
    <t>AKHIL ARVAPALLY</t>
  </si>
  <si>
    <t>ARVAPALLYAKHIL</t>
  </si>
  <si>
    <t>KADALI YAJNA NARAYANA DURGARAO</t>
  </si>
  <si>
    <t>VINOTH LAKSHMINARAYANA</t>
  </si>
  <si>
    <t>VEMURIKRISHNA TEJA</t>
  </si>
  <si>
    <t>INDUKURILAKSHMI SAI SANDEEP VARMA</t>
  </si>
  <si>
    <t>VESHAPOGU VIJAYA PRASAD</t>
  </si>
  <si>
    <t>G RATNA KUMARI</t>
  </si>
  <si>
    <t>CHANDRU CHINNUSAMY</t>
  </si>
  <si>
    <t xml:space="preserve">VISWANADHA </t>
  </si>
  <si>
    <t>Paytm</t>
  </si>
  <si>
    <t>GP</t>
  </si>
  <si>
    <t>N</t>
  </si>
  <si>
    <t>Allam Kothimira karivepaku palakura</t>
  </si>
  <si>
    <t xml:space="preserve">Bongulu </t>
  </si>
  <si>
    <t>Gas 3 Cylinder</t>
  </si>
  <si>
    <t>Vinayaka Chavity Flowers</t>
  </si>
  <si>
    <t xml:space="preserve">Sweets </t>
  </si>
  <si>
    <t>Acid</t>
  </si>
  <si>
    <t>Cook Ramireddy</t>
  </si>
  <si>
    <t>MCB Electrician Govindha Reddy</t>
  </si>
  <si>
    <t>Onion 50 kg</t>
  </si>
  <si>
    <t>Rice Money Malli</t>
  </si>
  <si>
    <t>Kamalesh Salary Cook</t>
  </si>
  <si>
    <t>Saturday vegtables</t>
  </si>
  <si>
    <t>Heat Pump Plumbing Item</t>
  </si>
  <si>
    <t>Kiran Gave Money</t>
  </si>
  <si>
    <t>Home</t>
  </si>
  <si>
    <t>Y KIRAN KUMAR</t>
  </si>
  <si>
    <t>L SSS SAI MAHESH VAAS</t>
  </si>
  <si>
    <t>VAIBHAV BURBURE SO P G BURBURE</t>
  </si>
  <si>
    <t>SREE RAMA GOVARDHAN</t>
  </si>
  <si>
    <t>BOKKA LOVA KUMAR</t>
  </si>
  <si>
    <t>TAVVADHARMA TEJA</t>
  </si>
  <si>
    <t>S HARSHITH</t>
  </si>
  <si>
    <t>CHAPALA MOULALI</t>
  </si>
  <si>
    <t>ROSHAN V RAZAK</t>
  </si>
  <si>
    <t>ABDUL KHADAR JEELANI KHUDAVAND</t>
  </si>
  <si>
    <t>MOGHAL MANSOOR BEIG</t>
  </si>
  <si>
    <t>RAMA KRISHNA SAI PRAVEEN</t>
  </si>
  <si>
    <t>JERRY JOE</t>
  </si>
  <si>
    <t>AMITAVA SHIVANI PAREKH</t>
  </si>
  <si>
    <t>Anil Kumar Others</t>
  </si>
  <si>
    <t>pe</t>
  </si>
  <si>
    <t>Owner Rent</t>
  </si>
  <si>
    <t>FAKKIRESH RAMAPPA KURADIKERI</t>
  </si>
  <si>
    <t>NAGADEVARA SAIRAM</t>
  </si>
  <si>
    <t>ARUN M</t>
  </si>
  <si>
    <t>SINGAMREDDY RAMU</t>
  </si>
  <si>
    <t>CHINNARI ABHISHEK</t>
  </si>
  <si>
    <t>gp</t>
  </si>
  <si>
    <t xml:space="preserve">Sandeep Chepur </t>
  </si>
  <si>
    <t>VAMSHIKRISHNA</t>
  </si>
  <si>
    <t>ADI SATYA SRI PHANI AVINASH</t>
  </si>
  <si>
    <t xml:space="preserve">Ravi teja reddy Cash </t>
  </si>
  <si>
    <t>Nishanth KP Cash</t>
  </si>
  <si>
    <t>KUSHAL REDDY</t>
  </si>
  <si>
    <t>Sai 308</t>
  </si>
  <si>
    <t>JAYA ADITHYA DURGA</t>
  </si>
  <si>
    <t>MORAMPUDI NARENDRA</t>
  </si>
  <si>
    <t>ANANT JALOTA</t>
  </si>
  <si>
    <t>HARSHA VARDHAN SAI</t>
  </si>
  <si>
    <t>VIJAYA PRASAD</t>
  </si>
  <si>
    <t>ASHIK ELAHI</t>
  </si>
  <si>
    <t>PP</t>
  </si>
  <si>
    <t xml:space="preserve"> V B VIGNESH</t>
  </si>
  <si>
    <t>DEEPAK J MENON</t>
  </si>
  <si>
    <t>MANI KANTA VANGA</t>
  </si>
  <si>
    <t>UDAY CHANDRA P G</t>
  </si>
  <si>
    <t>SREENATH THYAGARAJAN</t>
  </si>
  <si>
    <t>SOORAJ</t>
  </si>
  <si>
    <t>ADHITHYA</t>
  </si>
  <si>
    <t xml:space="preserve">ZAHEER MOHAMMED </t>
  </si>
  <si>
    <t xml:space="preserve">Rent Books </t>
  </si>
  <si>
    <t>Arun 2016 AdvReturn</t>
  </si>
  <si>
    <t>Expence Name</t>
  </si>
  <si>
    <t>Prasad Reddy</t>
  </si>
  <si>
    <t>Kiran</t>
  </si>
  <si>
    <t>Obaiah Bus Tickets</t>
  </si>
  <si>
    <t>Cook Ramireddy Bus tickets</t>
  </si>
  <si>
    <t>Power Bill 50 sent Remaining not sent</t>
  </si>
  <si>
    <t>Intereset Money</t>
  </si>
  <si>
    <t xml:space="preserve">Ramireddy </t>
  </si>
  <si>
    <t>SivaOG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</si>
</sst>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rgb="FF000000"/>
      <name val="Cambria"/>
      <family val="1"/>
    </font>
    <font>
      <b/>
      <sz val="22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theme="1"/>
      <name val="Cambria"/>
      <family val="1"/>
    </font>
    <font>
      <sz val="10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ECEE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1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top" wrapText="1"/>
    </xf>
    <xf numFmtId="164" fontId="1" fillId="0" borderId="12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3" borderId="6" xfId="0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15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164" fontId="1" fillId="5" borderId="0" xfId="0" applyNumberFormat="1" applyFont="1" applyFill="1" applyAlignment="1">
      <alignment vertical="center"/>
    </xf>
    <xf numFmtId="15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5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5" fontId="1" fillId="0" borderId="0" xfId="0" applyNumberFormat="1" applyFont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15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15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5" fontId="9" fillId="0" borderId="17" xfId="0" applyNumberFormat="1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J4" sqref="J4"/>
    </sheetView>
  </sheetViews>
  <sheetFormatPr defaultRowHeight="18" customHeight="1" x14ac:dyDescent="0.25"/>
  <cols>
    <col min="1" max="1" width="4.42578125" style="4" bestFit="1" customWidth="1"/>
    <col min="2" max="2" width="9.140625" style="4"/>
    <col min="3" max="3" width="31.140625" style="42" bestFit="1" customWidth="1"/>
    <col min="4" max="4" width="7.85546875" style="4" bestFit="1" customWidth="1"/>
    <col min="5" max="5" width="9.140625" style="4"/>
    <col min="6" max="6" width="3.85546875" style="4" customWidth="1"/>
    <col min="7" max="7" width="14.140625" style="4" customWidth="1"/>
    <col min="8" max="8" width="21.42578125" style="4" customWidth="1"/>
    <col min="9" max="10" width="9.140625" style="4"/>
    <col min="11" max="11" width="16.28515625" style="4" customWidth="1"/>
    <col min="12" max="16384" width="9.140625" style="4"/>
  </cols>
  <sheetData>
    <row r="1" spans="1:12" ht="18" customHeight="1" x14ac:dyDescent="0.25">
      <c r="A1" s="53"/>
      <c r="B1" s="53"/>
      <c r="C1" s="116" t="s">
        <v>26</v>
      </c>
      <c r="D1" s="41">
        <f>SUM(D3:D90)</f>
        <v>179900</v>
      </c>
      <c r="I1" s="41">
        <f>SUM(I3:I30)</f>
        <v>14590</v>
      </c>
      <c r="J1" s="4">
        <f>D1-I1</f>
        <v>165310</v>
      </c>
      <c r="L1" s="41">
        <f>SUM(L3:L30)</f>
        <v>18800</v>
      </c>
    </row>
    <row r="2" spans="1:12" ht="20.100000000000001" customHeight="1" x14ac:dyDescent="0.25">
      <c r="A2" s="53" t="s">
        <v>223</v>
      </c>
      <c r="B2" s="41" t="s">
        <v>640</v>
      </c>
      <c r="C2" s="116" t="s">
        <v>641</v>
      </c>
      <c r="D2" s="41" t="s">
        <v>474</v>
      </c>
      <c r="G2" s="41" t="s">
        <v>640</v>
      </c>
      <c r="H2" s="116" t="s">
        <v>1109</v>
      </c>
      <c r="I2" s="41" t="s">
        <v>474</v>
      </c>
      <c r="J2" s="4">
        <v>144072</v>
      </c>
    </row>
    <row r="3" spans="1:12" ht="18" customHeight="1" x14ac:dyDescent="0.25">
      <c r="A3" s="53">
        <v>1</v>
      </c>
      <c r="B3" s="119">
        <v>43739</v>
      </c>
      <c r="C3" s="120" t="s">
        <v>727</v>
      </c>
      <c r="D3" s="121">
        <v>6700</v>
      </c>
      <c r="E3" s="126"/>
      <c r="G3" s="80">
        <v>43739</v>
      </c>
      <c r="H3" s="75" t="s">
        <v>1107</v>
      </c>
      <c r="I3" s="53">
        <v>3400</v>
      </c>
      <c r="J3" s="4">
        <f>J2-J1</f>
        <v>-21238</v>
      </c>
      <c r="K3" s="42" t="s">
        <v>1110</v>
      </c>
      <c r="L3" s="4">
        <v>15000</v>
      </c>
    </row>
    <row r="4" spans="1:12" ht="18" customHeight="1" x14ac:dyDescent="0.25">
      <c r="A4" s="53">
        <v>2</v>
      </c>
      <c r="B4" s="119">
        <v>43739</v>
      </c>
      <c r="C4" s="120" t="s">
        <v>1090</v>
      </c>
      <c r="D4" s="121">
        <v>6500</v>
      </c>
      <c r="E4" s="126"/>
      <c r="G4" s="80">
        <v>43740</v>
      </c>
      <c r="H4" s="75" t="s">
        <v>985</v>
      </c>
      <c r="I4" s="53">
        <v>10990</v>
      </c>
      <c r="K4" s="42" t="s">
        <v>1111</v>
      </c>
      <c r="L4" s="4">
        <v>1000</v>
      </c>
    </row>
    <row r="5" spans="1:12" ht="18" customHeight="1" x14ac:dyDescent="0.25">
      <c r="A5" s="53">
        <v>3</v>
      </c>
      <c r="B5" s="119">
        <v>43739</v>
      </c>
      <c r="C5" s="120" t="s">
        <v>1027</v>
      </c>
      <c r="D5" s="121">
        <v>3500</v>
      </c>
      <c r="E5" s="126"/>
      <c r="G5" s="80">
        <v>43742</v>
      </c>
      <c r="H5" s="75" t="s">
        <v>1108</v>
      </c>
      <c r="I5" s="53">
        <v>200</v>
      </c>
      <c r="K5" s="42" t="s">
        <v>1112</v>
      </c>
      <c r="L5" s="4">
        <v>800</v>
      </c>
    </row>
    <row r="6" spans="1:12" ht="18" customHeight="1" x14ac:dyDescent="0.25">
      <c r="A6" s="53">
        <v>4</v>
      </c>
      <c r="B6" s="119">
        <v>43739</v>
      </c>
      <c r="C6" s="120" t="s">
        <v>1091</v>
      </c>
      <c r="D6" s="121">
        <v>10600</v>
      </c>
      <c r="E6" s="126" t="s">
        <v>1045</v>
      </c>
      <c r="G6" s="53"/>
      <c r="H6" s="53"/>
      <c r="I6" s="53"/>
      <c r="K6" s="42" t="s">
        <v>1113</v>
      </c>
      <c r="L6" s="4">
        <v>2000</v>
      </c>
    </row>
    <row r="7" spans="1:12" ht="18" customHeight="1" x14ac:dyDescent="0.25">
      <c r="A7" s="53">
        <v>5</v>
      </c>
      <c r="B7" s="119">
        <v>43739</v>
      </c>
      <c r="C7" s="120" t="s">
        <v>1092</v>
      </c>
      <c r="D7" s="121">
        <v>6500</v>
      </c>
      <c r="E7" s="126"/>
      <c r="G7" s="53"/>
      <c r="H7" s="53"/>
      <c r="I7" s="53"/>
    </row>
    <row r="8" spans="1:12" ht="18" customHeight="1" x14ac:dyDescent="0.25">
      <c r="A8" s="53">
        <v>6</v>
      </c>
      <c r="B8" s="119">
        <v>43739</v>
      </c>
      <c r="C8" s="120" t="s">
        <v>1093</v>
      </c>
      <c r="D8" s="121">
        <v>6500</v>
      </c>
      <c r="E8" s="126"/>
      <c r="G8" s="53"/>
      <c r="H8" s="53"/>
      <c r="I8" s="53"/>
    </row>
    <row r="9" spans="1:12" ht="18" customHeight="1" x14ac:dyDescent="0.25">
      <c r="A9" s="53">
        <v>7</v>
      </c>
      <c r="B9" s="119">
        <v>43740</v>
      </c>
      <c r="C9" s="120" t="s">
        <v>915</v>
      </c>
      <c r="D9" s="121">
        <v>5300</v>
      </c>
      <c r="E9" s="126"/>
      <c r="G9" s="53"/>
      <c r="H9" s="53"/>
      <c r="I9" s="53"/>
    </row>
    <row r="10" spans="1:12" ht="18" customHeight="1" x14ac:dyDescent="0.25">
      <c r="A10" s="53">
        <v>8</v>
      </c>
      <c r="B10" s="119">
        <v>43740</v>
      </c>
      <c r="C10" s="120" t="s">
        <v>1094</v>
      </c>
      <c r="D10" s="121">
        <v>17000</v>
      </c>
      <c r="E10" s="126"/>
      <c r="G10" s="53"/>
      <c r="H10" s="53"/>
      <c r="I10" s="53"/>
    </row>
    <row r="11" spans="1:12" ht="18" customHeight="1" x14ac:dyDescent="0.25">
      <c r="A11" s="53">
        <v>9</v>
      </c>
      <c r="B11" s="119">
        <v>43740</v>
      </c>
      <c r="C11" s="120" t="s">
        <v>1094</v>
      </c>
      <c r="D11" s="121">
        <v>2000</v>
      </c>
      <c r="E11" s="126"/>
      <c r="G11" s="53"/>
      <c r="H11" s="53"/>
      <c r="I11" s="53"/>
    </row>
    <row r="12" spans="1:12" ht="18" customHeight="1" x14ac:dyDescent="0.25">
      <c r="A12" s="53">
        <v>10</v>
      </c>
      <c r="B12" s="119">
        <v>43740</v>
      </c>
      <c r="C12" s="120" t="s">
        <v>914</v>
      </c>
      <c r="D12" s="121">
        <v>8300</v>
      </c>
      <c r="E12" s="126"/>
    </row>
    <row r="13" spans="1:12" ht="18" customHeight="1" x14ac:dyDescent="0.25">
      <c r="A13" s="53">
        <v>11</v>
      </c>
      <c r="B13" s="119">
        <v>43740</v>
      </c>
      <c r="C13" s="120" t="s">
        <v>1095</v>
      </c>
      <c r="D13" s="121">
        <v>6500</v>
      </c>
      <c r="E13" s="126"/>
    </row>
    <row r="14" spans="1:12" ht="18" customHeight="1" x14ac:dyDescent="0.25">
      <c r="A14" s="53">
        <v>12</v>
      </c>
      <c r="B14" s="119">
        <v>43741</v>
      </c>
      <c r="C14" s="120" t="s">
        <v>1096</v>
      </c>
      <c r="D14" s="121">
        <v>6500</v>
      </c>
      <c r="E14" s="126"/>
    </row>
    <row r="15" spans="1:12" ht="18" customHeight="1" x14ac:dyDescent="0.25">
      <c r="A15" s="53">
        <v>13</v>
      </c>
      <c r="B15" s="119">
        <v>43741</v>
      </c>
      <c r="C15" s="120" t="s">
        <v>925</v>
      </c>
      <c r="D15" s="121">
        <v>8500</v>
      </c>
      <c r="E15" s="126"/>
    </row>
    <row r="16" spans="1:12" ht="18" customHeight="1" x14ac:dyDescent="0.25">
      <c r="A16" s="53">
        <v>14</v>
      </c>
      <c r="B16" s="119">
        <v>43741</v>
      </c>
      <c r="C16" s="120" t="s">
        <v>1097</v>
      </c>
      <c r="D16" s="132">
        <v>6500</v>
      </c>
      <c r="E16" s="126" t="s">
        <v>1098</v>
      </c>
    </row>
    <row r="17" spans="1:5" ht="18" customHeight="1" x14ac:dyDescent="0.25">
      <c r="A17" s="53">
        <v>15</v>
      </c>
      <c r="B17" s="119">
        <v>43741</v>
      </c>
      <c r="C17" s="120" t="s">
        <v>916</v>
      </c>
      <c r="D17" s="121">
        <v>5500</v>
      </c>
      <c r="E17" s="126"/>
    </row>
    <row r="18" spans="1:5" ht="18" customHeight="1" x14ac:dyDescent="0.25">
      <c r="A18" s="53">
        <v>16</v>
      </c>
      <c r="B18" s="119">
        <v>43741</v>
      </c>
      <c r="C18" s="120" t="s">
        <v>1099</v>
      </c>
      <c r="D18" s="121">
        <v>5500</v>
      </c>
      <c r="E18" s="126"/>
    </row>
    <row r="19" spans="1:5" ht="18" customHeight="1" x14ac:dyDescent="0.25">
      <c r="A19" s="53">
        <v>17</v>
      </c>
      <c r="B19" s="119">
        <v>43741</v>
      </c>
      <c r="C19" s="120" t="s">
        <v>1100</v>
      </c>
      <c r="D19" s="121">
        <v>6500</v>
      </c>
      <c r="E19" s="126"/>
    </row>
    <row r="20" spans="1:5" ht="18" customHeight="1" x14ac:dyDescent="0.25">
      <c r="A20" s="53">
        <v>18</v>
      </c>
      <c r="B20" s="119">
        <v>43741</v>
      </c>
      <c r="C20" s="120" t="s">
        <v>1037</v>
      </c>
      <c r="D20" s="121">
        <v>6000</v>
      </c>
      <c r="E20" s="126"/>
    </row>
    <row r="21" spans="1:5" ht="18" customHeight="1" x14ac:dyDescent="0.25">
      <c r="A21" s="53">
        <v>19</v>
      </c>
      <c r="B21" s="119">
        <v>43741</v>
      </c>
      <c r="C21" s="120" t="s">
        <v>1101</v>
      </c>
      <c r="D21" s="132">
        <v>5300</v>
      </c>
      <c r="E21" s="126"/>
    </row>
    <row r="22" spans="1:5" ht="18" customHeight="1" x14ac:dyDescent="0.25">
      <c r="A22" s="53">
        <v>20</v>
      </c>
      <c r="B22" s="119">
        <v>43741</v>
      </c>
      <c r="C22" s="120" t="s">
        <v>1102</v>
      </c>
      <c r="D22" s="121">
        <v>8400</v>
      </c>
      <c r="E22" s="126"/>
    </row>
    <row r="23" spans="1:5" ht="18" customHeight="1" x14ac:dyDescent="0.25">
      <c r="A23" s="53">
        <v>21</v>
      </c>
      <c r="B23" s="119">
        <v>43741</v>
      </c>
      <c r="C23" s="120" t="s">
        <v>1103</v>
      </c>
      <c r="D23" s="132">
        <v>8500</v>
      </c>
      <c r="E23" s="126" t="s">
        <v>1045</v>
      </c>
    </row>
    <row r="24" spans="1:5" ht="18" customHeight="1" x14ac:dyDescent="0.25">
      <c r="A24" s="53">
        <v>22</v>
      </c>
      <c r="B24" s="119">
        <v>43742</v>
      </c>
      <c r="C24" s="120" t="s">
        <v>1104</v>
      </c>
      <c r="D24" s="132">
        <v>8500</v>
      </c>
      <c r="E24" s="126" t="s">
        <v>1045</v>
      </c>
    </row>
    <row r="25" spans="1:5" ht="18" customHeight="1" x14ac:dyDescent="0.25">
      <c r="A25" s="53">
        <v>23</v>
      </c>
      <c r="B25" s="119">
        <v>43742</v>
      </c>
      <c r="C25" s="120" t="s">
        <v>1105</v>
      </c>
      <c r="D25" s="132">
        <v>16500</v>
      </c>
      <c r="E25" s="126" t="s">
        <v>229</v>
      </c>
    </row>
    <row r="26" spans="1:5" ht="18" customHeight="1" x14ac:dyDescent="0.25">
      <c r="A26" s="53">
        <v>24</v>
      </c>
      <c r="B26" s="119">
        <v>43742</v>
      </c>
      <c r="C26" s="120" t="s">
        <v>1106</v>
      </c>
      <c r="D26" s="132">
        <v>8300</v>
      </c>
      <c r="E26" s="126" t="s">
        <v>1045</v>
      </c>
    </row>
    <row r="27" spans="1:5" ht="18" customHeight="1" x14ac:dyDescent="0.25">
      <c r="A27" s="53">
        <v>25</v>
      </c>
      <c r="B27" s="119"/>
      <c r="C27" s="120"/>
      <c r="D27" s="121"/>
    </row>
    <row r="28" spans="1:5" ht="18" customHeight="1" x14ac:dyDescent="0.25">
      <c r="A28" s="53">
        <v>26</v>
      </c>
      <c r="B28" s="119"/>
      <c r="C28" s="120"/>
      <c r="D28" s="121"/>
    </row>
    <row r="29" spans="1:5" ht="18" customHeight="1" x14ac:dyDescent="0.25">
      <c r="A29" s="53">
        <v>27</v>
      </c>
      <c r="B29" s="119"/>
      <c r="C29" s="120"/>
      <c r="D29" s="121"/>
    </row>
    <row r="30" spans="1:5" ht="18" customHeight="1" x14ac:dyDescent="0.25">
      <c r="A30" s="53">
        <v>28</v>
      </c>
      <c r="B30" s="119"/>
      <c r="C30" s="120"/>
      <c r="D30" s="121"/>
    </row>
    <row r="31" spans="1:5" ht="18" customHeight="1" x14ac:dyDescent="0.25">
      <c r="A31" s="53">
        <v>29</v>
      </c>
      <c r="B31" s="119"/>
      <c r="C31" s="120"/>
      <c r="D31" s="121"/>
    </row>
    <row r="32" spans="1:5" ht="18" customHeight="1" x14ac:dyDescent="0.25">
      <c r="A32" s="53">
        <v>30</v>
      </c>
      <c r="B32" s="119"/>
      <c r="C32" s="120"/>
      <c r="D32" s="121"/>
    </row>
    <row r="33" spans="1:4" ht="18" customHeight="1" x14ac:dyDescent="0.25">
      <c r="A33" s="53">
        <v>31</v>
      </c>
      <c r="B33" s="119"/>
      <c r="C33" s="120"/>
      <c r="D33" s="121"/>
    </row>
    <row r="34" spans="1:4" ht="18" customHeight="1" x14ac:dyDescent="0.25">
      <c r="A34" s="53">
        <v>32</v>
      </c>
      <c r="B34" s="80"/>
      <c r="C34" s="75"/>
      <c r="D34" s="53"/>
    </row>
    <row r="35" spans="1:4" ht="18" customHeight="1" x14ac:dyDescent="0.25">
      <c r="A35" s="53">
        <v>33</v>
      </c>
      <c r="B35" s="119"/>
      <c r="C35" s="120"/>
      <c r="D35" s="121"/>
    </row>
    <row r="36" spans="1:4" ht="18" customHeight="1" x14ac:dyDescent="0.25">
      <c r="A36" s="53">
        <v>34</v>
      </c>
      <c r="B36" s="119"/>
      <c r="C36" s="120"/>
      <c r="D36" s="121"/>
    </row>
    <row r="37" spans="1:4" ht="18" customHeight="1" x14ac:dyDescent="0.25">
      <c r="A37" s="53">
        <v>35</v>
      </c>
      <c r="B37" s="119"/>
      <c r="C37" s="120"/>
      <c r="D37" s="121"/>
    </row>
    <row r="38" spans="1:4" ht="18" customHeight="1" x14ac:dyDescent="0.25">
      <c r="A38" s="53">
        <v>36</v>
      </c>
      <c r="B38" s="119"/>
      <c r="C38" s="120"/>
      <c r="D38" s="121"/>
    </row>
    <row r="39" spans="1:4" ht="18" customHeight="1" x14ac:dyDescent="0.25">
      <c r="A39" s="53">
        <v>37</v>
      </c>
      <c r="B39" s="119"/>
      <c r="C39" s="120"/>
      <c r="D39" s="121"/>
    </row>
    <row r="40" spans="1:4" ht="18" customHeight="1" x14ac:dyDescent="0.25">
      <c r="A40" s="53">
        <v>38</v>
      </c>
      <c r="B40" s="80"/>
      <c r="C40" s="75"/>
      <c r="D40" s="53"/>
    </row>
    <row r="41" spans="1:4" ht="18" customHeight="1" x14ac:dyDescent="0.25">
      <c r="A41" s="53">
        <v>39</v>
      </c>
      <c r="B41" s="119"/>
      <c r="C41" s="120"/>
      <c r="D41" s="121"/>
    </row>
    <row r="42" spans="1:4" ht="18" customHeight="1" x14ac:dyDescent="0.25">
      <c r="A42" s="53">
        <v>40</v>
      </c>
      <c r="B42" s="119"/>
      <c r="C42" s="120"/>
      <c r="D42" s="121"/>
    </row>
    <row r="43" spans="1:4" ht="18" customHeight="1" x14ac:dyDescent="0.25">
      <c r="A43" s="53">
        <v>41</v>
      </c>
      <c r="B43" s="119"/>
      <c r="C43" s="120"/>
      <c r="D43" s="121"/>
    </row>
    <row r="44" spans="1:4" ht="18" customHeight="1" x14ac:dyDescent="0.25">
      <c r="A44" s="53">
        <v>42</v>
      </c>
      <c r="B44" s="119"/>
      <c r="C44" s="120"/>
      <c r="D44" s="121"/>
    </row>
    <row r="45" spans="1:4" ht="18" customHeight="1" x14ac:dyDescent="0.25">
      <c r="A45" s="53">
        <v>43</v>
      </c>
      <c r="B45" s="119"/>
      <c r="C45" s="120"/>
      <c r="D45" s="121"/>
    </row>
    <row r="46" spans="1:4" ht="18" customHeight="1" x14ac:dyDescent="0.25">
      <c r="A46" s="53">
        <v>44</v>
      </c>
      <c r="B46" s="119"/>
      <c r="C46" s="120"/>
      <c r="D46" s="121"/>
    </row>
    <row r="47" spans="1:4" ht="18" customHeight="1" x14ac:dyDescent="0.25">
      <c r="A47" s="53">
        <v>45</v>
      </c>
      <c r="B47" s="119"/>
      <c r="C47" s="120"/>
      <c r="D47" s="121"/>
    </row>
    <row r="48" spans="1:4" ht="18" customHeight="1" x14ac:dyDescent="0.25">
      <c r="A48" s="53">
        <v>46</v>
      </c>
      <c r="B48" s="119"/>
      <c r="C48" s="120"/>
      <c r="D48" s="121"/>
    </row>
    <row r="49" spans="1:4" ht="18" customHeight="1" x14ac:dyDescent="0.25">
      <c r="A49" s="53">
        <v>47</v>
      </c>
      <c r="B49" s="119"/>
      <c r="C49" s="120"/>
      <c r="D49" s="121"/>
    </row>
    <row r="50" spans="1:4" ht="18" customHeight="1" x14ac:dyDescent="0.25">
      <c r="A50" s="53">
        <v>48</v>
      </c>
      <c r="B50" s="119"/>
      <c r="C50" s="120"/>
      <c r="D50" s="121"/>
    </row>
    <row r="51" spans="1:4" ht="18" customHeight="1" x14ac:dyDescent="0.25">
      <c r="A51" s="53">
        <v>49</v>
      </c>
      <c r="B51" s="119"/>
      <c r="C51" s="120"/>
      <c r="D51" s="121"/>
    </row>
    <row r="52" spans="1:4" ht="18" customHeight="1" x14ac:dyDescent="0.25">
      <c r="A52" s="53">
        <v>50</v>
      </c>
      <c r="B52" s="119"/>
      <c r="C52" s="120"/>
      <c r="D52" s="121"/>
    </row>
    <row r="53" spans="1:4" ht="18" customHeight="1" x14ac:dyDescent="0.25">
      <c r="A53" s="53">
        <v>51</v>
      </c>
      <c r="B53" s="119"/>
      <c r="C53" s="120"/>
      <c r="D53" s="121"/>
    </row>
    <row r="54" spans="1:4" ht="18" customHeight="1" x14ac:dyDescent="0.25">
      <c r="A54" s="53">
        <v>52</v>
      </c>
      <c r="B54" s="119"/>
      <c r="C54" s="120"/>
      <c r="D54" s="121"/>
    </row>
    <row r="55" spans="1:4" ht="18" customHeight="1" x14ac:dyDescent="0.25">
      <c r="A55" s="53">
        <v>53</v>
      </c>
      <c r="B55" s="119"/>
      <c r="C55" s="75"/>
      <c r="D55" s="53"/>
    </row>
    <row r="56" spans="1:4" ht="18" customHeight="1" x14ac:dyDescent="0.25">
      <c r="A56" s="53">
        <v>54</v>
      </c>
      <c r="B56" s="80"/>
      <c r="C56" s="75"/>
      <c r="D56" s="53"/>
    </row>
    <row r="57" spans="1:4" ht="18" customHeight="1" x14ac:dyDescent="0.25">
      <c r="A57" s="53">
        <v>55</v>
      </c>
      <c r="B57" s="119"/>
      <c r="C57" s="120"/>
      <c r="D57" s="121"/>
    </row>
    <row r="58" spans="1:4" ht="18" customHeight="1" x14ac:dyDescent="0.25">
      <c r="A58" s="53">
        <v>56</v>
      </c>
      <c r="B58" s="119"/>
      <c r="C58" s="120"/>
      <c r="D58" s="121"/>
    </row>
    <row r="59" spans="1:4" ht="18" customHeight="1" x14ac:dyDescent="0.25">
      <c r="A59" s="53">
        <v>57</v>
      </c>
      <c r="B59" s="119"/>
      <c r="C59" s="120"/>
      <c r="D59" s="121"/>
    </row>
    <row r="60" spans="1:4" ht="18" customHeight="1" x14ac:dyDescent="0.25">
      <c r="A60" s="53">
        <v>58</v>
      </c>
      <c r="B60" s="119"/>
      <c r="C60" s="120"/>
      <c r="D60" s="121"/>
    </row>
    <row r="61" spans="1:4" ht="18" customHeight="1" x14ac:dyDescent="0.25">
      <c r="A61" s="53">
        <v>59</v>
      </c>
      <c r="B61" s="80"/>
      <c r="C61" s="75"/>
      <c r="D61" s="53"/>
    </row>
    <row r="62" spans="1:4" ht="18" customHeight="1" x14ac:dyDescent="0.25">
      <c r="A62" s="53">
        <v>60</v>
      </c>
      <c r="B62" s="80"/>
      <c r="C62" s="75"/>
      <c r="D62" s="53"/>
    </row>
    <row r="63" spans="1:4" ht="18" customHeight="1" x14ac:dyDescent="0.25">
      <c r="A63" s="53">
        <v>61</v>
      </c>
      <c r="B63" s="80"/>
      <c r="C63" s="75"/>
      <c r="D63" s="53"/>
    </row>
    <row r="64" spans="1:4" ht="18" customHeight="1" x14ac:dyDescent="0.25">
      <c r="A64" s="53">
        <v>62</v>
      </c>
      <c r="B64" s="80"/>
      <c r="C64" s="75"/>
      <c r="D64" s="53"/>
    </row>
    <row r="65" spans="1:4" ht="18" customHeight="1" x14ac:dyDescent="0.25">
      <c r="A65" s="53">
        <v>63</v>
      </c>
      <c r="B65" s="125"/>
      <c r="C65" s="126"/>
      <c r="D65" s="121"/>
    </row>
    <row r="66" spans="1:4" ht="18" customHeight="1" x14ac:dyDescent="0.25">
      <c r="A66" s="53">
        <v>64</v>
      </c>
      <c r="B66" s="125"/>
      <c r="C66" s="126"/>
      <c r="D66" s="121"/>
    </row>
    <row r="67" spans="1:4" ht="18" customHeight="1" x14ac:dyDescent="0.25">
      <c r="A67" s="53">
        <v>65</v>
      </c>
      <c r="B67" s="125"/>
      <c r="C67" s="126"/>
      <c r="D67" s="121"/>
    </row>
    <row r="68" spans="1:4" ht="18" customHeight="1" x14ac:dyDescent="0.25">
      <c r="A68" s="53">
        <v>66</v>
      </c>
      <c r="B68" s="125"/>
      <c r="C68" s="126"/>
      <c r="D68" s="121"/>
    </row>
    <row r="69" spans="1:4" ht="18" customHeight="1" x14ac:dyDescent="0.25">
      <c r="A69" s="53">
        <v>67</v>
      </c>
      <c r="B69" s="125"/>
      <c r="C69" s="126"/>
      <c r="D69" s="121"/>
    </row>
    <row r="70" spans="1:4" ht="18" customHeight="1" x14ac:dyDescent="0.25">
      <c r="A70" s="53">
        <v>68</v>
      </c>
      <c r="B70" s="80"/>
      <c r="C70" s="75"/>
      <c r="D70" s="53"/>
    </row>
    <row r="71" spans="1:4" ht="18" customHeight="1" x14ac:dyDescent="0.25">
      <c r="A71" s="53">
        <v>69</v>
      </c>
      <c r="B71" s="80"/>
      <c r="C71" s="75"/>
      <c r="D71" s="53"/>
    </row>
    <row r="72" spans="1:4" ht="18" customHeight="1" x14ac:dyDescent="0.25">
      <c r="A72" s="53">
        <v>70</v>
      </c>
      <c r="B72" s="80"/>
      <c r="C72" s="75"/>
      <c r="D72" s="53"/>
    </row>
    <row r="73" spans="1:4" ht="18" customHeight="1" x14ac:dyDescent="0.25">
      <c r="A73" s="53">
        <v>71</v>
      </c>
      <c r="B73" s="125"/>
      <c r="C73" s="126"/>
      <c r="D73" s="121"/>
    </row>
    <row r="74" spans="1:4" ht="18" customHeight="1" x14ac:dyDescent="0.25">
      <c r="A74" s="53">
        <v>72</v>
      </c>
      <c r="B74" s="125"/>
      <c r="C74" s="126"/>
      <c r="D74" s="121"/>
    </row>
    <row r="75" spans="1:4" ht="18" customHeight="1" x14ac:dyDescent="0.25">
      <c r="A75" s="127">
        <v>73</v>
      </c>
      <c r="B75" s="128"/>
      <c r="C75" s="129"/>
      <c r="D75" s="130"/>
    </row>
    <row r="76" spans="1:4" ht="18" customHeight="1" x14ac:dyDescent="0.25">
      <c r="A76" s="53">
        <v>74</v>
      </c>
      <c r="B76" s="125"/>
      <c r="C76" s="126"/>
      <c r="D76" s="121"/>
    </row>
    <row r="77" spans="1:4" ht="18" customHeight="1" x14ac:dyDescent="0.25">
      <c r="A77" s="53">
        <v>75</v>
      </c>
      <c r="B77" s="80"/>
      <c r="C77" s="75"/>
      <c r="D77" s="53"/>
    </row>
    <row r="78" spans="1:4" ht="18" customHeight="1" x14ac:dyDescent="0.25">
      <c r="A78" s="53">
        <v>76</v>
      </c>
      <c r="B78" s="80"/>
      <c r="C78" s="75"/>
      <c r="D78" s="53"/>
    </row>
    <row r="79" spans="1:4" ht="18" customHeight="1" x14ac:dyDescent="0.25">
      <c r="A79" s="53">
        <v>77</v>
      </c>
      <c r="B79" s="80"/>
      <c r="C79" s="75"/>
      <c r="D79" s="53"/>
    </row>
    <row r="80" spans="1:4" ht="18" customHeight="1" x14ac:dyDescent="0.25">
      <c r="A80" s="53"/>
      <c r="B80" s="80"/>
      <c r="C80" s="75"/>
      <c r="D80" s="53"/>
    </row>
    <row r="81" spans="1:4" ht="18" customHeight="1" x14ac:dyDescent="0.25">
      <c r="A81" s="53"/>
      <c r="B81" s="80"/>
      <c r="C81" s="75"/>
      <c r="D81" s="53"/>
    </row>
    <row r="82" spans="1:4" ht="18" customHeight="1" x14ac:dyDescent="0.25">
      <c r="A82" s="53"/>
      <c r="B82" s="80"/>
      <c r="C82" s="75"/>
      <c r="D82" s="53"/>
    </row>
    <row r="83" spans="1:4" ht="18" customHeight="1" x14ac:dyDescent="0.25">
      <c r="A83" s="53"/>
      <c r="B83" s="80"/>
      <c r="C83" s="75"/>
      <c r="D83" s="53"/>
    </row>
    <row r="84" spans="1:4" ht="18" customHeight="1" x14ac:dyDescent="0.25">
      <c r="A84" s="53"/>
      <c r="B84" s="80"/>
      <c r="C84" s="75"/>
      <c r="D84" s="53"/>
    </row>
    <row r="85" spans="1:4" ht="18" customHeight="1" x14ac:dyDescent="0.25">
      <c r="A85" s="53"/>
      <c r="B85" s="80"/>
      <c r="C85" s="75"/>
      <c r="D85" s="53"/>
    </row>
    <row r="86" spans="1:4" ht="18" customHeight="1" x14ac:dyDescent="0.25">
      <c r="A86" s="53"/>
      <c r="B86" s="80"/>
      <c r="C86" s="75"/>
      <c r="D86" s="53"/>
    </row>
    <row r="87" spans="1:4" ht="18" customHeight="1" x14ac:dyDescent="0.25">
      <c r="A87" s="53"/>
      <c r="B87" s="80"/>
      <c r="C87" s="75"/>
      <c r="D87" s="53"/>
    </row>
    <row r="88" spans="1:4" ht="18" customHeight="1" x14ac:dyDescent="0.25">
      <c r="A88" s="53"/>
      <c r="B88" s="80"/>
      <c r="C88" s="75"/>
      <c r="D88" s="5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27"/>
  <sheetViews>
    <sheetView workbookViewId="0">
      <selection activeCell="G25" sqref="G25"/>
    </sheetView>
  </sheetViews>
  <sheetFormatPr defaultRowHeight="12.75" x14ac:dyDescent="0.25"/>
  <cols>
    <col min="1" max="1" width="4" style="4" customWidth="1"/>
    <col min="2" max="2" width="9.7109375" style="4" customWidth="1"/>
    <col min="3" max="3" width="20.42578125" style="2" customWidth="1"/>
    <col min="4" max="4" width="8.5703125" style="3" customWidth="1"/>
    <col min="5" max="5" width="11.5703125" style="3" customWidth="1"/>
    <col min="6" max="6" width="3.140625" style="3" customWidth="1"/>
    <col min="7" max="7" width="15" style="2" customWidth="1"/>
    <col min="8" max="8" width="19" style="2" customWidth="1"/>
    <col min="9" max="9" width="8.7109375" style="3" customWidth="1"/>
    <col min="10" max="10" width="9.5703125" style="2" customWidth="1"/>
    <col min="11" max="11" width="26.5703125" style="2" customWidth="1"/>
    <col min="12" max="12" width="15.140625" style="2" customWidth="1"/>
    <col min="13" max="13" width="26.42578125" style="2" customWidth="1"/>
    <col min="14" max="14" width="9.85546875" style="2" customWidth="1"/>
    <col min="15" max="17" width="15.140625" style="2" customWidth="1"/>
    <col min="18" max="18" width="19.28515625" style="2" customWidth="1"/>
    <col min="19" max="19" width="17.42578125" style="2" customWidth="1"/>
    <col min="20" max="20" width="15.5703125" style="2" customWidth="1"/>
    <col min="21" max="21" width="12.28515625" style="2" customWidth="1"/>
    <col min="22" max="16384" width="9.140625" style="2"/>
  </cols>
  <sheetData>
    <row r="1" spans="1:22" ht="20.100000000000001" customHeight="1" x14ac:dyDescent="0.25">
      <c r="A1" s="4" t="s">
        <v>223</v>
      </c>
      <c r="B1" s="134" t="s">
        <v>274</v>
      </c>
      <c r="C1" s="134"/>
      <c r="D1" s="134"/>
      <c r="E1" s="134"/>
      <c r="G1" s="134" t="s">
        <v>258</v>
      </c>
      <c r="H1" s="134"/>
      <c r="I1" s="134"/>
    </row>
    <row r="2" spans="1:22" ht="20.100000000000001" customHeight="1" x14ac:dyDescent="0.25">
      <c r="A2" s="4">
        <v>1</v>
      </c>
      <c r="B2" s="1">
        <v>43467</v>
      </c>
      <c r="C2" s="2" t="s">
        <v>146</v>
      </c>
      <c r="D2" s="3">
        <v>8500</v>
      </c>
      <c r="E2" s="8" t="s">
        <v>56</v>
      </c>
      <c r="G2" s="1">
        <v>43469</v>
      </c>
      <c r="H2" s="2" t="s">
        <v>198</v>
      </c>
      <c r="I2" s="3">
        <v>6000</v>
      </c>
      <c r="J2" s="2" t="s">
        <v>56</v>
      </c>
      <c r="R2" s="1">
        <v>43469</v>
      </c>
      <c r="S2" s="2" t="s">
        <v>230</v>
      </c>
      <c r="T2" s="2">
        <v>4500</v>
      </c>
      <c r="V2" s="4"/>
    </row>
    <row r="3" spans="1:22" ht="20.100000000000001" customHeight="1" x14ac:dyDescent="0.25">
      <c r="A3" s="4">
        <v>2</v>
      </c>
      <c r="B3" s="1">
        <v>43467</v>
      </c>
      <c r="C3" s="2" t="s">
        <v>113</v>
      </c>
      <c r="D3" s="3">
        <v>8500</v>
      </c>
      <c r="E3" s="8" t="s">
        <v>56</v>
      </c>
      <c r="G3" s="1">
        <v>43470</v>
      </c>
      <c r="H3" s="2" t="s">
        <v>211</v>
      </c>
      <c r="I3" s="3">
        <v>6500</v>
      </c>
      <c r="J3" s="2" t="s">
        <v>56</v>
      </c>
      <c r="K3" s="39" t="s">
        <v>231</v>
      </c>
      <c r="L3" s="6">
        <f>SUM(D2:D107)</f>
        <v>358223</v>
      </c>
      <c r="M3" s="2" t="s">
        <v>252</v>
      </c>
      <c r="N3" s="2">
        <v>7000</v>
      </c>
      <c r="O3" s="6" t="s">
        <v>282</v>
      </c>
      <c r="P3" s="6">
        <v>20000</v>
      </c>
      <c r="Q3" s="6"/>
      <c r="R3" s="1"/>
      <c r="V3" s="4"/>
    </row>
    <row r="4" spans="1:22" ht="20.100000000000001" customHeight="1" x14ac:dyDescent="0.25">
      <c r="A4" s="4">
        <v>3</v>
      </c>
      <c r="B4" s="1">
        <v>43467</v>
      </c>
      <c r="C4" s="2" t="s">
        <v>192</v>
      </c>
      <c r="D4" s="3">
        <v>9000</v>
      </c>
      <c r="E4" s="8" t="s">
        <v>56</v>
      </c>
      <c r="G4" s="1">
        <v>43470</v>
      </c>
      <c r="H4" s="2" t="s">
        <v>212</v>
      </c>
      <c r="I4" s="3">
        <v>6500</v>
      </c>
      <c r="J4" s="2" t="s">
        <v>56</v>
      </c>
      <c r="K4" s="39" t="s">
        <v>232</v>
      </c>
      <c r="L4" s="6">
        <f>SUM(I2:I107)</f>
        <v>61950</v>
      </c>
      <c r="M4" s="2" t="s">
        <v>240</v>
      </c>
      <c r="N4" s="2">
        <v>14000</v>
      </c>
      <c r="O4" s="6"/>
      <c r="P4" s="6"/>
      <c r="Q4" s="6"/>
      <c r="R4" s="1"/>
      <c r="V4" s="4"/>
    </row>
    <row r="5" spans="1:22" ht="20.100000000000001" customHeight="1" x14ac:dyDescent="0.25">
      <c r="A5" s="4">
        <v>4</v>
      </c>
      <c r="B5" s="1">
        <v>43467</v>
      </c>
      <c r="C5" s="2" t="s">
        <v>19</v>
      </c>
      <c r="D5" s="3">
        <v>6500</v>
      </c>
      <c r="E5" s="8" t="s">
        <v>56</v>
      </c>
      <c r="G5" s="1">
        <v>43470</v>
      </c>
      <c r="H5" s="2" t="s">
        <v>216</v>
      </c>
      <c r="I5" s="3">
        <v>2000</v>
      </c>
      <c r="J5" s="2" t="s">
        <v>56</v>
      </c>
      <c r="M5" s="2" t="s">
        <v>68</v>
      </c>
      <c r="N5" s="2">
        <v>3000</v>
      </c>
    </row>
    <row r="6" spans="1:22" ht="20.100000000000001" customHeight="1" x14ac:dyDescent="0.25">
      <c r="A6" s="4">
        <v>5</v>
      </c>
      <c r="B6" s="1">
        <v>43467</v>
      </c>
      <c r="C6" s="2" t="s">
        <v>18</v>
      </c>
      <c r="D6" s="3">
        <v>6500</v>
      </c>
      <c r="E6" s="8" t="s">
        <v>56</v>
      </c>
      <c r="G6" s="1">
        <v>43470</v>
      </c>
      <c r="H6" s="2" t="s">
        <v>216</v>
      </c>
      <c r="I6" s="3">
        <v>2000</v>
      </c>
      <c r="J6" s="2" t="s">
        <v>56</v>
      </c>
      <c r="M6" s="2" t="s">
        <v>72</v>
      </c>
      <c r="N6" s="2">
        <v>280000</v>
      </c>
    </row>
    <row r="7" spans="1:22" ht="20.100000000000001" customHeight="1" x14ac:dyDescent="0.25">
      <c r="A7" s="4">
        <v>6</v>
      </c>
      <c r="B7" s="1">
        <v>43467</v>
      </c>
      <c r="C7" s="2" t="s">
        <v>51</v>
      </c>
      <c r="D7" s="3">
        <v>6500</v>
      </c>
      <c r="E7" s="8" t="s">
        <v>56</v>
      </c>
      <c r="G7" s="1">
        <v>43474</v>
      </c>
      <c r="H7" s="2" t="s">
        <v>233</v>
      </c>
      <c r="I7" s="3">
        <v>6500</v>
      </c>
      <c r="J7" s="2" t="s">
        <v>56</v>
      </c>
      <c r="M7" s="2" t="s">
        <v>259</v>
      </c>
      <c r="N7" s="2">
        <v>2600</v>
      </c>
    </row>
    <row r="8" spans="1:22" ht="20.100000000000001" customHeight="1" x14ac:dyDescent="0.25">
      <c r="A8" s="4">
        <v>7</v>
      </c>
      <c r="B8" s="1">
        <v>43468</v>
      </c>
      <c r="C8" s="2" t="s">
        <v>46</v>
      </c>
      <c r="D8" s="3">
        <v>6000</v>
      </c>
      <c r="E8" s="8" t="s">
        <v>56</v>
      </c>
      <c r="G8" s="1">
        <v>43477</v>
      </c>
      <c r="H8" s="2" t="s">
        <v>48</v>
      </c>
      <c r="I8" s="3">
        <v>6500</v>
      </c>
      <c r="J8" s="2" t="s">
        <v>56</v>
      </c>
      <c r="M8" s="2" t="s">
        <v>260</v>
      </c>
      <c r="N8" s="2">
        <v>1080</v>
      </c>
    </row>
    <row r="9" spans="1:22" ht="20.100000000000001" customHeight="1" x14ac:dyDescent="0.25">
      <c r="A9" s="4">
        <v>8</v>
      </c>
      <c r="B9" s="1">
        <v>43468</v>
      </c>
      <c r="C9" s="2" t="s">
        <v>193</v>
      </c>
      <c r="D9" s="3">
        <v>5000</v>
      </c>
      <c r="E9" s="8" t="s">
        <v>56</v>
      </c>
      <c r="G9" s="1">
        <v>43483</v>
      </c>
      <c r="H9" s="2" t="s">
        <v>251</v>
      </c>
      <c r="I9" s="3">
        <v>6500</v>
      </c>
      <c r="J9" s="2" t="s">
        <v>56</v>
      </c>
      <c r="M9" s="2" t="s">
        <v>261</v>
      </c>
      <c r="N9" s="2">
        <v>450</v>
      </c>
    </row>
    <row r="10" spans="1:22" ht="20.100000000000001" customHeight="1" x14ac:dyDescent="0.25">
      <c r="A10" s="4">
        <v>9</v>
      </c>
      <c r="B10" s="1">
        <v>43468</v>
      </c>
      <c r="C10" s="2" t="s">
        <v>194</v>
      </c>
      <c r="D10" s="3">
        <v>6500</v>
      </c>
      <c r="E10" s="8" t="s">
        <v>56</v>
      </c>
      <c r="G10" s="1">
        <v>43493</v>
      </c>
      <c r="H10" s="2" t="s">
        <v>276</v>
      </c>
      <c r="I10" s="3">
        <v>8950</v>
      </c>
      <c r="J10" s="10" t="s">
        <v>56</v>
      </c>
      <c r="M10" s="2" t="s">
        <v>262</v>
      </c>
      <c r="N10" s="2">
        <v>1200</v>
      </c>
      <c r="T10" s="2">
        <f>SUM(T2:T9)</f>
        <v>4500</v>
      </c>
    </row>
    <row r="11" spans="1:22" ht="20.100000000000001" customHeight="1" x14ac:dyDescent="0.25">
      <c r="A11" s="4">
        <v>10</v>
      </c>
      <c r="B11" s="1">
        <v>43468</v>
      </c>
      <c r="C11" s="2" t="s">
        <v>195</v>
      </c>
      <c r="D11" s="3">
        <v>6500</v>
      </c>
      <c r="E11" s="8" t="s">
        <v>55</v>
      </c>
      <c r="G11" s="1">
        <v>43494</v>
      </c>
      <c r="H11" s="2" t="s">
        <v>277</v>
      </c>
      <c r="I11" s="3">
        <v>8500</v>
      </c>
      <c r="J11" s="2" t="s">
        <v>56</v>
      </c>
      <c r="M11" s="2" t="s">
        <v>263</v>
      </c>
      <c r="N11" s="2">
        <v>320</v>
      </c>
    </row>
    <row r="12" spans="1:22" ht="20.100000000000001" customHeight="1" x14ac:dyDescent="0.25">
      <c r="A12" s="4">
        <v>11</v>
      </c>
      <c r="B12" s="1">
        <v>43468</v>
      </c>
      <c r="C12" s="2" t="s">
        <v>196</v>
      </c>
      <c r="D12" s="3">
        <v>6600</v>
      </c>
      <c r="E12" s="8" t="s">
        <v>56</v>
      </c>
      <c r="G12" s="1">
        <v>43495</v>
      </c>
      <c r="H12" s="2" t="s">
        <v>278</v>
      </c>
      <c r="I12" s="3">
        <v>2000</v>
      </c>
      <c r="J12" s="2" t="s">
        <v>56</v>
      </c>
      <c r="K12" s="48" t="s">
        <v>26</v>
      </c>
      <c r="L12" s="49">
        <f>SUM(L3:L11)</f>
        <v>420173</v>
      </c>
      <c r="M12" s="42" t="s">
        <v>268</v>
      </c>
      <c r="N12" s="2">
        <v>300</v>
      </c>
      <c r="O12" s="47"/>
    </row>
    <row r="13" spans="1:22" ht="20.100000000000001" customHeight="1" x14ac:dyDescent="0.25">
      <c r="A13" s="4">
        <v>12</v>
      </c>
      <c r="B13" s="1">
        <v>43468</v>
      </c>
      <c r="C13" s="2" t="s">
        <v>197</v>
      </c>
      <c r="D13" s="3">
        <v>5500</v>
      </c>
      <c r="E13" s="8" t="s">
        <v>56</v>
      </c>
      <c r="M13" s="2" t="s">
        <v>270</v>
      </c>
      <c r="N13" s="2">
        <v>10000</v>
      </c>
    </row>
    <row r="14" spans="1:22" ht="20.100000000000001" customHeight="1" x14ac:dyDescent="0.25">
      <c r="A14" s="4">
        <v>13</v>
      </c>
      <c r="B14" s="1">
        <v>43469</v>
      </c>
      <c r="C14" s="2" t="s">
        <v>200</v>
      </c>
      <c r="D14" s="3">
        <v>6500</v>
      </c>
      <c r="E14" s="8" t="s">
        <v>56</v>
      </c>
      <c r="M14" s="2" t="s">
        <v>271</v>
      </c>
      <c r="N14" s="2">
        <v>11886</v>
      </c>
    </row>
    <row r="15" spans="1:22" ht="20.100000000000001" customHeight="1" x14ac:dyDescent="0.25">
      <c r="A15" s="4">
        <v>14</v>
      </c>
      <c r="B15" s="1">
        <v>43469</v>
      </c>
      <c r="C15" s="2" t="s">
        <v>199</v>
      </c>
      <c r="D15" s="3">
        <v>4500</v>
      </c>
      <c r="E15" s="8" t="s">
        <v>56</v>
      </c>
    </row>
    <row r="16" spans="1:22" ht="20.100000000000001" customHeight="1" x14ac:dyDescent="0.25">
      <c r="A16" s="4">
        <v>15</v>
      </c>
      <c r="B16" s="1">
        <v>43469</v>
      </c>
      <c r="C16" s="2" t="s">
        <v>206</v>
      </c>
      <c r="D16" s="3">
        <v>5500</v>
      </c>
      <c r="E16" s="8" t="s">
        <v>56</v>
      </c>
    </row>
    <row r="17" spans="1:17" ht="20.100000000000001" customHeight="1" x14ac:dyDescent="0.25">
      <c r="A17" s="4">
        <v>16</v>
      </c>
      <c r="B17" s="1">
        <v>43469</v>
      </c>
      <c r="C17" s="2" t="s">
        <v>207</v>
      </c>
      <c r="D17" s="3">
        <v>6500</v>
      </c>
      <c r="E17" s="8" t="s">
        <v>56</v>
      </c>
      <c r="M17" s="2" t="s">
        <v>26</v>
      </c>
      <c r="N17" s="4">
        <f>SUM(N3:N14)</f>
        <v>331836</v>
      </c>
    </row>
    <row r="18" spans="1:17" ht="20.100000000000001" customHeight="1" x14ac:dyDescent="0.25">
      <c r="A18" s="4">
        <v>17</v>
      </c>
      <c r="B18" s="1">
        <v>43469</v>
      </c>
      <c r="C18" s="2" t="s">
        <v>208</v>
      </c>
      <c r="D18" s="3">
        <v>6500</v>
      </c>
      <c r="E18" s="8" t="s">
        <v>56</v>
      </c>
    </row>
    <row r="19" spans="1:17" ht="20.100000000000001" customHeight="1" x14ac:dyDescent="0.25">
      <c r="A19" s="4">
        <v>18</v>
      </c>
      <c r="B19" s="1">
        <v>43469</v>
      </c>
      <c r="C19" s="2" t="s">
        <v>224</v>
      </c>
      <c r="D19" s="3">
        <v>6500</v>
      </c>
      <c r="E19" s="8" t="s">
        <v>55</v>
      </c>
    </row>
    <row r="20" spans="1:17" ht="20.100000000000001" customHeight="1" x14ac:dyDescent="0.25">
      <c r="A20" s="4">
        <v>19</v>
      </c>
      <c r="B20" s="1">
        <v>43469</v>
      </c>
      <c r="C20" s="2" t="s">
        <v>209</v>
      </c>
      <c r="D20" s="3">
        <v>6500</v>
      </c>
      <c r="E20" s="8" t="s">
        <v>56</v>
      </c>
    </row>
    <row r="21" spans="1:17" ht="20.100000000000001" customHeight="1" x14ac:dyDescent="0.25">
      <c r="A21" s="4">
        <v>20</v>
      </c>
      <c r="B21" s="1">
        <v>43469</v>
      </c>
      <c r="C21" s="2" t="s">
        <v>225</v>
      </c>
      <c r="D21" s="3">
        <v>2700</v>
      </c>
      <c r="E21" s="8" t="s">
        <v>55</v>
      </c>
    </row>
    <row r="22" spans="1:17" ht="20.100000000000001" customHeight="1" x14ac:dyDescent="0.25">
      <c r="A22" s="4">
        <v>21</v>
      </c>
      <c r="B22" s="1">
        <v>43470</v>
      </c>
      <c r="C22" s="2" t="s">
        <v>210</v>
      </c>
      <c r="D22" s="3">
        <v>6500</v>
      </c>
      <c r="E22" s="8" t="s">
        <v>56</v>
      </c>
    </row>
    <row r="23" spans="1:17" ht="20.100000000000001" customHeight="1" x14ac:dyDescent="0.25">
      <c r="A23" s="4">
        <v>22</v>
      </c>
      <c r="B23" s="1">
        <v>43470</v>
      </c>
      <c r="C23" s="2" t="s">
        <v>213</v>
      </c>
      <c r="D23" s="3">
        <v>13000</v>
      </c>
      <c r="E23" s="8" t="s">
        <v>56</v>
      </c>
      <c r="K23" s="135" t="s">
        <v>274</v>
      </c>
      <c r="L23" s="135"/>
      <c r="M23" s="134" t="s">
        <v>279</v>
      </c>
      <c r="N23" s="134"/>
    </row>
    <row r="24" spans="1:17" ht="20.100000000000001" customHeight="1" x14ac:dyDescent="0.25">
      <c r="A24" s="4">
        <v>23</v>
      </c>
      <c r="B24" s="1">
        <v>43470</v>
      </c>
      <c r="C24" s="2" t="s">
        <v>214</v>
      </c>
      <c r="D24" s="3">
        <v>5800</v>
      </c>
      <c r="E24" s="8" t="s">
        <v>56</v>
      </c>
      <c r="K24" s="2" t="s">
        <v>269</v>
      </c>
      <c r="L24" s="3">
        <f>L3</f>
        <v>358223</v>
      </c>
      <c r="M24" s="2" t="s">
        <v>280</v>
      </c>
      <c r="N24" s="3">
        <f>L4</f>
        <v>61950</v>
      </c>
    </row>
    <row r="25" spans="1:17" ht="20.100000000000001" customHeight="1" x14ac:dyDescent="0.25">
      <c r="A25" s="4">
        <v>24</v>
      </c>
      <c r="B25" s="1">
        <v>43470</v>
      </c>
      <c r="C25" s="2" t="s">
        <v>215</v>
      </c>
      <c r="D25" s="3">
        <v>3000</v>
      </c>
      <c r="E25" s="8" t="s">
        <v>56</v>
      </c>
      <c r="K25" s="2" t="s">
        <v>273</v>
      </c>
      <c r="L25" s="3">
        <f>N17</f>
        <v>331836</v>
      </c>
      <c r="M25" s="2" t="s">
        <v>281</v>
      </c>
      <c r="N25" s="3">
        <f>P3</f>
        <v>20000</v>
      </c>
    </row>
    <row r="26" spans="1:17" ht="20.100000000000001" customHeight="1" x14ac:dyDescent="0.25">
      <c r="A26" s="4">
        <v>25</v>
      </c>
      <c r="B26" s="1">
        <v>43470</v>
      </c>
      <c r="C26" s="2" t="s">
        <v>11</v>
      </c>
      <c r="D26" s="3">
        <v>8500</v>
      </c>
      <c r="E26" s="8" t="s">
        <v>56</v>
      </c>
    </row>
    <row r="27" spans="1:17" ht="20.100000000000001" customHeight="1" x14ac:dyDescent="0.25">
      <c r="A27" s="4">
        <v>26</v>
      </c>
      <c r="B27" s="1">
        <v>43470</v>
      </c>
      <c r="C27" s="2" t="s">
        <v>62</v>
      </c>
      <c r="D27" s="3">
        <v>8500</v>
      </c>
      <c r="E27" s="8" t="s">
        <v>56</v>
      </c>
      <c r="K27" s="48" t="s">
        <v>272</v>
      </c>
      <c r="L27" s="3">
        <f>L24-L25</f>
        <v>26387</v>
      </c>
      <c r="M27" s="48" t="s">
        <v>272</v>
      </c>
      <c r="N27" s="3">
        <f>N24-N25</f>
        <v>41950</v>
      </c>
      <c r="Q27" s="3">
        <f>L27+N27</f>
        <v>68337</v>
      </c>
    </row>
    <row r="28" spans="1:17" ht="20.100000000000001" customHeight="1" x14ac:dyDescent="0.25">
      <c r="A28" s="4">
        <v>27</v>
      </c>
      <c r="B28" s="1">
        <v>43470</v>
      </c>
      <c r="C28" s="2" t="s">
        <v>8</v>
      </c>
      <c r="D28" s="3">
        <v>6000</v>
      </c>
      <c r="E28" s="8" t="s">
        <v>56</v>
      </c>
      <c r="Q28" s="2">
        <v>18300</v>
      </c>
    </row>
    <row r="29" spans="1:17" ht="20.100000000000001" customHeight="1" x14ac:dyDescent="0.25">
      <c r="A29" s="4">
        <v>28</v>
      </c>
      <c r="B29" s="1">
        <v>43470</v>
      </c>
      <c r="C29" s="2" t="s">
        <v>217</v>
      </c>
      <c r="D29" s="3">
        <v>8500</v>
      </c>
      <c r="E29" s="8" t="s">
        <v>56</v>
      </c>
      <c r="K29" s="2" t="s">
        <v>335</v>
      </c>
      <c r="L29" s="2">
        <v>20000</v>
      </c>
      <c r="P29" s="2" t="s">
        <v>26</v>
      </c>
      <c r="Q29" s="3">
        <f>SUM(Q27:Q28)</f>
        <v>86637</v>
      </c>
    </row>
    <row r="30" spans="1:17" ht="20.100000000000001" customHeight="1" x14ac:dyDescent="0.25">
      <c r="A30" s="4">
        <v>29</v>
      </c>
      <c r="B30" s="1">
        <v>43471</v>
      </c>
      <c r="C30" s="2" t="s">
        <v>218</v>
      </c>
      <c r="D30" s="3">
        <v>7500</v>
      </c>
      <c r="E30" s="8" t="s">
        <v>56</v>
      </c>
      <c r="K30" s="2" t="s">
        <v>336</v>
      </c>
      <c r="L30" s="2">
        <v>4000</v>
      </c>
    </row>
    <row r="31" spans="1:17" ht="20.100000000000001" customHeight="1" x14ac:dyDescent="0.25">
      <c r="A31" s="4">
        <v>30</v>
      </c>
      <c r="B31" s="1">
        <v>43471</v>
      </c>
      <c r="C31" s="2" t="s">
        <v>219</v>
      </c>
      <c r="D31" s="3">
        <v>7500</v>
      </c>
      <c r="E31" s="8" t="s">
        <v>56</v>
      </c>
    </row>
    <row r="32" spans="1:17" ht="20.100000000000001" customHeight="1" x14ac:dyDescent="0.25">
      <c r="A32" s="4">
        <v>31</v>
      </c>
      <c r="B32" s="1">
        <v>43471</v>
      </c>
      <c r="C32" s="2" t="s">
        <v>226</v>
      </c>
      <c r="D32" s="3">
        <v>6500</v>
      </c>
      <c r="E32" s="8" t="s">
        <v>55</v>
      </c>
      <c r="K32" s="2" t="s">
        <v>337</v>
      </c>
      <c r="L32" s="2">
        <v>2000</v>
      </c>
    </row>
    <row r="33" spans="1:5" ht="20.100000000000001" customHeight="1" x14ac:dyDescent="0.25">
      <c r="A33" s="4">
        <v>32</v>
      </c>
      <c r="B33" s="1">
        <v>43471</v>
      </c>
      <c r="C33" s="2" t="s">
        <v>123</v>
      </c>
      <c r="D33" s="3">
        <v>16500</v>
      </c>
      <c r="E33" s="8" t="s">
        <v>229</v>
      </c>
    </row>
    <row r="34" spans="1:5" ht="20.100000000000001" customHeight="1" x14ac:dyDescent="0.25">
      <c r="A34" s="4">
        <v>33</v>
      </c>
      <c r="B34" s="1">
        <v>43472</v>
      </c>
      <c r="C34" s="2" t="s">
        <v>220</v>
      </c>
      <c r="D34" s="3">
        <v>2500</v>
      </c>
      <c r="E34" s="8" t="s">
        <v>56</v>
      </c>
    </row>
    <row r="35" spans="1:5" ht="20.100000000000001" customHeight="1" x14ac:dyDescent="0.25">
      <c r="A35" s="4">
        <v>34</v>
      </c>
      <c r="B35" s="1">
        <v>43472</v>
      </c>
      <c r="C35" s="2" t="s">
        <v>221</v>
      </c>
      <c r="D35" s="3">
        <v>6000</v>
      </c>
      <c r="E35" s="8" t="s">
        <v>56</v>
      </c>
    </row>
    <row r="36" spans="1:5" ht="20.100000000000001" customHeight="1" x14ac:dyDescent="0.25">
      <c r="A36" s="4">
        <v>35</v>
      </c>
      <c r="B36" s="1">
        <v>43472</v>
      </c>
      <c r="C36" s="2" t="s">
        <v>2</v>
      </c>
      <c r="D36" s="3">
        <v>8500</v>
      </c>
      <c r="E36" s="8" t="s">
        <v>56</v>
      </c>
    </row>
    <row r="37" spans="1:5" ht="20.100000000000001" customHeight="1" x14ac:dyDescent="0.25">
      <c r="A37" s="4">
        <v>36</v>
      </c>
      <c r="B37" s="1">
        <v>43472</v>
      </c>
      <c r="C37" s="2" t="s">
        <v>222</v>
      </c>
      <c r="D37" s="3">
        <v>9000</v>
      </c>
      <c r="E37" s="8" t="s">
        <v>56</v>
      </c>
    </row>
    <row r="38" spans="1:5" ht="20.100000000000001" customHeight="1" x14ac:dyDescent="0.25">
      <c r="A38" s="4">
        <v>37</v>
      </c>
      <c r="B38" s="1">
        <v>43472</v>
      </c>
      <c r="C38" s="2" t="s">
        <v>227</v>
      </c>
      <c r="D38" s="3">
        <v>5500</v>
      </c>
      <c r="E38" s="8" t="s">
        <v>55</v>
      </c>
    </row>
    <row r="39" spans="1:5" ht="20.100000000000001" customHeight="1" x14ac:dyDescent="0.25">
      <c r="A39" s="4">
        <v>38</v>
      </c>
      <c r="B39" s="1">
        <v>43472</v>
      </c>
      <c r="C39" s="2" t="s">
        <v>228</v>
      </c>
      <c r="D39" s="3">
        <v>5500</v>
      </c>
      <c r="E39" s="8" t="s">
        <v>55</v>
      </c>
    </row>
    <row r="40" spans="1:5" ht="20.100000000000001" customHeight="1" x14ac:dyDescent="0.25">
      <c r="A40" s="4">
        <v>39</v>
      </c>
      <c r="B40" s="1">
        <v>43472</v>
      </c>
      <c r="C40" s="2" t="s">
        <v>226</v>
      </c>
      <c r="D40" s="3">
        <v>2600</v>
      </c>
      <c r="E40" s="8" t="s">
        <v>55</v>
      </c>
    </row>
    <row r="41" spans="1:5" ht="20.100000000000001" customHeight="1" x14ac:dyDescent="0.25">
      <c r="A41" s="4">
        <v>40</v>
      </c>
      <c r="B41" s="1">
        <v>43473</v>
      </c>
      <c r="C41" s="2" t="s">
        <v>24</v>
      </c>
      <c r="D41" s="3">
        <v>6000</v>
      </c>
      <c r="E41" s="8" t="s">
        <v>56</v>
      </c>
    </row>
    <row r="42" spans="1:5" ht="20.100000000000001" customHeight="1" x14ac:dyDescent="0.25">
      <c r="A42" s="4">
        <v>41</v>
      </c>
      <c r="B42" s="1">
        <v>43474</v>
      </c>
      <c r="C42" s="2" t="s">
        <v>234</v>
      </c>
      <c r="D42" s="3">
        <v>6500</v>
      </c>
      <c r="E42" s="8" t="s">
        <v>56</v>
      </c>
    </row>
    <row r="43" spans="1:5" ht="20.100000000000001" customHeight="1" x14ac:dyDescent="0.25">
      <c r="A43" s="4">
        <v>42</v>
      </c>
      <c r="B43" s="1">
        <v>43475</v>
      </c>
      <c r="C43" s="2" t="s">
        <v>235</v>
      </c>
      <c r="D43" s="3">
        <v>6500</v>
      </c>
      <c r="E43" s="8" t="s">
        <v>56</v>
      </c>
    </row>
    <row r="44" spans="1:5" ht="20.100000000000001" customHeight="1" x14ac:dyDescent="0.25">
      <c r="A44" s="4">
        <v>43</v>
      </c>
      <c r="B44" s="1">
        <v>43475</v>
      </c>
      <c r="C44" s="2" t="s">
        <v>236</v>
      </c>
      <c r="D44" s="3">
        <v>3000</v>
      </c>
      <c r="E44" s="8" t="s">
        <v>56</v>
      </c>
    </row>
    <row r="45" spans="1:5" ht="20.100000000000001" customHeight="1" x14ac:dyDescent="0.25">
      <c r="A45" s="4">
        <v>44</v>
      </c>
      <c r="B45" s="1">
        <v>43475</v>
      </c>
      <c r="C45" s="2" t="s">
        <v>225</v>
      </c>
      <c r="D45" s="3">
        <v>2800</v>
      </c>
      <c r="E45" s="8" t="s">
        <v>55</v>
      </c>
    </row>
    <row r="46" spans="1:5" ht="20.100000000000001" customHeight="1" x14ac:dyDescent="0.25">
      <c r="A46" s="4">
        <v>45</v>
      </c>
      <c r="B46" s="1">
        <v>43476</v>
      </c>
      <c r="C46" s="2" t="s">
        <v>237</v>
      </c>
      <c r="D46" s="3">
        <v>6000</v>
      </c>
      <c r="E46" s="8" t="s">
        <v>56</v>
      </c>
    </row>
    <row r="47" spans="1:5" ht="20.100000000000001" customHeight="1" x14ac:dyDescent="0.25">
      <c r="A47" s="4">
        <v>46</v>
      </c>
      <c r="B47" s="1">
        <v>43477</v>
      </c>
      <c r="C47" s="2" t="s">
        <v>244</v>
      </c>
      <c r="D47" s="3">
        <v>6600</v>
      </c>
      <c r="E47" s="8" t="s">
        <v>56</v>
      </c>
    </row>
    <row r="48" spans="1:5" ht="20.100000000000001" customHeight="1" x14ac:dyDescent="0.25">
      <c r="A48" s="4">
        <v>47</v>
      </c>
      <c r="B48" s="1">
        <v>43477</v>
      </c>
      <c r="C48" s="2" t="s">
        <v>138</v>
      </c>
      <c r="D48" s="3">
        <v>6500</v>
      </c>
      <c r="E48" s="8" t="s">
        <v>56</v>
      </c>
    </row>
    <row r="49" spans="1:5" ht="20.100000000000001" customHeight="1" x14ac:dyDescent="0.25">
      <c r="A49" s="4">
        <v>48</v>
      </c>
      <c r="B49" s="1">
        <v>43484</v>
      </c>
      <c r="C49" s="2" t="s">
        <v>245</v>
      </c>
      <c r="D49" s="3">
        <v>1000</v>
      </c>
      <c r="E49" s="8" t="s">
        <v>56</v>
      </c>
    </row>
    <row r="50" spans="1:5" ht="20.100000000000001" customHeight="1" x14ac:dyDescent="0.25">
      <c r="A50" s="4">
        <v>49</v>
      </c>
      <c r="B50" s="1">
        <v>43484</v>
      </c>
      <c r="C50" s="2" t="s">
        <v>246</v>
      </c>
      <c r="D50" s="3">
        <v>1000</v>
      </c>
      <c r="E50" s="8" t="s">
        <v>56</v>
      </c>
    </row>
    <row r="51" spans="1:5" ht="20.100000000000001" customHeight="1" x14ac:dyDescent="0.25">
      <c r="A51" s="4">
        <v>50</v>
      </c>
      <c r="B51" s="1">
        <v>43484</v>
      </c>
      <c r="C51" s="2" t="s">
        <v>247</v>
      </c>
      <c r="D51" s="3">
        <v>3500</v>
      </c>
      <c r="E51" s="8" t="s">
        <v>248</v>
      </c>
    </row>
    <row r="52" spans="1:5" ht="20.100000000000001" customHeight="1" x14ac:dyDescent="0.25">
      <c r="A52" s="4">
        <v>51</v>
      </c>
      <c r="B52" s="1">
        <v>43120</v>
      </c>
      <c r="C52" s="2" t="s">
        <v>246</v>
      </c>
      <c r="D52" s="3">
        <v>2166</v>
      </c>
      <c r="E52" s="8" t="s">
        <v>56</v>
      </c>
    </row>
    <row r="53" spans="1:5" ht="20.100000000000001" customHeight="1" x14ac:dyDescent="0.25">
      <c r="A53" s="4">
        <v>52</v>
      </c>
      <c r="B53" s="1">
        <v>43489</v>
      </c>
      <c r="C53" s="2" t="s">
        <v>249</v>
      </c>
      <c r="D53" s="3">
        <v>1900</v>
      </c>
      <c r="E53" s="8" t="s">
        <v>56</v>
      </c>
    </row>
    <row r="54" spans="1:5" ht="20.100000000000001" customHeight="1" x14ac:dyDescent="0.25">
      <c r="A54" s="4">
        <v>53</v>
      </c>
      <c r="B54" s="1">
        <v>43489</v>
      </c>
      <c r="C54" s="2" t="s">
        <v>250</v>
      </c>
      <c r="D54" s="3">
        <v>4677</v>
      </c>
      <c r="E54" s="8" t="s">
        <v>56</v>
      </c>
    </row>
    <row r="55" spans="1:5" ht="20.100000000000001" customHeight="1" x14ac:dyDescent="0.25">
      <c r="A55" s="4">
        <v>54</v>
      </c>
      <c r="B55" s="1">
        <v>43491</v>
      </c>
      <c r="C55" s="2" t="s">
        <v>254</v>
      </c>
      <c r="D55" s="3">
        <v>2000</v>
      </c>
      <c r="E55" s="8" t="s">
        <v>56</v>
      </c>
    </row>
    <row r="56" spans="1:5" ht="20.100000000000001" customHeight="1" x14ac:dyDescent="0.25">
      <c r="A56" s="4">
        <v>55</v>
      </c>
      <c r="B56" s="1">
        <v>43491</v>
      </c>
      <c r="C56" s="2" t="s">
        <v>256</v>
      </c>
      <c r="D56" s="3">
        <v>4880</v>
      </c>
      <c r="E56" s="8" t="s">
        <v>257</v>
      </c>
    </row>
    <row r="57" spans="1:5" ht="20.100000000000001" customHeight="1" x14ac:dyDescent="0.25">
      <c r="A57" s="4">
        <v>56</v>
      </c>
      <c r="B57" s="1">
        <v>43492</v>
      </c>
      <c r="C57" s="2" t="s">
        <v>255</v>
      </c>
      <c r="D57" s="3">
        <v>2000</v>
      </c>
      <c r="E57" s="8" t="s">
        <v>56</v>
      </c>
    </row>
    <row r="58" spans="1:5" ht="20.100000000000001" customHeight="1" x14ac:dyDescent="0.25">
      <c r="C58" s="2" t="s">
        <v>253</v>
      </c>
      <c r="D58" s="3">
        <v>23500</v>
      </c>
    </row>
    <row r="59" spans="1:5" ht="20.100000000000001" customHeight="1" x14ac:dyDescent="0.25">
      <c r="B59" s="1">
        <v>43492</v>
      </c>
      <c r="C59" s="2" t="s">
        <v>264</v>
      </c>
      <c r="D59" s="3">
        <v>3000</v>
      </c>
      <c r="E59" s="8" t="s">
        <v>56</v>
      </c>
    </row>
    <row r="60" spans="1:5" ht="20.100000000000001" customHeight="1" x14ac:dyDescent="0.25">
      <c r="B60" s="1">
        <v>43493</v>
      </c>
      <c r="C60" s="2" t="s">
        <v>265</v>
      </c>
      <c r="D60" s="3">
        <v>500</v>
      </c>
      <c r="E60" s="8" t="s">
        <v>56</v>
      </c>
    </row>
    <row r="61" spans="1:5" ht="20.100000000000001" customHeight="1" x14ac:dyDescent="0.25"/>
    <row r="62" spans="1:5" ht="20.100000000000001" customHeight="1" x14ac:dyDescent="0.25"/>
    <row r="63" spans="1:5" ht="20.100000000000001" customHeight="1" x14ac:dyDescent="0.25"/>
    <row r="64" spans="1:5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1048527" spans="2:9" x14ac:dyDescent="0.25">
      <c r="B1048527" s="1">
        <v>43467</v>
      </c>
      <c r="D1048527" s="2"/>
      <c r="E1048527" s="2"/>
      <c r="F1048527" s="2"/>
      <c r="I1048527" s="2"/>
    </row>
  </sheetData>
  <mergeCells count="4">
    <mergeCell ref="B1:E1"/>
    <mergeCell ref="G1:I1"/>
    <mergeCell ref="K23:L23"/>
    <mergeCell ref="M23:N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zoomScaleNormal="100" workbookViewId="0">
      <selection activeCell="O5" sqref="O5:Q5"/>
    </sheetView>
  </sheetViews>
  <sheetFormatPr defaultRowHeight="20.100000000000001" customHeight="1" x14ac:dyDescent="0.25"/>
  <cols>
    <col min="1" max="1" width="15" style="4" customWidth="1"/>
    <col min="2" max="2" width="17.85546875" style="2" customWidth="1"/>
    <col min="3" max="3" width="8.7109375" style="3" customWidth="1"/>
    <col min="4" max="4" width="11.5703125" style="3" customWidth="1"/>
    <col min="5" max="5" width="3.140625" style="3" customWidth="1"/>
    <col min="6" max="6" width="15" style="2" customWidth="1"/>
    <col min="7" max="7" width="19" style="2" customWidth="1"/>
    <col min="8" max="8" width="8.7109375" style="3" customWidth="1"/>
    <col min="9" max="9" width="5.5703125" style="2" customWidth="1"/>
    <col min="10" max="10" width="26.5703125" style="2" customWidth="1"/>
    <col min="11" max="11" width="15.140625" style="2" customWidth="1"/>
    <col min="12" max="12" width="19.28515625" style="2" customWidth="1"/>
    <col min="13" max="13" width="11" style="2" customWidth="1"/>
    <col min="14" max="14" width="4.7109375" style="2" customWidth="1"/>
    <col min="15" max="15" width="12.28515625" style="2" customWidth="1"/>
    <col min="16" max="16384" width="9.140625" style="2"/>
  </cols>
  <sheetData>
    <row r="1" spans="1:16" ht="20.100000000000001" customHeight="1" x14ac:dyDescent="0.25">
      <c r="A1" s="134" t="s">
        <v>31</v>
      </c>
      <c r="B1" s="134"/>
      <c r="C1" s="134"/>
      <c r="D1" s="134"/>
      <c r="F1" s="134" t="s">
        <v>160</v>
      </c>
      <c r="G1" s="134"/>
      <c r="H1" s="134"/>
    </row>
    <row r="2" spans="1:16" ht="20.100000000000001" customHeight="1" x14ac:dyDescent="0.25">
      <c r="A2" s="1">
        <v>43435</v>
      </c>
      <c r="B2" s="2" t="s">
        <v>54</v>
      </c>
      <c r="C2" s="3">
        <v>9500</v>
      </c>
      <c r="D2" s="8" t="s">
        <v>55</v>
      </c>
      <c r="F2" s="1">
        <v>43431</v>
      </c>
      <c r="G2" s="2" t="s">
        <v>64</v>
      </c>
      <c r="H2" s="3">
        <v>4080</v>
      </c>
      <c r="J2" s="2" t="s">
        <v>98</v>
      </c>
      <c r="K2" s="2">
        <v>116000</v>
      </c>
      <c r="L2" s="2" t="s">
        <v>101</v>
      </c>
      <c r="M2" s="2">
        <v>22000</v>
      </c>
      <c r="P2" s="4"/>
    </row>
    <row r="3" spans="1:16" ht="20.100000000000001" customHeight="1" x14ac:dyDescent="0.25">
      <c r="A3" s="1">
        <v>43436</v>
      </c>
      <c r="B3" s="2" t="s">
        <v>53</v>
      </c>
      <c r="C3" s="3">
        <v>9000</v>
      </c>
      <c r="D3" s="8" t="s">
        <v>56</v>
      </c>
      <c r="F3" s="1">
        <v>43435</v>
      </c>
      <c r="G3" s="2" t="s">
        <v>65</v>
      </c>
      <c r="H3" s="3">
        <v>9000</v>
      </c>
      <c r="J3" s="2" t="s">
        <v>97</v>
      </c>
      <c r="K3" s="3">
        <v>277101</v>
      </c>
      <c r="L3" s="2" t="s">
        <v>127</v>
      </c>
      <c r="M3" s="2">
        <v>280000</v>
      </c>
      <c r="O3" s="2" t="s">
        <v>103</v>
      </c>
      <c r="P3" s="4">
        <v>10000</v>
      </c>
    </row>
    <row r="4" spans="1:16" ht="20.100000000000001" customHeight="1" x14ac:dyDescent="0.25">
      <c r="A4" s="1">
        <v>43436</v>
      </c>
      <c r="B4" s="2" t="s">
        <v>51</v>
      </c>
      <c r="C4" s="3">
        <v>8000</v>
      </c>
      <c r="D4" s="8" t="s">
        <v>56</v>
      </c>
      <c r="F4" s="1">
        <v>43435</v>
      </c>
      <c r="G4" s="2" t="s">
        <v>66</v>
      </c>
      <c r="H4" s="3">
        <v>13000</v>
      </c>
      <c r="J4" s="2" t="s">
        <v>99</v>
      </c>
      <c r="K4" s="3">
        <f>C64</f>
        <v>332915</v>
      </c>
      <c r="L4" s="2" t="s">
        <v>140</v>
      </c>
      <c r="M4" s="2">
        <v>945</v>
      </c>
      <c r="O4" s="2" t="s">
        <v>104</v>
      </c>
      <c r="P4" s="4">
        <v>18482</v>
      </c>
    </row>
    <row r="5" spans="1:16" ht="20.100000000000001" customHeight="1" x14ac:dyDescent="0.25">
      <c r="A5" s="1">
        <v>43436</v>
      </c>
      <c r="B5" s="2" t="s">
        <v>57</v>
      </c>
      <c r="C5" s="3">
        <v>7000</v>
      </c>
      <c r="D5" s="8" t="s">
        <v>56</v>
      </c>
      <c r="F5" s="1">
        <v>43440</v>
      </c>
      <c r="G5" s="2" t="s">
        <v>64</v>
      </c>
      <c r="H5" s="3">
        <v>6500</v>
      </c>
      <c r="J5" s="2" t="s">
        <v>100</v>
      </c>
      <c r="K5" s="3">
        <f ca="1">H31</f>
        <v>168424</v>
      </c>
      <c r="L5" s="2" t="s">
        <v>141</v>
      </c>
      <c r="M5" s="2">
        <v>20000</v>
      </c>
      <c r="P5" s="4"/>
    </row>
    <row r="6" spans="1:16" ht="20.100000000000001" customHeight="1" x14ac:dyDescent="0.25">
      <c r="A6" s="1">
        <v>43437</v>
      </c>
      <c r="B6" s="2" t="s">
        <v>58</v>
      </c>
      <c r="C6" s="3">
        <v>6500</v>
      </c>
      <c r="D6" s="8" t="s">
        <v>56</v>
      </c>
      <c r="F6" s="1">
        <v>43440</v>
      </c>
      <c r="G6" s="37" t="s">
        <v>125</v>
      </c>
      <c r="H6" s="3">
        <v>6000</v>
      </c>
      <c r="L6" s="2" t="s">
        <v>142</v>
      </c>
      <c r="M6" s="2">
        <v>780</v>
      </c>
      <c r="O6" s="2" t="s">
        <v>109</v>
      </c>
      <c r="P6" s="4">
        <v>40000</v>
      </c>
    </row>
    <row r="7" spans="1:16" ht="20.100000000000001" customHeight="1" x14ac:dyDescent="0.25">
      <c r="A7" s="1">
        <v>43438</v>
      </c>
      <c r="B7" s="42" t="s">
        <v>188</v>
      </c>
      <c r="C7" s="3">
        <v>3000</v>
      </c>
      <c r="D7" s="8" t="s">
        <v>56</v>
      </c>
      <c r="E7" s="6"/>
      <c r="F7" s="1">
        <v>43440</v>
      </c>
      <c r="G7" s="2" t="s">
        <v>126</v>
      </c>
      <c r="H7" s="3">
        <v>6500</v>
      </c>
      <c r="L7" s="2" t="s">
        <v>157</v>
      </c>
      <c r="M7" s="2">
        <v>80000</v>
      </c>
    </row>
    <row r="8" spans="1:16" ht="20.100000000000001" customHeight="1" x14ac:dyDescent="0.25">
      <c r="A8" s="1">
        <v>43438</v>
      </c>
      <c r="B8" s="2" t="s">
        <v>59</v>
      </c>
      <c r="C8" s="3">
        <v>6500</v>
      </c>
      <c r="D8" s="8" t="s">
        <v>56</v>
      </c>
      <c r="F8" s="1">
        <v>43441</v>
      </c>
      <c r="G8" s="2" t="s">
        <v>131</v>
      </c>
      <c r="H8" s="3">
        <v>6600</v>
      </c>
      <c r="L8" s="2" t="s">
        <v>165</v>
      </c>
      <c r="M8" s="2">
        <v>2000</v>
      </c>
    </row>
    <row r="9" spans="1:16" ht="20.100000000000001" customHeight="1" x14ac:dyDescent="0.25">
      <c r="A9" s="1">
        <v>43438</v>
      </c>
      <c r="B9" s="2" t="s">
        <v>4</v>
      </c>
      <c r="C9" s="3">
        <v>6600</v>
      </c>
      <c r="D9" s="8" t="s">
        <v>56</v>
      </c>
      <c r="F9" s="1">
        <v>43441</v>
      </c>
      <c r="G9" s="2" t="s">
        <v>135</v>
      </c>
      <c r="H9" s="3">
        <v>6800</v>
      </c>
      <c r="L9" s="2" t="s">
        <v>177</v>
      </c>
      <c r="M9" s="2">
        <v>400</v>
      </c>
    </row>
    <row r="10" spans="1:16" ht="20.100000000000001" customHeight="1" x14ac:dyDescent="0.25">
      <c r="A10" s="1">
        <v>43438</v>
      </c>
      <c r="B10" s="2" t="s">
        <v>19</v>
      </c>
      <c r="C10" s="3">
        <v>6500</v>
      </c>
      <c r="D10" s="8" t="s">
        <v>56</v>
      </c>
      <c r="F10" s="1">
        <v>43445</v>
      </c>
      <c r="G10" s="2" t="s">
        <v>147</v>
      </c>
      <c r="H10" s="3">
        <v>6500</v>
      </c>
      <c r="L10" s="2" t="s">
        <v>178</v>
      </c>
      <c r="M10" s="2">
        <v>3000</v>
      </c>
    </row>
    <row r="11" spans="1:16" ht="20.100000000000001" customHeight="1" x14ac:dyDescent="0.25">
      <c r="A11" s="1">
        <v>43438</v>
      </c>
      <c r="B11" s="2" t="s">
        <v>60</v>
      </c>
      <c r="C11" s="3">
        <v>2000</v>
      </c>
      <c r="D11" s="8" t="s">
        <v>56</v>
      </c>
      <c r="F11" s="1">
        <v>43445</v>
      </c>
      <c r="G11" s="2" t="s">
        <v>148</v>
      </c>
      <c r="H11" s="3">
        <v>3000</v>
      </c>
      <c r="L11" s="2" t="s">
        <v>179</v>
      </c>
      <c r="M11" s="2">
        <v>2000</v>
      </c>
      <c r="O11" s="36" t="s">
        <v>26</v>
      </c>
      <c r="P11" s="38">
        <f>SUM(P2:P9)</f>
        <v>68482</v>
      </c>
    </row>
    <row r="12" spans="1:16" ht="20.100000000000001" customHeight="1" x14ac:dyDescent="0.25">
      <c r="A12" s="1">
        <v>43438</v>
      </c>
      <c r="B12" s="2" t="s">
        <v>61</v>
      </c>
      <c r="C12" s="3">
        <v>6500</v>
      </c>
      <c r="D12" s="8" t="s">
        <v>56</v>
      </c>
      <c r="F12" s="1">
        <v>43445</v>
      </c>
      <c r="G12" s="2" t="s">
        <v>154</v>
      </c>
      <c r="H12" s="3">
        <v>9500</v>
      </c>
      <c r="L12" s="2" t="s">
        <v>183</v>
      </c>
      <c r="M12" s="2">
        <v>160000</v>
      </c>
    </row>
    <row r="13" spans="1:16" ht="20.100000000000001" customHeight="1" x14ac:dyDescent="0.25">
      <c r="A13" s="1">
        <v>43438</v>
      </c>
      <c r="B13" s="2" t="s">
        <v>62</v>
      </c>
      <c r="C13" s="3">
        <v>8500</v>
      </c>
      <c r="D13" s="8" t="s">
        <v>56</v>
      </c>
      <c r="F13" s="1">
        <v>43445</v>
      </c>
      <c r="G13" s="2" t="s">
        <v>48</v>
      </c>
      <c r="H13" s="3">
        <v>6500</v>
      </c>
      <c r="L13" s="2" t="s">
        <v>184</v>
      </c>
      <c r="M13" s="2">
        <v>20000</v>
      </c>
    </row>
    <row r="14" spans="1:16" ht="20.100000000000001" customHeight="1" x14ac:dyDescent="0.25">
      <c r="A14" s="1">
        <v>43439</v>
      </c>
      <c r="B14" s="2" t="s">
        <v>63</v>
      </c>
      <c r="C14" s="3">
        <v>6500</v>
      </c>
      <c r="D14" s="8" t="s">
        <v>56</v>
      </c>
      <c r="F14" s="1">
        <v>43445</v>
      </c>
      <c r="G14" s="2" t="s">
        <v>155</v>
      </c>
      <c r="H14" s="3">
        <v>6500</v>
      </c>
      <c r="L14" s="2" t="s">
        <v>185</v>
      </c>
      <c r="M14" s="2">
        <v>10000</v>
      </c>
    </row>
    <row r="15" spans="1:16" ht="20.100000000000001" customHeight="1" x14ac:dyDescent="0.25">
      <c r="A15" s="1">
        <v>43439</v>
      </c>
      <c r="B15" s="2" t="s">
        <v>106</v>
      </c>
      <c r="C15" s="3">
        <v>6500</v>
      </c>
      <c r="D15" s="8" t="s">
        <v>56</v>
      </c>
      <c r="F15" s="1">
        <v>43446</v>
      </c>
      <c r="G15" s="2" t="s">
        <v>49</v>
      </c>
      <c r="H15" s="3">
        <v>6500</v>
      </c>
      <c r="L15" s="2" t="s">
        <v>186</v>
      </c>
      <c r="M15" s="2">
        <v>30000</v>
      </c>
    </row>
    <row r="16" spans="1:16" ht="20.100000000000001" customHeight="1" x14ac:dyDescent="0.25">
      <c r="A16" s="1">
        <v>43439</v>
      </c>
      <c r="B16" s="2" t="s">
        <v>46</v>
      </c>
      <c r="C16" s="3">
        <v>6000</v>
      </c>
      <c r="D16" s="8" t="s">
        <v>56</v>
      </c>
      <c r="F16" s="1">
        <v>43447</v>
      </c>
      <c r="G16" s="2" t="s">
        <v>156</v>
      </c>
      <c r="H16" s="3">
        <v>6100</v>
      </c>
      <c r="L16" s="2" t="s">
        <v>187</v>
      </c>
      <c r="M16" s="2">
        <v>200000</v>
      </c>
    </row>
    <row r="17" spans="1:16" ht="20.100000000000001" customHeight="1" x14ac:dyDescent="0.25">
      <c r="A17" s="1">
        <v>43439</v>
      </c>
      <c r="B17" s="2" t="s">
        <v>112</v>
      </c>
      <c r="C17" s="3">
        <v>6600</v>
      </c>
      <c r="D17" s="8" t="s">
        <v>56</v>
      </c>
      <c r="F17" s="1">
        <v>43448</v>
      </c>
      <c r="G17" s="2" t="s">
        <v>163</v>
      </c>
      <c r="H17" s="3">
        <v>6700</v>
      </c>
      <c r="L17" s="2" t="s">
        <v>191</v>
      </c>
      <c r="M17" s="2">
        <v>10000</v>
      </c>
    </row>
    <row r="18" spans="1:16" ht="20.100000000000001" customHeight="1" x14ac:dyDescent="0.25">
      <c r="A18" s="1">
        <v>43439</v>
      </c>
      <c r="B18" s="2" t="s">
        <v>113</v>
      </c>
      <c r="C18" s="3">
        <v>8500</v>
      </c>
      <c r="D18" s="8" t="s">
        <v>56</v>
      </c>
      <c r="F18" s="1">
        <v>43449</v>
      </c>
      <c r="G18" s="2" t="s">
        <v>164</v>
      </c>
      <c r="H18" s="3">
        <v>9500</v>
      </c>
      <c r="J18" s="36" t="s">
        <v>26</v>
      </c>
      <c r="K18" s="36">
        <v>892840</v>
      </c>
      <c r="L18" s="36" t="s">
        <v>158</v>
      </c>
      <c r="M18" s="5">
        <f>SUM(M2:M17)</f>
        <v>841125</v>
      </c>
    </row>
    <row r="19" spans="1:16" ht="20.100000000000001" customHeight="1" x14ac:dyDescent="0.25">
      <c r="A19" s="1">
        <v>43440</v>
      </c>
      <c r="B19" s="2" t="s">
        <v>114</v>
      </c>
      <c r="C19" s="3">
        <v>8300</v>
      </c>
      <c r="D19" s="8" t="s">
        <v>56</v>
      </c>
      <c r="F19" s="1">
        <v>43449</v>
      </c>
      <c r="G19" s="2" t="s">
        <v>180</v>
      </c>
      <c r="H19" s="3">
        <v>2000</v>
      </c>
      <c r="O19" s="36" t="s">
        <v>161</v>
      </c>
      <c r="P19" s="38">
        <f>K18-M18</f>
        <v>51715</v>
      </c>
    </row>
    <row r="20" spans="1:16" ht="20.100000000000001" customHeight="1" x14ac:dyDescent="0.25">
      <c r="A20" s="1">
        <v>43440</v>
      </c>
      <c r="B20" s="2" t="s">
        <v>115</v>
      </c>
      <c r="C20" s="3">
        <v>6500</v>
      </c>
      <c r="D20" s="8" t="s">
        <v>56</v>
      </c>
      <c r="F20" s="1">
        <v>43449</v>
      </c>
      <c r="G20" s="2" t="s">
        <v>180</v>
      </c>
      <c r="H20" s="3">
        <v>6500</v>
      </c>
      <c r="O20" s="40" t="s">
        <v>102</v>
      </c>
      <c r="P20" s="41">
        <v>32605</v>
      </c>
    </row>
    <row r="21" spans="1:16" ht="20.100000000000001" customHeight="1" x14ac:dyDescent="0.25">
      <c r="A21" s="1">
        <v>43440</v>
      </c>
      <c r="B21" s="2" t="s">
        <v>116</v>
      </c>
      <c r="C21" s="3">
        <v>6500</v>
      </c>
      <c r="D21" s="8" t="s">
        <v>56</v>
      </c>
      <c r="F21" s="1">
        <v>43452</v>
      </c>
      <c r="G21" s="7" t="s">
        <v>166</v>
      </c>
      <c r="H21" s="3">
        <v>800</v>
      </c>
      <c r="O21" s="40" t="s">
        <v>162</v>
      </c>
      <c r="P21" s="41">
        <f>P19-P20</f>
        <v>19110</v>
      </c>
    </row>
    <row r="22" spans="1:16" ht="20.100000000000001" customHeight="1" x14ac:dyDescent="0.25">
      <c r="A22" s="1">
        <v>43440</v>
      </c>
      <c r="B22" s="2" t="s">
        <v>117</v>
      </c>
      <c r="C22" s="3">
        <v>6500</v>
      </c>
      <c r="D22" s="8" t="s">
        <v>56</v>
      </c>
      <c r="F22" s="1">
        <v>43454</v>
      </c>
      <c r="G22" s="7" t="s">
        <v>148</v>
      </c>
      <c r="H22" s="3">
        <v>6500</v>
      </c>
    </row>
    <row r="23" spans="1:16" ht="20.100000000000001" customHeight="1" x14ac:dyDescent="0.25">
      <c r="A23" s="1">
        <v>43440</v>
      </c>
      <c r="B23" s="2" t="s">
        <v>129</v>
      </c>
      <c r="C23" s="3">
        <v>6500</v>
      </c>
      <c r="D23" s="8" t="s">
        <v>55</v>
      </c>
      <c r="F23" s="1">
        <v>43455</v>
      </c>
      <c r="G23" s="2" t="s">
        <v>168</v>
      </c>
      <c r="H23" s="3">
        <v>7750</v>
      </c>
    </row>
    <row r="24" spans="1:16" ht="20.100000000000001" customHeight="1" x14ac:dyDescent="0.25">
      <c r="A24" s="1">
        <v>43440</v>
      </c>
      <c r="B24" s="2" t="s">
        <v>123</v>
      </c>
      <c r="C24" s="3">
        <v>16500</v>
      </c>
      <c r="D24" s="8" t="s">
        <v>124</v>
      </c>
      <c r="F24" s="1">
        <v>43455</v>
      </c>
      <c r="G24" s="2" t="s">
        <v>169</v>
      </c>
      <c r="H24" s="3">
        <v>4966</v>
      </c>
      <c r="L24" s="4"/>
      <c r="M24" s="4"/>
    </row>
    <row r="25" spans="1:16" ht="20.100000000000001" customHeight="1" x14ac:dyDescent="0.25">
      <c r="A25" s="1">
        <v>43440</v>
      </c>
      <c r="B25" s="2" t="s">
        <v>118</v>
      </c>
      <c r="C25" s="3">
        <v>8500</v>
      </c>
      <c r="D25" s="8" t="s">
        <v>56</v>
      </c>
      <c r="F25" s="1">
        <v>43455</v>
      </c>
      <c r="G25" s="2" t="s">
        <v>171</v>
      </c>
      <c r="H25" s="3">
        <v>4966</v>
      </c>
    </row>
    <row r="26" spans="1:16" ht="20.100000000000001" customHeight="1" x14ac:dyDescent="0.25">
      <c r="A26" s="1">
        <v>43440</v>
      </c>
      <c r="B26" s="2" t="s">
        <v>119</v>
      </c>
      <c r="C26" s="3">
        <v>8500</v>
      </c>
      <c r="D26" s="8" t="s">
        <v>56</v>
      </c>
      <c r="F26" s="1">
        <v>43455</v>
      </c>
      <c r="G26" s="2" t="s">
        <v>172</v>
      </c>
      <c r="H26" s="3">
        <v>2996</v>
      </c>
    </row>
    <row r="27" spans="1:16" ht="20.100000000000001" customHeight="1" x14ac:dyDescent="0.25">
      <c r="A27" s="1">
        <v>43440</v>
      </c>
      <c r="B27" s="2" t="s">
        <v>120</v>
      </c>
      <c r="C27" s="3">
        <v>7500</v>
      </c>
      <c r="D27" s="8" t="s">
        <v>56</v>
      </c>
      <c r="F27" s="1">
        <v>43455</v>
      </c>
      <c r="G27" s="2" t="s">
        <v>170</v>
      </c>
      <c r="H27" s="3">
        <v>5133</v>
      </c>
    </row>
    <row r="28" spans="1:16" ht="20.100000000000001" customHeight="1" x14ac:dyDescent="0.25">
      <c r="A28" s="1">
        <v>43440</v>
      </c>
      <c r="B28" s="2" t="s">
        <v>121</v>
      </c>
      <c r="C28" s="3">
        <v>7500</v>
      </c>
      <c r="D28" s="8" t="s">
        <v>56</v>
      </c>
      <c r="F28" s="1">
        <v>43455</v>
      </c>
      <c r="G28" s="2" t="s">
        <v>173</v>
      </c>
      <c r="H28" s="3">
        <v>5133</v>
      </c>
    </row>
    <row r="29" spans="1:16" ht="20.100000000000001" customHeight="1" x14ac:dyDescent="0.25">
      <c r="A29" s="1">
        <v>43440</v>
      </c>
      <c r="B29" s="2" t="s">
        <v>122</v>
      </c>
      <c r="C29" s="3">
        <v>6500</v>
      </c>
      <c r="D29" s="8" t="s">
        <v>56</v>
      </c>
      <c r="F29" s="1">
        <v>43457</v>
      </c>
      <c r="G29" s="2" t="s">
        <v>174</v>
      </c>
      <c r="H29" s="3">
        <v>2400</v>
      </c>
    </row>
    <row r="30" spans="1:16" ht="20.100000000000001" customHeight="1" x14ac:dyDescent="0.25">
      <c r="A30" s="1">
        <v>43441</v>
      </c>
      <c r="B30" s="2" t="s">
        <v>8</v>
      </c>
      <c r="C30" s="3">
        <v>6000</v>
      </c>
      <c r="D30" s="8" t="s">
        <v>56</v>
      </c>
    </row>
    <row r="31" spans="1:16" ht="20.100000000000001" customHeight="1" x14ac:dyDescent="0.25">
      <c r="A31" s="1">
        <v>43441</v>
      </c>
      <c r="B31" s="2" t="s">
        <v>132</v>
      </c>
      <c r="C31" s="3">
        <v>6500</v>
      </c>
      <c r="D31" s="8" t="s">
        <v>56</v>
      </c>
      <c r="G31" s="5" t="s">
        <v>26</v>
      </c>
      <c r="H31" s="6">
        <f ca="1">SUM(H2:H32)</f>
        <v>168424</v>
      </c>
    </row>
    <row r="32" spans="1:16" ht="20.100000000000001" customHeight="1" x14ac:dyDescent="0.25">
      <c r="A32" s="1">
        <v>43441</v>
      </c>
      <c r="B32" s="2" t="s">
        <v>112</v>
      </c>
      <c r="C32" s="3">
        <v>6600</v>
      </c>
      <c r="D32" s="8" t="s">
        <v>56</v>
      </c>
    </row>
    <row r="33" spans="1:13" ht="20.100000000000001" customHeight="1" x14ac:dyDescent="0.25">
      <c r="A33" s="1">
        <v>43441</v>
      </c>
      <c r="B33" s="2" t="s">
        <v>133</v>
      </c>
      <c r="C33" s="3">
        <v>9000</v>
      </c>
      <c r="D33" s="8" t="s">
        <v>56</v>
      </c>
    </row>
    <row r="34" spans="1:13" ht="20.100000000000001" customHeight="1" x14ac:dyDescent="0.25">
      <c r="A34" s="1">
        <v>43441</v>
      </c>
      <c r="B34" s="2" t="s">
        <v>134</v>
      </c>
      <c r="C34" s="3">
        <v>5500</v>
      </c>
      <c r="D34" s="8" t="s">
        <v>56</v>
      </c>
    </row>
    <row r="35" spans="1:13" ht="20.100000000000001" customHeight="1" x14ac:dyDescent="0.25">
      <c r="A35" s="1">
        <v>43442</v>
      </c>
      <c r="B35" s="2" t="s">
        <v>22</v>
      </c>
      <c r="C35" s="3">
        <v>5000</v>
      </c>
      <c r="D35" s="8" t="s">
        <v>56</v>
      </c>
      <c r="L35" s="6"/>
      <c r="M35" s="6"/>
    </row>
    <row r="36" spans="1:13" ht="20.100000000000001" customHeight="1" x14ac:dyDescent="0.25">
      <c r="A36" s="1">
        <v>43442</v>
      </c>
      <c r="B36" s="2" t="s">
        <v>22</v>
      </c>
      <c r="C36" s="3">
        <v>1500</v>
      </c>
      <c r="D36" s="8" t="s">
        <v>56</v>
      </c>
    </row>
    <row r="37" spans="1:13" ht="20.100000000000001" customHeight="1" x14ac:dyDescent="0.25">
      <c r="A37" s="1">
        <v>43442</v>
      </c>
      <c r="B37" s="2" t="s">
        <v>136</v>
      </c>
      <c r="C37" s="3">
        <v>8500</v>
      </c>
      <c r="D37" s="8" t="s">
        <v>56</v>
      </c>
    </row>
    <row r="38" spans="1:13" ht="20.100000000000001" customHeight="1" x14ac:dyDescent="0.25">
      <c r="A38" s="1">
        <v>43443</v>
      </c>
      <c r="B38" s="2" t="s">
        <v>137</v>
      </c>
      <c r="C38" s="3">
        <v>6500</v>
      </c>
      <c r="D38" s="8" t="s">
        <v>56</v>
      </c>
      <c r="J38" s="2" t="s">
        <v>107</v>
      </c>
    </row>
    <row r="39" spans="1:13" ht="20.100000000000001" customHeight="1" x14ac:dyDescent="0.25">
      <c r="A39" s="1">
        <v>43443</v>
      </c>
      <c r="B39" s="2" t="s">
        <v>11</v>
      </c>
      <c r="C39" s="3">
        <v>8500</v>
      </c>
      <c r="D39" s="8" t="s">
        <v>56</v>
      </c>
    </row>
    <row r="40" spans="1:13" ht="20.100000000000001" customHeight="1" x14ac:dyDescent="0.25">
      <c r="A40" s="1">
        <v>43443</v>
      </c>
      <c r="B40" s="2" t="s">
        <v>138</v>
      </c>
      <c r="C40" s="3">
        <v>6000</v>
      </c>
      <c r="D40" s="8" t="s">
        <v>56</v>
      </c>
      <c r="J40" s="2" t="s">
        <v>108</v>
      </c>
      <c r="K40" s="3">
        <v>10000</v>
      </c>
    </row>
    <row r="41" spans="1:13" ht="20.100000000000001" customHeight="1" x14ac:dyDescent="0.25">
      <c r="A41" s="1">
        <v>43444</v>
      </c>
      <c r="B41" s="2" t="s">
        <v>139</v>
      </c>
      <c r="C41" s="3">
        <v>1000</v>
      </c>
      <c r="D41" s="8" t="s">
        <v>56</v>
      </c>
      <c r="E41" s="6"/>
      <c r="H41" s="6"/>
      <c r="J41" s="2" t="s">
        <v>72</v>
      </c>
      <c r="K41" s="3">
        <v>10000</v>
      </c>
    </row>
    <row r="42" spans="1:13" ht="20.100000000000001" customHeight="1" x14ac:dyDescent="0.25">
      <c r="A42" s="1">
        <v>43444</v>
      </c>
      <c r="B42" s="2" t="s">
        <v>14</v>
      </c>
      <c r="C42" s="3">
        <v>8500</v>
      </c>
      <c r="D42" s="8" t="s">
        <v>56</v>
      </c>
      <c r="J42" s="2" t="s">
        <v>109</v>
      </c>
      <c r="K42" s="3">
        <v>40000</v>
      </c>
    </row>
    <row r="43" spans="1:13" ht="20.100000000000001" customHeight="1" x14ac:dyDescent="0.25">
      <c r="A43" s="1">
        <v>43444</v>
      </c>
      <c r="B43" s="2" t="s">
        <v>146</v>
      </c>
      <c r="C43" s="3">
        <v>500</v>
      </c>
      <c r="D43" s="8" t="s">
        <v>56</v>
      </c>
      <c r="J43" s="2" t="s">
        <v>105</v>
      </c>
      <c r="K43" s="3">
        <v>20000</v>
      </c>
    </row>
    <row r="44" spans="1:13" ht="20.100000000000001" customHeight="1" x14ac:dyDescent="0.25">
      <c r="A44" s="1">
        <v>43444</v>
      </c>
      <c r="B44" s="2" t="s">
        <v>52</v>
      </c>
      <c r="C44" s="3">
        <v>5500</v>
      </c>
      <c r="D44" s="8" t="s">
        <v>56</v>
      </c>
      <c r="J44" s="2" t="s">
        <v>110</v>
      </c>
      <c r="K44" s="3">
        <v>32840</v>
      </c>
    </row>
    <row r="45" spans="1:13" ht="20.100000000000001" customHeight="1" x14ac:dyDescent="0.25">
      <c r="A45" s="1">
        <v>43445</v>
      </c>
      <c r="B45" s="2" t="s">
        <v>149</v>
      </c>
      <c r="C45" s="3">
        <v>6500</v>
      </c>
      <c r="D45" s="8" t="s">
        <v>55</v>
      </c>
      <c r="J45" s="2" t="s">
        <v>111</v>
      </c>
      <c r="K45" s="2">
        <v>4500</v>
      </c>
    </row>
    <row r="46" spans="1:13" ht="20.100000000000001" customHeight="1" x14ac:dyDescent="0.25">
      <c r="A46" s="1">
        <v>43445</v>
      </c>
      <c r="B46" s="2" t="s">
        <v>150</v>
      </c>
      <c r="C46" s="3">
        <v>5000</v>
      </c>
      <c r="D46" s="8" t="s">
        <v>55</v>
      </c>
      <c r="J46" s="2" t="s">
        <v>128</v>
      </c>
      <c r="K46" s="2">
        <v>4350</v>
      </c>
    </row>
    <row r="47" spans="1:13" ht="20.100000000000001" customHeight="1" x14ac:dyDescent="0.25">
      <c r="A47" s="1">
        <v>43445</v>
      </c>
      <c r="B47" s="2" t="s">
        <v>151</v>
      </c>
      <c r="C47" s="3">
        <v>5700</v>
      </c>
      <c r="D47" s="8" t="s">
        <v>55</v>
      </c>
      <c r="J47" s="2" t="s">
        <v>130</v>
      </c>
      <c r="K47" s="2">
        <v>6000</v>
      </c>
    </row>
    <row r="48" spans="1:13" ht="20.100000000000001" customHeight="1" x14ac:dyDescent="0.25">
      <c r="A48" s="1">
        <v>43445</v>
      </c>
      <c r="B48" s="2" t="s">
        <v>151</v>
      </c>
      <c r="C48" s="3">
        <v>2000</v>
      </c>
      <c r="D48" s="8" t="s">
        <v>55</v>
      </c>
      <c r="J48" s="2" t="s">
        <v>143</v>
      </c>
      <c r="K48" s="2">
        <v>2500</v>
      </c>
    </row>
    <row r="49" spans="1:11" ht="20.100000000000001" customHeight="1" x14ac:dyDescent="0.25">
      <c r="A49" s="1">
        <v>43445</v>
      </c>
      <c r="B49" s="2" t="s">
        <v>146</v>
      </c>
      <c r="C49" s="3">
        <v>8000</v>
      </c>
      <c r="D49" s="8" t="s">
        <v>56</v>
      </c>
      <c r="J49" s="2" t="s">
        <v>144</v>
      </c>
      <c r="K49" s="2">
        <v>40000</v>
      </c>
    </row>
    <row r="50" spans="1:11" ht="20.100000000000001" customHeight="1" x14ac:dyDescent="0.25">
      <c r="A50" s="1">
        <v>43447</v>
      </c>
      <c r="B50" s="2" t="s">
        <v>153</v>
      </c>
      <c r="C50" s="3">
        <v>6400</v>
      </c>
      <c r="D50" s="8" t="s">
        <v>55</v>
      </c>
      <c r="J50" s="2" t="s">
        <v>145</v>
      </c>
      <c r="K50" s="2">
        <v>700</v>
      </c>
    </row>
    <row r="51" spans="1:11" ht="20.100000000000001" customHeight="1" x14ac:dyDescent="0.25">
      <c r="A51" s="1">
        <v>43447</v>
      </c>
      <c r="B51" s="2" t="s">
        <v>139</v>
      </c>
      <c r="C51" s="3">
        <v>1000</v>
      </c>
      <c r="D51" s="8" t="s">
        <v>55</v>
      </c>
      <c r="J51" s="2" t="s">
        <v>152</v>
      </c>
      <c r="K51" s="2">
        <v>1100</v>
      </c>
    </row>
    <row r="52" spans="1:11" ht="20.100000000000001" customHeight="1" x14ac:dyDescent="0.25">
      <c r="A52" s="1">
        <v>43449</v>
      </c>
      <c r="B52" s="2" t="s">
        <v>52</v>
      </c>
      <c r="C52" s="3">
        <v>4415</v>
      </c>
      <c r="D52" s="8" t="s">
        <v>56</v>
      </c>
      <c r="J52" s="2" t="s">
        <v>159</v>
      </c>
      <c r="K52" s="2">
        <v>8000</v>
      </c>
    </row>
    <row r="53" spans="1:11" ht="20.100000000000001" customHeight="1" x14ac:dyDescent="0.25">
      <c r="A53" s="1">
        <v>43452</v>
      </c>
      <c r="B53" s="2" t="s">
        <v>139</v>
      </c>
      <c r="C53" s="3">
        <v>2000</v>
      </c>
      <c r="D53" s="8" t="s">
        <v>56</v>
      </c>
      <c r="J53" s="2" t="s">
        <v>182</v>
      </c>
      <c r="K53" s="2">
        <v>5000</v>
      </c>
    </row>
    <row r="54" spans="1:11" ht="20.100000000000001" customHeight="1" x14ac:dyDescent="0.25">
      <c r="A54" s="1">
        <v>43453</v>
      </c>
      <c r="B54" s="2" t="s">
        <v>167</v>
      </c>
      <c r="C54" s="3">
        <v>500</v>
      </c>
      <c r="D54" s="8" t="s">
        <v>56</v>
      </c>
      <c r="K54" s="6"/>
    </row>
    <row r="55" spans="1:11" ht="20.100000000000001" customHeight="1" x14ac:dyDescent="0.25">
      <c r="A55" s="1">
        <v>43456</v>
      </c>
      <c r="B55" s="2" t="s">
        <v>175</v>
      </c>
      <c r="C55" s="3">
        <v>600</v>
      </c>
      <c r="D55" s="8" t="s">
        <v>56</v>
      </c>
      <c r="J55" s="2" t="s">
        <v>26</v>
      </c>
      <c r="K55" s="3">
        <f>SUM(K40:K54)</f>
        <v>184990</v>
      </c>
    </row>
    <row r="56" spans="1:11" ht="20.100000000000001" customHeight="1" x14ac:dyDescent="0.25">
      <c r="A56" s="1">
        <v>43456</v>
      </c>
      <c r="B56" s="2" t="s">
        <v>181</v>
      </c>
      <c r="C56" s="3">
        <v>600</v>
      </c>
      <c r="D56" s="8" t="s">
        <v>55</v>
      </c>
    </row>
    <row r="57" spans="1:11" ht="20.100000000000001" customHeight="1" x14ac:dyDescent="0.25">
      <c r="A57" s="1">
        <v>43457</v>
      </c>
      <c r="B57" s="2" t="s">
        <v>176</v>
      </c>
      <c r="C57" s="3">
        <v>500</v>
      </c>
      <c r="D57" s="8" t="s">
        <v>56</v>
      </c>
    </row>
    <row r="58" spans="1:11" ht="20.100000000000001" customHeight="1" x14ac:dyDescent="0.25">
      <c r="A58" s="1">
        <v>43460</v>
      </c>
      <c r="B58" s="2" t="s">
        <v>189</v>
      </c>
      <c r="C58" s="3">
        <v>1100</v>
      </c>
      <c r="D58" s="8" t="s">
        <v>56</v>
      </c>
    </row>
    <row r="59" spans="1:11" ht="20.100000000000001" customHeight="1" x14ac:dyDescent="0.25">
      <c r="A59" s="1">
        <v>43462</v>
      </c>
      <c r="B59" s="2" t="s">
        <v>190</v>
      </c>
      <c r="C59" s="3">
        <v>500</v>
      </c>
      <c r="D59" s="8" t="s">
        <v>56</v>
      </c>
    </row>
    <row r="60" spans="1:11" ht="20.100000000000001" customHeight="1" x14ac:dyDescent="0.25">
      <c r="D60" s="8"/>
    </row>
    <row r="64" spans="1:11" ht="20.100000000000001" customHeight="1" x14ac:dyDescent="0.25">
      <c r="B64" s="39" t="s">
        <v>26</v>
      </c>
      <c r="C64" s="6">
        <f>SUM(C2:C59)</f>
        <v>332915</v>
      </c>
    </row>
    <row r="1048576" spans="1:1" s="2" customFormat="1" ht="20.100000000000001" customHeight="1" x14ac:dyDescent="0.25">
      <c r="A1048576" s="1">
        <v>43439</v>
      </c>
    </row>
  </sheetData>
  <mergeCells count="2">
    <mergeCell ref="F1:H1"/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115" zoomScaleNormal="115" workbookViewId="0">
      <selection activeCell="D44" sqref="D44"/>
    </sheetView>
  </sheetViews>
  <sheetFormatPr defaultRowHeight="15.95" customHeight="1" x14ac:dyDescent="0.25"/>
  <cols>
    <col min="1" max="1" width="15" style="4" customWidth="1"/>
    <col min="2" max="2" width="1.140625" style="4" customWidth="1"/>
    <col min="3" max="3" width="30.7109375" style="2" customWidth="1"/>
    <col min="4" max="4" width="10" style="3" customWidth="1"/>
    <col min="5" max="5" width="5.28515625" style="3" customWidth="1"/>
    <col min="6" max="6" width="3" style="3" customWidth="1"/>
    <col min="7" max="7" width="12.85546875" style="2" customWidth="1"/>
    <col min="8" max="8" width="22.5703125" style="2" customWidth="1"/>
    <col min="9" max="9" width="12.5703125" style="3" customWidth="1"/>
    <col min="10" max="16384" width="9.140625" style="2"/>
  </cols>
  <sheetData>
    <row r="1" spans="1:14" ht="15.95" customHeight="1" x14ac:dyDescent="0.25">
      <c r="A1" s="4" t="s">
        <v>31</v>
      </c>
      <c r="G1" s="2" t="s">
        <v>32</v>
      </c>
    </row>
    <row r="2" spans="1:14" ht="15.95" customHeight="1" x14ac:dyDescent="0.25">
      <c r="A2" s="1">
        <v>43405</v>
      </c>
      <c r="B2" s="1"/>
      <c r="C2" s="2" t="s">
        <v>0</v>
      </c>
      <c r="D2" s="3">
        <v>1000</v>
      </c>
      <c r="G2" s="1">
        <v>43412</v>
      </c>
      <c r="H2" s="2" t="s">
        <v>27</v>
      </c>
      <c r="I2" s="3">
        <v>8500</v>
      </c>
    </row>
    <row r="3" spans="1:14" ht="15.95" customHeight="1" x14ac:dyDescent="0.25">
      <c r="A3" s="1">
        <v>43406</v>
      </c>
      <c r="B3" s="1"/>
      <c r="C3" s="2" t="s">
        <v>1</v>
      </c>
      <c r="D3" s="3">
        <v>10000</v>
      </c>
      <c r="G3" s="1">
        <v>43415</v>
      </c>
      <c r="H3" s="2" t="s">
        <v>28</v>
      </c>
      <c r="I3" s="3">
        <v>8000</v>
      </c>
    </row>
    <row r="4" spans="1:14" ht="15.95" customHeight="1" x14ac:dyDescent="0.25">
      <c r="A4" s="1">
        <v>43406</v>
      </c>
      <c r="B4" s="1"/>
      <c r="C4" s="2" t="s">
        <v>2</v>
      </c>
      <c r="D4" s="3">
        <v>8500</v>
      </c>
      <c r="G4" s="9">
        <v>43416</v>
      </c>
      <c r="H4" s="10" t="s">
        <v>29</v>
      </c>
      <c r="I4" s="11">
        <v>4000</v>
      </c>
      <c r="L4" s="4" t="s">
        <v>33</v>
      </c>
      <c r="M4" s="4" t="s">
        <v>34</v>
      </c>
      <c r="N4" s="4" t="s">
        <v>35</v>
      </c>
    </row>
    <row r="5" spans="1:14" ht="15.95" customHeight="1" x14ac:dyDescent="0.25">
      <c r="A5" s="1">
        <v>43407</v>
      </c>
      <c r="B5" s="1"/>
      <c r="C5" s="2" t="s">
        <v>0</v>
      </c>
      <c r="D5" s="3">
        <v>2000</v>
      </c>
      <c r="G5" s="1">
        <v>43423</v>
      </c>
      <c r="H5" s="2" t="s">
        <v>44</v>
      </c>
      <c r="I5" s="3">
        <v>5816</v>
      </c>
      <c r="L5" s="3">
        <f>I13</f>
        <v>49074</v>
      </c>
      <c r="M5" s="2">
        <v>25272</v>
      </c>
    </row>
    <row r="6" spans="1:14" ht="15.95" customHeight="1" x14ac:dyDescent="0.25">
      <c r="A6" s="1">
        <v>43407</v>
      </c>
      <c r="B6" s="1"/>
      <c r="C6" s="2" t="s">
        <v>3</v>
      </c>
      <c r="D6" s="3">
        <v>2500</v>
      </c>
      <c r="G6" s="1">
        <v>43423</v>
      </c>
      <c r="H6" s="2" t="s">
        <v>45</v>
      </c>
      <c r="I6" s="3">
        <v>5860</v>
      </c>
      <c r="L6" s="3">
        <f>D41</f>
        <v>192920</v>
      </c>
    </row>
    <row r="7" spans="1:14" ht="15.95" customHeight="1" x14ac:dyDescent="0.25">
      <c r="A7" s="1"/>
      <c r="B7" s="1"/>
      <c r="C7" s="5" t="s">
        <v>26</v>
      </c>
      <c r="D7" s="6">
        <f>SUM(D2:D6)</f>
        <v>24000</v>
      </c>
      <c r="E7" s="6"/>
      <c r="F7" s="6"/>
      <c r="G7" s="1">
        <v>43426</v>
      </c>
      <c r="H7" s="2" t="s">
        <v>47</v>
      </c>
      <c r="I7" s="3">
        <v>5466</v>
      </c>
      <c r="L7" s="2">
        <v>116000</v>
      </c>
    </row>
    <row r="8" spans="1:14" ht="15.95" customHeight="1" x14ac:dyDescent="0.25">
      <c r="A8" s="1">
        <v>43409</v>
      </c>
      <c r="B8" s="1"/>
      <c r="C8" s="2" t="s">
        <v>4</v>
      </c>
      <c r="D8" s="3">
        <v>6600</v>
      </c>
      <c r="G8" s="1">
        <v>43426</v>
      </c>
      <c r="H8" s="2" t="s">
        <v>48</v>
      </c>
      <c r="I8" s="3">
        <v>5466</v>
      </c>
      <c r="K8" s="2" t="s">
        <v>41</v>
      </c>
      <c r="M8" s="3">
        <v>230764</v>
      </c>
    </row>
    <row r="9" spans="1:14" ht="15.95" customHeight="1" x14ac:dyDescent="0.25">
      <c r="A9" s="1">
        <v>43409</v>
      </c>
      <c r="B9" s="1"/>
      <c r="C9" s="2" t="s">
        <v>5</v>
      </c>
      <c r="D9" s="3">
        <v>5500</v>
      </c>
      <c r="G9" s="1">
        <v>43426</v>
      </c>
      <c r="H9" s="2" t="s">
        <v>49</v>
      </c>
      <c r="I9" s="3">
        <v>5466</v>
      </c>
      <c r="K9" s="2" t="s">
        <v>40</v>
      </c>
      <c r="M9" s="3">
        <v>18000</v>
      </c>
    </row>
    <row r="10" spans="1:14" ht="15.95" customHeight="1" x14ac:dyDescent="0.25">
      <c r="A10" s="1">
        <v>43409</v>
      </c>
      <c r="B10" s="1"/>
      <c r="C10" s="2" t="s">
        <v>6</v>
      </c>
      <c r="D10" s="3">
        <v>10000</v>
      </c>
      <c r="G10" s="1">
        <v>43428</v>
      </c>
      <c r="H10" s="2" t="s">
        <v>50</v>
      </c>
      <c r="I10" s="3">
        <v>500</v>
      </c>
      <c r="K10" s="2" t="s">
        <v>36</v>
      </c>
    </row>
    <row r="11" spans="1:14" ht="15.95" customHeight="1" x14ac:dyDescent="0.25">
      <c r="A11" s="1">
        <v>43409</v>
      </c>
      <c r="B11" s="1"/>
      <c r="C11" s="2" t="s">
        <v>7</v>
      </c>
      <c r="D11" s="3">
        <v>6500</v>
      </c>
      <c r="K11" s="2" t="s">
        <v>37</v>
      </c>
    </row>
    <row r="12" spans="1:14" ht="15.95" customHeight="1" x14ac:dyDescent="0.25">
      <c r="A12" s="1">
        <v>43410</v>
      </c>
      <c r="B12" s="1"/>
      <c r="C12" s="2" t="s">
        <v>8</v>
      </c>
      <c r="D12" s="3">
        <v>6000</v>
      </c>
      <c r="L12" s="2">
        <v>20000</v>
      </c>
    </row>
    <row r="13" spans="1:14" ht="15.95" customHeight="1" x14ac:dyDescent="0.25">
      <c r="A13" s="1">
        <v>43410</v>
      </c>
      <c r="B13" s="1"/>
      <c r="C13" s="2" t="s">
        <v>9</v>
      </c>
      <c r="D13" s="3">
        <v>6000</v>
      </c>
      <c r="H13" s="5" t="s">
        <v>30</v>
      </c>
      <c r="I13" s="6">
        <f>SUM(I2:I11)</f>
        <v>49074</v>
      </c>
    </row>
    <row r="14" spans="1:14" ht="15.95" customHeight="1" x14ac:dyDescent="0.25">
      <c r="A14" s="1">
        <v>43410</v>
      </c>
      <c r="B14" s="1"/>
      <c r="C14" s="2" t="s">
        <v>25</v>
      </c>
      <c r="D14" s="3">
        <v>13200</v>
      </c>
    </row>
    <row r="15" spans="1:14" ht="15.95" customHeight="1" x14ac:dyDescent="0.25">
      <c r="A15" s="1">
        <v>43410</v>
      </c>
      <c r="B15" s="1"/>
      <c r="C15" s="2" t="s">
        <v>10</v>
      </c>
      <c r="D15" s="3">
        <v>8500</v>
      </c>
      <c r="L15" s="6">
        <f>SUM(L5:L14)</f>
        <v>377994</v>
      </c>
      <c r="M15" s="6">
        <f>SUM(M5:M14)</f>
        <v>274036</v>
      </c>
      <c r="N15" s="6">
        <f>L15-M15</f>
        <v>103958</v>
      </c>
    </row>
    <row r="16" spans="1:14" ht="15.95" customHeight="1" x14ac:dyDescent="0.25">
      <c r="A16" s="1">
        <v>43410</v>
      </c>
      <c r="B16" s="1"/>
      <c r="C16" s="2" t="s">
        <v>11</v>
      </c>
      <c r="D16" s="3">
        <v>8500</v>
      </c>
    </row>
    <row r="17" spans="1:8" ht="15.95" customHeight="1" x14ac:dyDescent="0.25">
      <c r="A17" s="1">
        <v>43411</v>
      </c>
      <c r="B17" s="1"/>
      <c r="C17" s="2" t="s">
        <v>12</v>
      </c>
      <c r="D17" s="3">
        <v>6500</v>
      </c>
    </row>
    <row r="18" spans="1:8" ht="15.95" customHeight="1" x14ac:dyDescent="0.25">
      <c r="A18" s="1">
        <v>43411</v>
      </c>
      <c r="B18" s="1"/>
      <c r="C18" s="2" t="s">
        <v>0</v>
      </c>
      <c r="D18" s="3">
        <v>6500</v>
      </c>
    </row>
    <row r="19" spans="1:8" ht="15.95" customHeight="1" x14ac:dyDescent="0.25">
      <c r="A19" s="1">
        <v>43411</v>
      </c>
      <c r="B19" s="1"/>
      <c r="C19" s="2" t="s">
        <v>13</v>
      </c>
      <c r="D19" s="3">
        <v>9000</v>
      </c>
      <c r="H19" s="7"/>
    </row>
    <row r="20" spans="1:8" ht="15.95" customHeight="1" x14ac:dyDescent="0.25">
      <c r="A20" s="1">
        <v>43412</v>
      </c>
      <c r="B20" s="1"/>
      <c r="C20" s="2" t="s">
        <v>14</v>
      </c>
      <c r="D20" s="3">
        <v>8500</v>
      </c>
      <c r="H20" s="7"/>
    </row>
    <row r="21" spans="1:8" ht="15.95" customHeight="1" x14ac:dyDescent="0.25">
      <c r="A21" s="1">
        <v>43412</v>
      </c>
      <c r="B21" s="1"/>
      <c r="C21" s="2" t="s">
        <v>15</v>
      </c>
      <c r="D21" s="3">
        <v>8500</v>
      </c>
    </row>
    <row r="22" spans="1:8" ht="15.95" customHeight="1" x14ac:dyDescent="0.25">
      <c r="A22" s="1">
        <v>43412</v>
      </c>
      <c r="B22" s="1"/>
      <c r="C22" s="2" t="s">
        <v>16</v>
      </c>
      <c r="D22" s="3">
        <v>2000</v>
      </c>
    </row>
    <row r="23" spans="1:8" ht="15.95" customHeight="1" x14ac:dyDescent="0.25">
      <c r="A23" s="1">
        <v>43413</v>
      </c>
      <c r="B23" s="1"/>
      <c r="C23" s="2" t="s">
        <v>17</v>
      </c>
      <c r="D23" s="3">
        <v>6500</v>
      </c>
    </row>
    <row r="24" spans="1:8" ht="15.95" customHeight="1" x14ac:dyDescent="0.25">
      <c r="A24" s="1">
        <v>43414</v>
      </c>
      <c r="B24" s="1"/>
      <c r="C24" s="2" t="s">
        <v>18</v>
      </c>
      <c r="D24" s="3">
        <v>3000</v>
      </c>
    </row>
    <row r="25" spans="1:8" ht="15.95" customHeight="1" x14ac:dyDescent="0.25">
      <c r="A25" s="1">
        <v>43414</v>
      </c>
      <c r="B25" s="1"/>
      <c r="C25" s="2" t="s">
        <v>19</v>
      </c>
      <c r="D25" s="3">
        <v>3000</v>
      </c>
    </row>
    <row r="26" spans="1:8" ht="15.95" customHeight="1" x14ac:dyDescent="0.25">
      <c r="A26" s="1">
        <v>43414</v>
      </c>
      <c r="B26" s="1"/>
      <c r="C26" s="2" t="s">
        <v>18</v>
      </c>
      <c r="D26" s="3">
        <v>4335</v>
      </c>
    </row>
    <row r="27" spans="1:8" ht="15.95" customHeight="1" x14ac:dyDescent="0.25">
      <c r="A27" s="1">
        <v>43414</v>
      </c>
      <c r="B27" s="1"/>
      <c r="C27" s="2" t="s">
        <v>19</v>
      </c>
      <c r="D27" s="3">
        <v>4335</v>
      </c>
    </row>
    <row r="28" spans="1:8" ht="15.95" customHeight="1" x14ac:dyDescent="0.25">
      <c r="A28" s="1">
        <v>43414</v>
      </c>
      <c r="B28" s="1"/>
      <c r="C28" s="2" t="s">
        <v>20</v>
      </c>
      <c r="D28" s="3">
        <v>6320</v>
      </c>
    </row>
    <row r="29" spans="1:8" ht="15.95" customHeight="1" x14ac:dyDescent="0.25">
      <c r="A29" s="1">
        <v>43414</v>
      </c>
      <c r="B29" s="1"/>
      <c r="C29" s="2" t="s">
        <v>21</v>
      </c>
      <c r="D29" s="3">
        <v>6000</v>
      </c>
    </row>
    <row r="30" spans="1:8" ht="15.95" customHeight="1" x14ac:dyDescent="0.25">
      <c r="A30" s="1">
        <v>43415</v>
      </c>
      <c r="B30" s="1"/>
      <c r="C30" s="2" t="s">
        <v>22</v>
      </c>
      <c r="D30" s="3">
        <v>6500</v>
      </c>
    </row>
    <row r="31" spans="1:8" ht="15.95" customHeight="1" x14ac:dyDescent="0.25">
      <c r="A31" s="1">
        <v>43415</v>
      </c>
      <c r="B31" s="1"/>
      <c r="C31" s="2" t="s">
        <v>23</v>
      </c>
      <c r="D31" s="3">
        <v>5500</v>
      </c>
    </row>
    <row r="32" spans="1:8" ht="15.95" customHeight="1" x14ac:dyDescent="0.25">
      <c r="A32" s="1">
        <v>43416</v>
      </c>
      <c r="B32" s="1"/>
      <c r="C32" s="2" t="s">
        <v>24</v>
      </c>
      <c r="D32" s="3">
        <v>5000</v>
      </c>
    </row>
    <row r="33" spans="1:9" ht="15.95" customHeight="1" x14ac:dyDescent="0.25">
      <c r="A33" s="1">
        <v>43419</v>
      </c>
      <c r="B33" s="1"/>
      <c r="C33" s="2" t="s">
        <v>38</v>
      </c>
      <c r="D33" s="3">
        <v>6500</v>
      </c>
    </row>
    <row r="34" spans="1:9" ht="15.95" customHeight="1" x14ac:dyDescent="0.25">
      <c r="A34" s="1">
        <v>43420</v>
      </c>
      <c r="B34" s="1"/>
      <c r="C34" s="2" t="s">
        <v>39</v>
      </c>
      <c r="D34" s="3">
        <v>3000</v>
      </c>
    </row>
    <row r="35" spans="1:9" ht="15.95" customHeight="1" x14ac:dyDescent="0.25">
      <c r="A35" s="1">
        <v>43421</v>
      </c>
      <c r="B35" s="1"/>
      <c r="C35" s="2" t="s">
        <v>39</v>
      </c>
      <c r="D35" s="3">
        <v>3030</v>
      </c>
    </row>
    <row r="36" spans="1:9" ht="15.95" customHeight="1" x14ac:dyDescent="0.25">
      <c r="A36" s="1">
        <v>43421</v>
      </c>
      <c r="B36" s="1"/>
      <c r="C36" s="2" t="s">
        <v>42</v>
      </c>
      <c r="D36" s="3">
        <v>6500</v>
      </c>
    </row>
    <row r="37" spans="1:9" ht="15.95" customHeight="1" x14ac:dyDescent="0.25">
      <c r="A37" s="1">
        <v>43423</v>
      </c>
      <c r="B37" s="1"/>
      <c r="C37" s="2" t="s">
        <v>43</v>
      </c>
      <c r="D37" s="3">
        <v>1200</v>
      </c>
    </row>
    <row r="38" spans="1:9" ht="15.95" customHeight="1" x14ac:dyDescent="0.25">
      <c r="A38" s="1">
        <v>43424</v>
      </c>
      <c r="B38" s="1"/>
      <c r="C38" s="2" t="s">
        <v>46</v>
      </c>
      <c r="D38" s="3">
        <v>5000</v>
      </c>
    </row>
    <row r="39" spans="1:9" ht="15.95" customHeight="1" x14ac:dyDescent="0.25">
      <c r="A39" s="1">
        <v>43429</v>
      </c>
      <c r="B39" s="1"/>
      <c r="C39" s="2" t="s">
        <v>51</v>
      </c>
      <c r="D39" s="3">
        <v>2400</v>
      </c>
    </row>
    <row r="40" spans="1:9" ht="15.95" customHeight="1" x14ac:dyDescent="0.25">
      <c r="A40" s="1">
        <v>43429</v>
      </c>
      <c r="B40" s="1"/>
      <c r="C40" s="2" t="s">
        <v>52</v>
      </c>
      <c r="D40" s="3">
        <v>3000</v>
      </c>
    </row>
    <row r="41" spans="1:9" ht="15.95" customHeight="1" x14ac:dyDescent="0.25">
      <c r="C41" s="5" t="s">
        <v>26</v>
      </c>
      <c r="D41" s="6">
        <f>SUM(D8:D40)</f>
        <v>192920</v>
      </c>
      <c r="E41" s="6"/>
      <c r="F41" s="6"/>
      <c r="I41" s="6"/>
    </row>
    <row r="42" spans="1:9" ht="15.95" customHeight="1" x14ac:dyDescent="0.25">
      <c r="D42" s="3">
        <v>6000</v>
      </c>
    </row>
    <row r="43" spans="1:9" ht="15.95" customHeight="1" thickBot="1" x14ac:dyDescent="0.3">
      <c r="C43" s="36" t="s">
        <v>93</v>
      </c>
    </row>
    <row r="44" spans="1:9" ht="15.95" customHeight="1" x14ac:dyDescent="0.25">
      <c r="C44" s="15" t="s">
        <v>71</v>
      </c>
      <c r="D44" s="16">
        <v>960636</v>
      </c>
      <c r="E44" s="17"/>
      <c r="F44" s="17"/>
      <c r="G44" s="18"/>
      <c r="H44" s="19" t="s">
        <v>79</v>
      </c>
      <c r="I44" s="20">
        <v>276176</v>
      </c>
    </row>
    <row r="45" spans="1:9" ht="15.95" customHeight="1" x14ac:dyDescent="0.25">
      <c r="C45" s="21" t="s">
        <v>72</v>
      </c>
      <c r="D45" s="13">
        <v>400000</v>
      </c>
      <c r="E45" s="22"/>
      <c r="F45" s="22"/>
      <c r="G45" s="23"/>
      <c r="H45" s="13" t="s">
        <v>80</v>
      </c>
      <c r="I45" s="24">
        <v>43000</v>
      </c>
    </row>
    <row r="46" spans="1:9" ht="15.95" customHeight="1" x14ac:dyDescent="0.25">
      <c r="C46" s="21" t="s">
        <v>73</v>
      </c>
      <c r="D46" s="13">
        <v>348506</v>
      </c>
      <c r="E46" s="22"/>
      <c r="F46" s="22"/>
      <c r="G46" s="23"/>
      <c r="H46" s="13" t="s">
        <v>81</v>
      </c>
      <c r="I46" s="24">
        <f>I44+I45</f>
        <v>319176</v>
      </c>
    </row>
    <row r="47" spans="1:9" ht="15.95" customHeight="1" x14ac:dyDescent="0.25">
      <c r="C47" s="21" t="s">
        <v>74</v>
      </c>
      <c r="D47" s="13">
        <f>D44-D45-D46</f>
        <v>212130</v>
      </c>
      <c r="E47" s="22"/>
      <c r="F47" s="22"/>
      <c r="G47" s="23"/>
      <c r="H47" s="13" t="s">
        <v>82</v>
      </c>
      <c r="I47" s="24">
        <v>15000</v>
      </c>
    </row>
    <row r="48" spans="1:9" ht="15.95" customHeight="1" x14ac:dyDescent="0.25">
      <c r="C48" s="21" t="s">
        <v>75</v>
      </c>
      <c r="D48" s="13">
        <v>80000</v>
      </c>
      <c r="E48" s="22"/>
      <c r="F48" s="22"/>
      <c r="G48" s="23"/>
      <c r="H48" s="13" t="s">
        <v>81</v>
      </c>
      <c r="I48" s="24">
        <f>I46+I47</f>
        <v>334176</v>
      </c>
    </row>
    <row r="49" spans="3:9" ht="15.95" customHeight="1" x14ac:dyDescent="0.25">
      <c r="C49" s="21" t="s">
        <v>86</v>
      </c>
      <c r="D49" s="13">
        <f>D47-D48</f>
        <v>132130</v>
      </c>
      <c r="E49" s="22"/>
      <c r="F49" s="22"/>
      <c r="G49" s="23"/>
      <c r="H49" s="12" t="s">
        <v>83</v>
      </c>
      <c r="I49" s="24">
        <v>32825</v>
      </c>
    </row>
    <row r="50" spans="3:9" ht="15.95" customHeight="1" x14ac:dyDescent="0.25">
      <c r="C50" s="25"/>
      <c r="D50" s="22"/>
      <c r="E50" s="22"/>
      <c r="F50" s="22"/>
      <c r="G50" s="23"/>
      <c r="H50" s="12" t="s">
        <v>84</v>
      </c>
      <c r="I50" s="24">
        <f>I48-I49</f>
        <v>301351</v>
      </c>
    </row>
    <row r="51" spans="3:9" ht="15.95" customHeight="1" x14ac:dyDescent="0.25">
      <c r="C51" s="25"/>
      <c r="D51" s="22"/>
      <c r="E51" s="22"/>
      <c r="F51" s="22"/>
      <c r="G51" s="23"/>
      <c r="H51" s="12" t="s">
        <v>85</v>
      </c>
      <c r="I51" s="24">
        <v>156380</v>
      </c>
    </row>
    <row r="52" spans="3:9" ht="15.95" customHeight="1" thickBot="1" x14ac:dyDescent="0.3">
      <c r="C52" s="26"/>
      <c r="D52" s="27"/>
      <c r="E52" s="27"/>
      <c r="F52" s="27"/>
      <c r="G52" s="28"/>
      <c r="H52" s="29" t="s">
        <v>78</v>
      </c>
      <c r="I52" s="30">
        <f>I50-I51</f>
        <v>144971</v>
      </c>
    </row>
    <row r="54" spans="3:9" ht="15.95" customHeight="1" thickBot="1" x14ac:dyDescent="0.3">
      <c r="C54" s="36" t="s">
        <v>87</v>
      </c>
    </row>
    <row r="55" spans="3:9" ht="15.95" customHeight="1" x14ac:dyDescent="0.25">
      <c r="C55" s="15" t="s">
        <v>67</v>
      </c>
      <c r="D55" s="16">
        <f>SUM(D41:D42)</f>
        <v>198920</v>
      </c>
      <c r="E55" s="17"/>
      <c r="F55" s="17"/>
      <c r="G55" s="18"/>
      <c r="H55" s="19" t="s">
        <v>88</v>
      </c>
      <c r="I55" s="20">
        <v>20000</v>
      </c>
    </row>
    <row r="56" spans="3:9" ht="15.95" customHeight="1" x14ac:dyDescent="0.25">
      <c r="C56" s="31" t="s">
        <v>68</v>
      </c>
      <c r="D56" s="13">
        <v>25272</v>
      </c>
      <c r="E56" s="22"/>
      <c r="F56" s="22"/>
      <c r="G56" s="23"/>
      <c r="H56" s="12" t="s">
        <v>89</v>
      </c>
      <c r="I56" s="24">
        <v>45074</v>
      </c>
    </row>
    <row r="57" spans="3:9" ht="15.95" customHeight="1" x14ac:dyDescent="0.25">
      <c r="C57" s="31" t="s">
        <v>69</v>
      </c>
      <c r="D57" s="13">
        <f>D55-D56</f>
        <v>173648</v>
      </c>
      <c r="E57" s="22"/>
      <c r="F57" s="22"/>
      <c r="G57" s="23"/>
      <c r="H57" s="12" t="s">
        <v>90</v>
      </c>
      <c r="I57" s="24">
        <v>80000</v>
      </c>
    </row>
    <row r="58" spans="3:9" ht="15.95" customHeight="1" x14ac:dyDescent="0.25">
      <c r="C58" s="31" t="s">
        <v>70</v>
      </c>
      <c r="D58" s="13">
        <v>20000</v>
      </c>
      <c r="E58" s="22"/>
      <c r="F58" s="22"/>
      <c r="G58" s="23"/>
      <c r="H58" s="12"/>
      <c r="I58" s="24"/>
    </row>
    <row r="59" spans="3:9" ht="15.95" customHeight="1" x14ac:dyDescent="0.25">
      <c r="C59" s="31"/>
      <c r="D59" s="13">
        <f>D57+D58</f>
        <v>193648</v>
      </c>
      <c r="E59" s="22"/>
      <c r="F59" s="22"/>
      <c r="G59" s="23"/>
      <c r="H59" s="12"/>
      <c r="I59" s="24"/>
    </row>
    <row r="60" spans="3:9" ht="15.95" customHeight="1" x14ac:dyDescent="0.25">
      <c r="C60" s="32" t="s">
        <v>76</v>
      </c>
      <c r="D60" s="14">
        <v>18482</v>
      </c>
      <c r="E60" s="22"/>
      <c r="F60" s="22"/>
      <c r="G60" s="23"/>
      <c r="H60" s="12"/>
      <c r="I60" s="24"/>
    </row>
    <row r="61" spans="3:9" ht="15.95" customHeight="1" x14ac:dyDescent="0.25">
      <c r="C61" s="31"/>
      <c r="D61" s="13">
        <f>D59+D60</f>
        <v>212130</v>
      </c>
      <c r="E61" s="22"/>
      <c r="F61" s="22"/>
      <c r="G61" s="23"/>
      <c r="H61" s="12"/>
      <c r="I61" s="24"/>
    </row>
    <row r="62" spans="3:9" ht="15.95" customHeight="1" x14ac:dyDescent="0.25">
      <c r="C62" s="31" t="s">
        <v>77</v>
      </c>
      <c r="D62" s="13">
        <v>80000</v>
      </c>
      <c r="E62" s="22"/>
      <c r="F62" s="22"/>
      <c r="G62" s="23"/>
      <c r="H62" s="12"/>
      <c r="I62" s="24"/>
    </row>
    <row r="63" spans="3:9" ht="15.95" customHeight="1" thickBot="1" x14ac:dyDescent="0.3">
      <c r="C63" s="33" t="s">
        <v>92</v>
      </c>
      <c r="D63" s="34">
        <f>D61-D62</f>
        <v>132130</v>
      </c>
      <c r="E63" s="27"/>
      <c r="F63" s="27"/>
      <c r="G63" s="28"/>
      <c r="H63" s="35" t="s">
        <v>91</v>
      </c>
      <c r="I63" s="30">
        <f>SUM(I55:I62)</f>
        <v>145074</v>
      </c>
    </row>
    <row r="66" spans="8:9" ht="15.95" customHeight="1" x14ac:dyDescent="0.25">
      <c r="H66" s="2" t="s">
        <v>96</v>
      </c>
      <c r="I66" s="3">
        <f>I63+D63</f>
        <v>277204</v>
      </c>
    </row>
    <row r="67" spans="8:9" ht="15.95" customHeight="1" x14ac:dyDescent="0.25">
      <c r="H67" s="2" t="s">
        <v>94</v>
      </c>
      <c r="I67" s="3">
        <v>141000</v>
      </c>
    </row>
    <row r="68" spans="8:9" ht="15.95" customHeight="1" x14ac:dyDescent="0.25">
      <c r="H68" s="2" t="s">
        <v>95</v>
      </c>
      <c r="I68" s="3">
        <v>25000</v>
      </c>
    </row>
    <row r="69" spans="8:9" ht="15.95" customHeight="1" x14ac:dyDescent="0.25">
      <c r="I69" s="3">
        <f>I66+I67-I68</f>
        <v>393204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V9" sqref="V9"/>
    </sheetView>
  </sheetViews>
  <sheetFormatPr defaultRowHeight="20.100000000000001" customHeight="1" x14ac:dyDescent="0.25"/>
  <cols>
    <col min="1" max="1" width="14.42578125" customWidth="1"/>
    <col min="2" max="2" width="11.7109375" customWidth="1"/>
    <col min="4" max="4" width="9.140625" customWidth="1"/>
    <col min="5" max="5" width="17.28515625" customWidth="1"/>
    <col min="6" max="6" width="18.42578125" customWidth="1"/>
    <col min="7" max="7" width="22.140625" customWidth="1"/>
    <col min="8" max="8" width="9.140625" style="43"/>
  </cols>
  <sheetData>
    <row r="1" spans="1:16" ht="20.100000000000001" customHeight="1" x14ac:dyDescent="0.25">
      <c r="A1" s="44" t="s">
        <v>201</v>
      </c>
      <c r="B1" s="13">
        <v>484385</v>
      </c>
      <c r="E1" t="s">
        <v>238</v>
      </c>
      <c r="F1" s="43">
        <v>447995</v>
      </c>
      <c r="G1" t="s">
        <v>239</v>
      </c>
      <c r="H1" s="43">
        <v>7000</v>
      </c>
      <c r="L1" t="s">
        <v>629</v>
      </c>
    </row>
    <row r="2" spans="1:16" ht="20.100000000000001" customHeight="1" x14ac:dyDescent="0.25">
      <c r="A2" s="44" t="s">
        <v>202</v>
      </c>
      <c r="B2" s="13">
        <v>871503</v>
      </c>
      <c r="G2" t="s">
        <v>240</v>
      </c>
      <c r="H2" s="43">
        <v>14000</v>
      </c>
      <c r="L2" s="65">
        <v>61</v>
      </c>
      <c r="M2" s="9">
        <v>43616</v>
      </c>
      <c r="N2" s="59" t="s">
        <v>548</v>
      </c>
      <c r="O2" s="65">
        <v>8300</v>
      </c>
      <c r="P2" s="72" t="s">
        <v>530</v>
      </c>
    </row>
    <row r="3" spans="1:16" ht="20.100000000000001" customHeight="1" x14ac:dyDescent="0.25">
      <c r="A3" s="44" t="s">
        <v>203</v>
      </c>
      <c r="B3" s="13">
        <v>60000</v>
      </c>
      <c r="G3" t="s">
        <v>241</v>
      </c>
      <c r="H3" s="43">
        <v>63000</v>
      </c>
      <c r="L3" s="65">
        <v>62</v>
      </c>
      <c r="M3" s="9">
        <v>43616</v>
      </c>
      <c r="N3" s="59" t="s">
        <v>547</v>
      </c>
      <c r="O3" s="65">
        <v>8300</v>
      </c>
      <c r="P3" s="72" t="s">
        <v>530</v>
      </c>
    </row>
    <row r="4" spans="1:16" ht="20.100000000000001" customHeight="1" x14ac:dyDescent="0.25">
      <c r="A4" s="44" t="s">
        <v>204</v>
      </c>
      <c r="B4" s="13">
        <v>60000</v>
      </c>
      <c r="G4" t="s">
        <v>242</v>
      </c>
      <c r="H4" s="43">
        <v>61000</v>
      </c>
      <c r="L4" s="65">
        <v>63</v>
      </c>
      <c r="M4" s="9">
        <v>43617</v>
      </c>
      <c r="N4" s="59" t="s">
        <v>395</v>
      </c>
      <c r="O4" s="65">
        <v>10700</v>
      </c>
      <c r="P4" s="72" t="s">
        <v>55</v>
      </c>
    </row>
    <row r="5" spans="1:16" ht="20.100000000000001" customHeight="1" x14ac:dyDescent="0.25">
      <c r="A5" s="44" t="s">
        <v>205</v>
      </c>
      <c r="B5" s="13">
        <v>75000</v>
      </c>
      <c r="G5" t="s">
        <v>243</v>
      </c>
      <c r="H5" s="43">
        <v>770</v>
      </c>
      <c r="L5" s="65">
        <v>64</v>
      </c>
      <c r="M5" s="9">
        <v>43617</v>
      </c>
      <c r="N5" s="59" t="s">
        <v>591</v>
      </c>
      <c r="O5" s="65">
        <v>6300</v>
      </c>
      <c r="P5" s="72" t="s">
        <v>55</v>
      </c>
    </row>
    <row r="6" spans="1:16" ht="20.100000000000001" customHeight="1" x14ac:dyDescent="0.25">
      <c r="B6" s="46"/>
      <c r="L6" s="65">
        <v>65</v>
      </c>
      <c r="M6" s="9">
        <v>43618</v>
      </c>
      <c r="N6" s="59" t="s">
        <v>584</v>
      </c>
      <c r="O6" s="65">
        <v>6500</v>
      </c>
      <c r="P6" s="72" t="s">
        <v>530</v>
      </c>
    </row>
    <row r="7" spans="1:16" ht="20.100000000000001" customHeight="1" x14ac:dyDescent="0.25">
      <c r="B7" s="13"/>
      <c r="L7" s="65">
        <v>66</v>
      </c>
      <c r="M7" s="9">
        <v>43618</v>
      </c>
      <c r="N7" s="59" t="s">
        <v>585</v>
      </c>
      <c r="O7" s="65">
        <v>10300</v>
      </c>
      <c r="P7" s="72" t="s">
        <v>530</v>
      </c>
    </row>
    <row r="8" spans="1:16" ht="20.100000000000001" customHeight="1" x14ac:dyDescent="0.25">
      <c r="B8" s="13"/>
      <c r="L8" s="65">
        <v>67</v>
      </c>
      <c r="M8" s="9">
        <v>43619</v>
      </c>
      <c r="N8" s="59" t="s">
        <v>586</v>
      </c>
      <c r="O8" s="65">
        <v>1000</v>
      </c>
      <c r="P8" s="72" t="s">
        <v>530</v>
      </c>
    </row>
    <row r="9" spans="1:16" ht="20.100000000000001" customHeight="1" x14ac:dyDescent="0.25">
      <c r="A9" s="44" t="s">
        <v>26</v>
      </c>
      <c r="B9" s="45">
        <f>SUM(B1:B8)</f>
        <v>1550888</v>
      </c>
      <c r="L9" s="65">
        <v>68</v>
      </c>
      <c r="M9" s="9">
        <v>43619</v>
      </c>
      <c r="N9" s="59" t="s">
        <v>587</v>
      </c>
      <c r="O9" s="65">
        <v>12600</v>
      </c>
      <c r="P9" s="72" t="s">
        <v>530</v>
      </c>
    </row>
    <row r="10" spans="1:16" ht="20.100000000000001" customHeight="1" x14ac:dyDescent="0.25">
      <c r="L10" s="65">
        <v>69</v>
      </c>
      <c r="M10" s="9">
        <v>43619</v>
      </c>
      <c r="N10" s="59" t="s">
        <v>136</v>
      </c>
      <c r="O10" s="65">
        <v>8500</v>
      </c>
      <c r="P10" s="72" t="s">
        <v>530</v>
      </c>
    </row>
    <row r="11" spans="1:16" ht="20.100000000000001" customHeight="1" x14ac:dyDescent="0.25">
      <c r="B11">
        <v>1700000</v>
      </c>
      <c r="L11" s="65">
        <v>70</v>
      </c>
      <c r="M11" s="9">
        <v>43619</v>
      </c>
      <c r="N11" s="59" t="s">
        <v>307</v>
      </c>
      <c r="O11" s="65">
        <v>13000</v>
      </c>
      <c r="P11" s="72" t="s">
        <v>530</v>
      </c>
    </row>
    <row r="12" spans="1:16" ht="20.100000000000001" customHeight="1" x14ac:dyDescent="0.25">
      <c r="L12" s="65">
        <v>71</v>
      </c>
      <c r="M12" s="9">
        <v>43619</v>
      </c>
      <c r="N12" s="59" t="s">
        <v>588</v>
      </c>
      <c r="O12" s="65">
        <v>9000</v>
      </c>
      <c r="P12" s="72" t="s">
        <v>530</v>
      </c>
    </row>
    <row r="13" spans="1:16" ht="20.100000000000001" customHeight="1" x14ac:dyDescent="0.25">
      <c r="C13" s="43">
        <f>B11-B9</f>
        <v>149112</v>
      </c>
      <c r="L13" s="65">
        <v>72</v>
      </c>
      <c r="M13" s="9">
        <v>43619</v>
      </c>
      <c r="N13" s="59" t="s">
        <v>589</v>
      </c>
      <c r="O13" s="65">
        <v>8500</v>
      </c>
      <c r="P13" s="72" t="s">
        <v>530</v>
      </c>
    </row>
    <row r="14" spans="1:16" ht="20.100000000000001" customHeight="1" x14ac:dyDescent="0.25">
      <c r="L14" s="65">
        <v>73</v>
      </c>
      <c r="M14" s="9">
        <v>43619</v>
      </c>
      <c r="N14" s="59" t="s">
        <v>450</v>
      </c>
      <c r="O14" s="65">
        <v>5300</v>
      </c>
      <c r="P14" s="72" t="s">
        <v>530</v>
      </c>
    </row>
    <row r="15" spans="1:16" ht="20.100000000000001" customHeight="1" x14ac:dyDescent="0.25">
      <c r="L15" s="65">
        <v>74</v>
      </c>
      <c r="M15" s="9">
        <v>43619</v>
      </c>
      <c r="N15" s="59" t="s">
        <v>592</v>
      </c>
      <c r="O15" s="65">
        <v>6000</v>
      </c>
      <c r="P15" s="72" t="s">
        <v>55</v>
      </c>
    </row>
    <row r="16" spans="1:16" ht="20.100000000000001" customHeight="1" x14ac:dyDescent="0.25">
      <c r="L16" s="65">
        <v>75</v>
      </c>
      <c r="M16" s="9">
        <v>43620</v>
      </c>
      <c r="N16" s="59" t="s">
        <v>323</v>
      </c>
      <c r="O16" s="65">
        <v>6500</v>
      </c>
      <c r="P16" s="72" t="s">
        <v>530</v>
      </c>
    </row>
    <row r="17" spans="12:16" ht="20.100000000000001" customHeight="1" x14ac:dyDescent="0.25">
      <c r="L17" s="65">
        <v>76</v>
      </c>
      <c r="M17" s="9">
        <v>43620</v>
      </c>
      <c r="N17" s="59" t="s">
        <v>580</v>
      </c>
      <c r="O17" s="65">
        <v>1600</v>
      </c>
      <c r="P17" s="72" t="s">
        <v>530</v>
      </c>
    </row>
    <row r="18" spans="12:16" ht="20.100000000000001" customHeight="1" x14ac:dyDescent="0.25">
      <c r="L18" s="65">
        <v>77</v>
      </c>
      <c r="M18" s="9"/>
      <c r="N18" s="59"/>
      <c r="O18" s="65"/>
      <c r="P18" s="72"/>
    </row>
    <row r="19" spans="12:16" ht="20.100000000000001" customHeight="1" x14ac:dyDescent="0.25">
      <c r="L19" s="4"/>
      <c r="M19" s="9"/>
      <c r="N19" s="59"/>
      <c r="O19" s="65"/>
      <c r="P19" s="7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activeCell="L24" sqref="L24"/>
    </sheetView>
  </sheetViews>
  <sheetFormatPr defaultRowHeight="20.100000000000001" customHeight="1" x14ac:dyDescent="0.25"/>
  <cols>
    <col min="1" max="1" width="9.140625" style="60"/>
    <col min="2" max="2" width="12" style="60" customWidth="1"/>
    <col min="3" max="3" width="11.5703125" style="60" customWidth="1"/>
    <col min="4" max="4" width="3.7109375" style="60" customWidth="1"/>
    <col min="5" max="5" width="5.7109375" style="60" customWidth="1"/>
    <col min="6" max="6" width="10.85546875" style="60" bestFit="1" customWidth="1"/>
    <col min="7" max="7" width="9.140625" style="60"/>
    <col min="8" max="8" width="11.28515625" style="4" customWidth="1"/>
    <col min="9" max="9" width="4.28515625" style="60" customWidth="1"/>
    <col min="10" max="10" width="9.140625" style="60"/>
    <col min="11" max="11" width="11.5703125" style="60" customWidth="1"/>
    <col min="12" max="13" width="9.140625" style="60"/>
    <col min="14" max="14" width="3.85546875" style="60" customWidth="1"/>
    <col min="15" max="15" width="6.42578125" style="60" customWidth="1"/>
    <col min="16" max="18" width="9.140625" style="60"/>
    <col min="19" max="19" width="4.7109375" style="60" customWidth="1"/>
    <col min="20" max="20" width="6.28515625" style="60" customWidth="1"/>
    <col min="21" max="16384" width="9.140625" style="60"/>
  </cols>
  <sheetData>
    <row r="1" spans="1:13" ht="20.100000000000001" customHeight="1" x14ac:dyDescent="0.25">
      <c r="A1" s="136" t="s">
        <v>475</v>
      </c>
      <c r="B1" s="136"/>
      <c r="C1" s="136"/>
      <c r="E1" s="136" t="s">
        <v>480</v>
      </c>
      <c r="F1" s="136"/>
      <c r="G1" s="136"/>
      <c r="H1" s="136"/>
      <c r="J1" s="136" t="s">
        <v>483</v>
      </c>
      <c r="K1" s="136"/>
      <c r="L1" s="136"/>
      <c r="M1" s="136"/>
    </row>
    <row r="2" spans="1:13" ht="20.100000000000001" customHeight="1" x14ac:dyDescent="0.25">
      <c r="A2" s="60" t="s">
        <v>223</v>
      </c>
      <c r="B2" s="60" t="s">
        <v>473</v>
      </c>
      <c r="C2" s="60" t="s">
        <v>474</v>
      </c>
      <c r="E2" s="60" t="s">
        <v>223</v>
      </c>
      <c r="F2" s="60" t="s">
        <v>473</v>
      </c>
      <c r="G2" s="60" t="s">
        <v>474</v>
      </c>
      <c r="H2" s="4" t="s">
        <v>479</v>
      </c>
      <c r="J2" s="60" t="s">
        <v>223</v>
      </c>
      <c r="K2" s="60" t="s">
        <v>473</v>
      </c>
      <c r="L2" s="60" t="s">
        <v>474</v>
      </c>
      <c r="M2" s="4" t="s">
        <v>479</v>
      </c>
    </row>
    <row r="3" spans="1:13" ht="20.100000000000001" customHeight="1" x14ac:dyDescent="0.25">
      <c r="A3" s="60">
        <v>1</v>
      </c>
      <c r="B3" s="61">
        <v>43194</v>
      </c>
      <c r="C3" s="60">
        <v>4500</v>
      </c>
      <c r="E3" s="60">
        <v>1</v>
      </c>
      <c r="F3" s="61">
        <v>43199</v>
      </c>
      <c r="G3" s="60">
        <v>1100</v>
      </c>
      <c r="H3" s="4" t="s">
        <v>476</v>
      </c>
      <c r="J3" s="60">
        <v>1</v>
      </c>
      <c r="K3" s="60" t="s">
        <v>481</v>
      </c>
      <c r="L3" s="60">
        <v>18000</v>
      </c>
      <c r="M3" s="42" t="s">
        <v>486</v>
      </c>
    </row>
    <row r="4" spans="1:13" ht="20.100000000000001" customHeight="1" x14ac:dyDescent="0.25">
      <c r="A4" s="60">
        <v>2</v>
      </c>
      <c r="B4" s="61">
        <v>43224</v>
      </c>
      <c r="C4" s="60">
        <v>4500</v>
      </c>
      <c r="E4" s="60">
        <v>2</v>
      </c>
      <c r="F4" s="61">
        <v>43229</v>
      </c>
      <c r="G4" s="60">
        <v>2000</v>
      </c>
      <c r="H4" s="4" t="s">
        <v>476</v>
      </c>
      <c r="J4" s="60">
        <v>2</v>
      </c>
      <c r="K4" s="60" t="s">
        <v>482</v>
      </c>
      <c r="L4" s="60">
        <v>10000</v>
      </c>
      <c r="M4" s="42" t="s">
        <v>270</v>
      </c>
    </row>
    <row r="5" spans="1:13" ht="20.100000000000001" customHeight="1" x14ac:dyDescent="0.25">
      <c r="A5" s="60">
        <v>3</v>
      </c>
      <c r="B5" s="61">
        <v>43255</v>
      </c>
      <c r="C5" s="60">
        <v>4500</v>
      </c>
      <c r="E5" s="60">
        <v>3</v>
      </c>
      <c r="F5" s="61">
        <v>43281</v>
      </c>
      <c r="G5" s="60">
        <v>1500</v>
      </c>
      <c r="H5" s="4" t="s">
        <v>476</v>
      </c>
      <c r="J5" s="60">
        <v>3</v>
      </c>
      <c r="K5" s="60" t="s">
        <v>567</v>
      </c>
      <c r="L5" s="60">
        <v>0</v>
      </c>
      <c r="M5" s="60" t="s">
        <v>568</v>
      </c>
    </row>
    <row r="6" spans="1:13" ht="20.100000000000001" customHeight="1" x14ac:dyDescent="0.25">
      <c r="A6" s="60">
        <v>4</v>
      </c>
      <c r="B6" s="61">
        <v>43285</v>
      </c>
      <c r="C6" s="60">
        <v>4500</v>
      </c>
      <c r="E6" s="60">
        <v>4</v>
      </c>
      <c r="F6" s="61">
        <v>43294</v>
      </c>
      <c r="G6" s="60">
        <v>4000</v>
      </c>
      <c r="H6" s="4" t="s">
        <v>476</v>
      </c>
      <c r="K6" s="60" t="s">
        <v>1005</v>
      </c>
      <c r="L6" s="60">
        <v>31000</v>
      </c>
      <c r="M6" s="60" t="s">
        <v>1006</v>
      </c>
    </row>
    <row r="7" spans="1:13" ht="20.100000000000001" customHeight="1" x14ac:dyDescent="0.25">
      <c r="A7" s="60">
        <v>5</v>
      </c>
      <c r="B7" s="61">
        <v>43316</v>
      </c>
      <c r="C7" s="60">
        <v>4500</v>
      </c>
      <c r="E7" s="60">
        <v>5</v>
      </c>
      <c r="F7" s="61">
        <v>43320</v>
      </c>
      <c r="G7" s="60">
        <v>1100</v>
      </c>
      <c r="H7" s="4" t="s">
        <v>476</v>
      </c>
      <c r="J7" s="114"/>
      <c r="K7" s="60" t="s">
        <v>1007</v>
      </c>
      <c r="L7" s="60">
        <v>14500</v>
      </c>
      <c r="M7" s="114" t="s">
        <v>1008</v>
      </c>
    </row>
    <row r="8" spans="1:13" ht="20.100000000000001" customHeight="1" x14ac:dyDescent="0.25">
      <c r="A8" s="60">
        <v>6</v>
      </c>
      <c r="B8" s="61">
        <v>43347</v>
      </c>
      <c r="C8" s="60">
        <v>4500</v>
      </c>
      <c r="E8" s="60">
        <v>6</v>
      </c>
      <c r="F8" s="61">
        <v>43350</v>
      </c>
      <c r="G8" s="60">
        <v>1500</v>
      </c>
      <c r="H8" s="4" t="s">
        <v>476</v>
      </c>
      <c r="L8" s="60">
        <v>15000</v>
      </c>
      <c r="M8" s="4"/>
    </row>
    <row r="9" spans="1:13" ht="20.100000000000001" customHeight="1" x14ac:dyDescent="0.25">
      <c r="A9" s="60">
        <v>7</v>
      </c>
      <c r="B9" s="61">
        <v>43378</v>
      </c>
      <c r="C9" s="60">
        <v>4500</v>
      </c>
      <c r="E9" s="60">
        <v>7</v>
      </c>
      <c r="F9" s="61">
        <v>43381</v>
      </c>
      <c r="G9" s="60">
        <v>1100</v>
      </c>
      <c r="H9" s="4" t="s">
        <v>476</v>
      </c>
    </row>
    <row r="10" spans="1:13" ht="20.100000000000001" customHeight="1" x14ac:dyDescent="0.25">
      <c r="A10" s="60">
        <v>8</v>
      </c>
      <c r="B10" s="61">
        <v>43411</v>
      </c>
      <c r="C10" s="60">
        <v>4500</v>
      </c>
      <c r="E10" s="60">
        <v>8</v>
      </c>
      <c r="F10" s="61">
        <v>43410</v>
      </c>
      <c r="G10" s="60">
        <v>2000</v>
      </c>
      <c r="H10" s="4" t="s">
        <v>476</v>
      </c>
      <c r="K10" s="39" t="s">
        <v>26</v>
      </c>
      <c r="L10" s="62">
        <f>SUM(L3:L8)</f>
        <v>88500</v>
      </c>
    </row>
    <row r="11" spans="1:13" ht="20.100000000000001" customHeight="1" x14ac:dyDescent="0.25">
      <c r="A11" s="60">
        <v>9</v>
      </c>
      <c r="B11" s="61">
        <v>43439</v>
      </c>
      <c r="C11" s="60">
        <v>4500</v>
      </c>
      <c r="E11" s="60">
        <v>9</v>
      </c>
      <c r="F11" s="61">
        <v>43445</v>
      </c>
      <c r="G11" s="60">
        <v>1000</v>
      </c>
      <c r="H11" s="4" t="s">
        <v>476</v>
      </c>
      <c r="J11" s="66" t="s">
        <v>485</v>
      </c>
      <c r="K11" s="66"/>
      <c r="L11" s="66"/>
      <c r="M11" s="66"/>
    </row>
    <row r="12" spans="1:13" ht="20.100000000000001" customHeight="1" x14ac:dyDescent="0.25">
      <c r="A12" s="60">
        <v>10</v>
      </c>
      <c r="B12" s="61">
        <v>43470</v>
      </c>
      <c r="C12" s="60">
        <v>4500</v>
      </c>
      <c r="E12" s="60">
        <v>10</v>
      </c>
      <c r="F12" s="61">
        <v>43473</v>
      </c>
      <c r="G12" s="60">
        <v>1000</v>
      </c>
      <c r="H12" s="4" t="s">
        <v>476</v>
      </c>
      <c r="J12" s="66" t="s">
        <v>223</v>
      </c>
      <c r="K12" s="66" t="s">
        <v>473</v>
      </c>
      <c r="L12" s="66" t="s">
        <v>474</v>
      </c>
      <c r="M12" s="4" t="s">
        <v>479</v>
      </c>
    </row>
    <row r="13" spans="1:13" ht="20.100000000000001" customHeight="1" x14ac:dyDescent="0.25">
      <c r="A13" s="60">
        <v>11</v>
      </c>
      <c r="B13" s="61">
        <v>43502</v>
      </c>
      <c r="C13" s="60">
        <v>4500</v>
      </c>
      <c r="E13" s="60">
        <v>11</v>
      </c>
      <c r="F13" s="61">
        <v>43514</v>
      </c>
      <c r="G13" s="60">
        <v>30000</v>
      </c>
      <c r="H13" s="42" t="s">
        <v>478</v>
      </c>
      <c r="J13" s="66">
        <v>1</v>
      </c>
      <c r="K13" s="66"/>
      <c r="L13" s="66">
        <v>0</v>
      </c>
      <c r="M13" s="66"/>
    </row>
    <row r="14" spans="1:13" ht="20.100000000000001" customHeight="1" x14ac:dyDescent="0.25">
      <c r="A14" s="60">
        <v>12</v>
      </c>
      <c r="B14" s="61">
        <v>43529</v>
      </c>
      <c r="C14" s="60">
        <v>4500</v>
      </c>
      <c r="E14" s="60">
        <v>12</v>
      </c>
      <c r="F14" s="61">
        <v>43532</v>
      </c>
      <c r="G14" s="60">
        <v>20056</v>
      </c>
      <c r="H14" s="4" t="s">
        <v>476</v>
      </c>
      <c r="J14" s="66"/>
      <c r="K14" s="66"/>
      <c r="L14" s="66"/>
      <c r="M14" s="66"/>
    </row>
    <row r="15" spans="1:13" ht="20.100000000000001" customHeight="1" x14ac:dyDescent="0.25">
      <c r="B15" s="39" t="s">
        <v>26</v>
      </c>
      <c r="C15" s="62">
        <f>SUM(C3:C14)</f>
        <v>54000</v>
      </c>
      <c r="E15" s="60">
        <v>13</v>
      </c>
      <c r="F15" s="61">
        <v>43532</v>
      </c>
      <c r="G15" s="60">
        <v>0</v>
      </c>
      <c r="H15" s="4" t="s">
        <v>1002</v>
      </c>
      <c r="J15" s="66" t="s">
        <v>332</v>
      </c>
      <c r="K15" s="66"/>
      <c r="L15" s="66"/>
      <c r="M15" s="66"/>
    </row>
    <row r="16" spans="1:13" ht="20.100000000000001" customHeight="1" x14ac:dyDescent="0.25">
      <c r="E16" s="60">
        <v>14</v>
      </c>
      <c r="F16" s="61">
        <v>43560</v>
      </c>
      <c r="G16" s="60">
        <v>10000</v>
      </c>
      <c r="H16" s="4" t="s">
        <v>477</v>
      </c>
      <c r="J16" s="66" t="s">
        <v>223</v>
      </c>
      <c r="K16" s="66" t="s">
        <v>473</v>
      </c>
      <c r="L16" s="66" t="s">
        <v>474</v>
      </c>
      <c r="M16" s="4" t="s">
        <v>479</v>
      </c>
    </row>
    <row r="17" spans="3:13" ht="20.100000000000001" customHeight="1" x14ac:dyDescent="0.25">
      <c r="C17" s="60">
        <v>14000</v>
      </c>
      <c r="D17" s="60" t="s">
        <v>1115</v>
      </c>
      <c r="E17" s="60">
        <v>15</v>
      </c>
      <c r="F17" s="61">
        <v>43611</v>
      </c>
      <c r="G17" s="60">
        <v>20000</v>
      </c>
      <c r="H17" s="4" t="s">
        <v>566</v>
      </c>
      <c r="J17" s="66">
        <v>1</v>
      </c>
      <c r="K17" s="61">
        <v>43563</v>
      </c>
      <c r="L17" s="66">
        <v>21000</v>
      </c>
      <c r="M17" s="66"/>
    </row>
    <row r="18" spans="3:13" ht="20.100000000000001" customHeight="1" x14ac:dyDescent="0.25">
      <c r="C18" s="62">
        <f>C15-C17</f>
        <v>40000</v>
      </c>
      <c r="E18" s="60">
        <v>16</v>
      </c>
      <c r="F18" s="61">
        <v>43600</v>
      </c>
      <c r="G18" s="60">
        <v>3500</v>
      </c>
      <c r="H18" s="4" t="s">
        <v>573</v>
      </c>
      <c r="J18" s="66"/>
      <c r="K18" s="66"/>
      <c r="L18" s="66"/>
      <c r="M18" s="66"/>
    </row>
    <row r="19" spans="3:13" ht="20.100000000000001" customHeight="1" x14ac:dyDescent="0.25">
      <c r="E19" s="131">
        <v>17</v>
      </c>
      <c r="F19" s="61">
        <v>43602</v>
      </c>
      <c r="G19" s="60">
        <v>30000</v>
      </c>
      <c r="H19" s="4" t="s">
        <v>572</v>
      </c>
      <c r="J19" s="66" t="s">
        <v>105</v>
      </c>
      <c r="K19" s="66"/>
      <c r="L19" s="66"/>
      <c r="M19" s="66"/>
    </row>
    <row r="20" spans="3:13" ht="20.100000000000001" customHeight="1" x14ac:dyDescent="0.25">
      <c r="E20" s="131">
        <v>18</v>
      </c>
      <c r="F20" s="111">
        <v>43617</v>
      </c>
      <c r="G20" s="60">
        <v>132000</v>
      </c>
      <c r="H20" s="112" t="s">
        <v>1003</v>
      </c>
      <c r="J20" s="66" t="s">
        <v>223</v>
      </c>
      <c r="K20" s="66" t="s">
        <v>473</v>
      </c>
      <c r="L20" s="66" t="s">
        <v>474</v>
      </c>
      <c r="M20" s="4" t="s">
        <v>479</v>
      </c>
    </row>
    <row r="21" spans="3:13" ht="20.100000000000001" customHeight="1" x14ac:dyDescent="0.25">
      <c r="E21" s="131">
        <v>19</v>
      </c>
      <c r="F21" s="111">
        <v>43647</v>
      </c>
      <c r="G21" s="60">
        <v>20500</v>
      </c>
      <c r="H21" s="113" t="s">
        <v>1004</v>
      </c>
      <c r="J21" s="60">
        <v>1</v>
      </c>
      <c r="K21" s="61">
        <v>43647</v>
      </c>
      <c r="L21" s="60">
        <v>20000</v>
      </c>
      <c r="M21" s="113" t="s">
        <v>1009</v>
      </c>
    </row>
    <row r="22" spans="3:13" ht="20.100000000000001" customHeight="1" x14ac:dyDescent="0.25">
      <c r="E22" s="131">
        <v>20</v>
      </c>
      <c r="F22" s="61">
        <v>43868</v>
      </c>
      <c r="G22" s="60">
        <v>21300</v>
      </c>
      <c r="H22" s="4" t="s">
        <v>1114</v>
      </c>
    </row>
    <row r="23" spans="3:13" ht="20.100000000000001" customHeight="1" x14ac:dyDescent="0.25">
      <c r="J23" s="60" t="s">
        <v>1116</v>
      </c>
      <c r="L23" s="60">
        <v>10000</v>
      </c>
    </row>
    <row r="24" spans="3:13" ht="20.100000000000001" customHeight="1" x14ac:dyDescent="0.25">
      <c r="J24" s="60" t="s">
        <v>1117</v>
      </c>
      <c r="L24" s="60">
        <v>10000</v>
      </c>
    </row>
    <row r="25" spans="3:13" ht="20.100000000000001" customHeight="1" x14ac:dyDescent="0.25">
      <c r="F25" s="39" t="s">
        <v>26</v>
      </c>
      <c r="G25" s="62">
        <f>SUM(G3:G22)</f>
        <v>303656</v>
      </c>
    </row>
    <row r="26" spans="3:13" ht="20.100000000000001" customHeight="1" x14ac:dyDescent="0.25">
      <c r="H26" s="63">
        <f>SUM(C15,G25,L10,L9,L13,L17,L21,L23)</f>
        <v>497156</v>
      </c>
      <c r="K26" s="110" t="s">
        <v>1010</v>
      </c>
      <c r="L26" s="110">
        <v>50000</v>
      </c>
    </row>
    <row r="27" spans="3:13" ht="20.100000000000001" customHeight="1" x14ac:dyDescent="0.25">
      <c r="K27" s="110" t="s">
        <v>1011</v>
      </c>
      <c r="L27" s="110">
        <v>290000</v>
      </c>
    </row>
    <row r="28" spans="3:13" ht="20.100000000000001" customHeight="1" x14ac:dyDescent="0.25">
      <c r="K28" s="110" t="s">
        <v>1012</v>
      </c>
      <c r="L28" s="110">
        <v>107000</v>
      </c>
    </row>
    <row r="29" spans="3:13" ht="20.100000000000001" customHeight="1" x14ac:dyDescent="0.25">
      <c r="K29" s="110"/>
      <c r="L29" s="110">
        <f>SUBTOTAL(9,L26:L28)</f>
        <v>447000</v>
      </c>
    </row>
  </sheetData>
  <mergeCells count="3">
    <mergeCell ref="A1:C1"/>
    <mergeCell ref="E1:H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workbookViewId="0">
      <selection activeCell="S17" sqref="S17"/>
    </sheetView>
  </sheetViews>
  <sheetFormatPr defaultRowHeight="18" customHeight="1" x14ac:dyDescent="0.25"/>
  <cols>
    <col min="1" max="1" width="4.42578125" style="4" bestFit="1" customWidth="1"/>
    <col min="2" max="2" width="9.140625" style="4"/>
    <col min="3" max="3" width="31.140625" style="42" bestFit="1" customWidth="1"/>
    <col min="4" max="4" width="7.85546875" style="4" bestFit="1" customWidth="1"/>
    <col min="5" max="5" width="4.28515625" style="4" customWidth="1"/>
    <col min="6" max="6" width="9.140625" style="4"/>
    <col min="7" max="7" width="25" style="4" bestFit="1" customWidth="1"/>
    <col min="8" max="8" width="9.140625" style="4"/>
    <col min="9" max="9" width="14" style="4" customWidth="1"/>
    <col min="10" max="11" width="9.140625" style="4"/>
    <col min="12" max="12" width="25.140625" style="4" customWidth="1"/>
    <col min="13" max="13" width="21" style="4" customWidth="1"/>
    <col min="14" max="20" width="9.140625" style="4"/>
    <col min="21" max="21" width="4.5703125" style="4" bestFit="1" customWidth="1"/>
    <col min="22" max="22" width="5.5703125" style="4" bestFit="1" customWidth="1"/>
    <col min="23" max="16384" width="9.140625" style="4"/>
  </cols>
  <sheetData>
    <row r="1" spans="1:22" ht="18" customHeight="1" x14ac:dyDescent="0.25">
      <c r="A1" s="53"/>
      <c r="B1" s="53"/>
      <c r="C1" s="116" t="s">
        <v>26</v>
      </c>
      <c r="D1" s="41">
        <f>SUM(D3:D90)</f>
        <v>522433</v>
      </c>
      <c r="G1" s="5"/>
      <c r="H1" s="47"/>
      <c r="I1" s="47"/>
      <c r="U1" s="4" t="s">
        <v>41</v>
      </c>
      <c r="V1" s="4" t="s">
        <v>774</v>
      </c>
    </row>
    <row r="2" spans="1:22" ht="20.100000000000001" customHeight="1" x14ac:dyDescent="0.25">
      <c r="A2" s="53" t="s">
        <v>223</v>
      </c>
      <c r="B2" s="41" t="s">
        <v>640</v>
      </c>
      <c r="C2" s="116" t="s">
        <v>641</v>
      </c>
      <c r="D2" s="41" t="s">
        <v>474</v>
      </c>
      <c r="E2" s="47"/>
      <c r="F2" s="53"/>
      <c r="G2" s="106" t="s">
        <v>950</v>
      </c>
      <c r="H2" s="52">
        <f>SUM(H4:H30)+D1</f>
        <v>632433</v>
      </c>
      <c r="I2" s="52">
        <f>SUM(I4:I42)</f>
        <v>527626</v>
      </c>
      <c r="J2" s="84"/>
      <c r="K2" s="84"/>
      <c r="L2" s="84"/>
      <c r="M2" s="84"/>
      <c r="N2" s="84"/>
    </row>
    <row r="3" spans="1:22" ht="18" customHeight="1" x14ac:dyDescent="0.25">
      <c r="A3" s="53">
        <v>1</v>
      </c>
      <c r="B3" s="80">
        <v>43707</v>
      </c>
      <c r="C3" s="75" t="s">
        <v>548</v>
      </c>
      <c r="D3" s="53">
        <v>8300</v>
      </c>
      <c r="E3" s="4" t="s">
        <v>1045</v>
      </c>
      <c r="F3" s="76" t="s">
        <v>473</v>
      </c>
      <c r="G3" s="76" t="s">
        <v>707</v>
      </c>
      <c r="H3" s="76" t="s">
        <v>708</v>
      </c>
      <c r="I3" s="76" t="s">
        <v>34</v>
      </c>
      <c r="K3" s="4">
        <f>SUM(K4:K6)</f>
        <v>226000</v>
      </c>
    </row>
    <row r="4" spans="1:22" ht="18" customHeight="1" x14ac:dyDescent="0.25">
      <c r="A4" s="53">
        <v>2</v>
      </c>
      <c r="B4" s="80">
        <v>43707</v>
      </c>
      <c r="C4" s="117" t="s">
        <v>1018</v>
      </c>
      <c r="D4" s="118">
        <v>13000</v>
      </c>
      <c r="F4" s="90">
        <v>43709</v>
      </c>
      <c r="G4" s="91" t="s">
        <v>177</v>
      </c>
      <c r="H4" s="92"/>
      <c r="I4" s="92"/>
      <c r="J4" s="4" t="s">
        <v>203</v>
      </c>
      <c r="K4" s="4">
        <v>156000</v>
      </c>
      <c r="N4" s="64">
        <v>43710</v>
      </c>
      <c r="O4" s="42" t="s">
        <v>1053</v>
      </c>
      <c r="P4" s="4">
        <v>37000</v>
      </c>
      <c r="Q4" s="4">
        <v>5000</v>
      </c>
    </row>
    <row r="5" spans="1:22" ht="18" customHeight="1" x14ac:dyDescent="0.25">
      <c r="A5" s="53">
        <v>3</v>
      </c>
      <c r="B5" s="80">
        <v>43708</v>
      </c>
      <c r="C5" s="117" t="s">
        <v>1019</v>
      </c>
      <c r="D5" s="118">
        <v>6500</v>
      </c>
      <c r="F5" s="90">
        <v>43709</v>
      </c>
      <c r="G5" s="91" t="s">
        <v>1047</v>
      </c>
      <c r="H5" s="92"/>
      <c r="I5" s="92"/>
      <c r="J5" s="4" t="s">
        <v>1061</v>
      </c>
      <c r="K5" s="4">
        <v>70000</v>
      </c>
      <c r="N5" s="64">
        <v>43716</v>
      </c>
      <c r="O5" s="42" t="s">
        <v>177</v>
      </c>
      <c r="Q5" s="4">
        <v>230</v>
      </c>
    </row>
    <row r="6" spans="1:22" ht="18" customHeight="1" x14ac:dyDescent="0.25">
      <c r="A6" s="53">
        <v>4</v>
      </c>
      <c r="B6" s="80">
        <v>43708</v>
      </c>
      <c r="C6" s="117" t="s">
        <v>1020</v>
      </c>
      <c r="D6" s="118">
        <v>9500</v>
      </c>
      <c r="F6" s="80">
        <v>43709</v>
      </c>
      <c r="G6" s="75" t="s">
        <v>1048</v>
      </c>
      <c r="H6" s="53"/>
      <c r="I6" s="53"/>
      <c r="J6" s="4" t="s">
        <v>774</v>
      </c>
      <c r="K6" s="4">
        <v>0</v>
      </c>
    </row>
    <row r="7" spans="1:22" ht="18" customHeight="1" x14ac:dyDescent="0.25">
      <c r="A7" s="53">
        <v>5</v>
      </c>
      <c r="B7" s="80">
        <v>43708</v>
      </c>
      <c r="C7" s="117" t="s">
        <v>914</v>
      </c>
      <c r="D7" s="118">
        <v>8300</v>
      </c>
      <c r="F7" s="80">
        <v>43709</v>
      </c>
      <c r="G7" s="75" t="s">
        <v>1049</v>
      </c>
      <c r="H7" s="53"/>
      <c r="I7" s="53"/>
    </row>
    <row r="8" spans="1:22" ht="18" customHeight="1" x14ac:dyDescent="0.25">
      <c r="A8" s="53">
        <v>6</v>
      </c>
      <c r="B8" s="80">
        <v>43709</v>
      </c>
      <c r="C8" s="117" t="s">
        <v>1021</v>
      </c>
      <c r="D8" s="118">
        <v>1000</v>
      </c>
      <c r="F8" s="80">
        <v>43710</v>
      </c>
      <c r="G8" s="75" t="s">
        <v>1050</v>
      </c>
      <c r="H8" s="53"/>
      <c r="I8" s="53"/>
    </row>
    <row r="9" spans="1:22" ht="18" customHeight="1" x14ac:dyDescent="0.25">
      <c r="A9" s="53">
        <v>7</v>
      </c>
      <c r="B9" s="80">
        <v>43709</v>
      </c>
      <c r="C9" s="117" t="s">
        <v>1022</v>
      </c>
      <c r="D9" s="118">
        <v>2000</v>
      </c>
      <c r="F9" s="80">
        <v>43710</v>
      </c>
      <c r="G9" s="75" t="s">
        <v>1051</v>
      </c>
      <c r="H9" s="53"/>
      <c r="I9" s="53"/>
    </row>
    <row r="10" spans="1:22" ht="18" customHeight="1" x14ac:dyDescent="0.25">
      <c r="A10" s="53">
        <v>8</v>
      </c>
      <c r="B10" s="80">
        <v>43711</v>
      </c>
      <c r="C10" s="117" t="s">
        <v>913</v>
      </c>
      <c r="D10" s="118">
        <v>5300</v>
      </c>
      <c r="F10" s="80">
        <v>43710</v>
      </c>
      <c r="G10" s="75" t="s">
        <v>1052</v>
      </c>
      <c r="H10" s="53"/>
      <c r="I10" s="53"/>
    </row>
    <row r="11" spans="1:22" ht="18" customHeight="1" x14ac:dyDescent="0.25">
      <c r="A11" s="53">
        <v>9</v>
      </c>
      <c r="B11" s="80">
        <v>43712</v>
      </c>
      <c r="C11" s="75" t="s">
        <v>1026</v>
      </c>
      <c r="D11" s="53">
        <v>8500</v>
      </c>
      <c r="E11" s="4" t="s">
        <v>1044</v>
      </c>
      <c r="F11" s="80">
        <v>43711</v>
      </c>
      <c r="G11" s="75" t="s">
        <v>1054</v>
      </c>
      <c r="H11" s="53"/>
      <c r="I11" s="53"/>
      <c r="L11" s="4">
        <f>D1</f>
        <v>522433</v>
      </c>
      <c r="M11" s="47">
        <f>I2</f>
        <v>527626</v>
      </c>
      <c r="Q11" s="4">
        <v>522433</v>
      </c>
      <c r="R11" s="4">
        <v>280000</v>
      </c>
    </row>
    <row r="12" spans="1:22" ht="18" customHeight="1" x14ac:dyDescent="0.25">
      <c r="A12" s="53">
        <v>10</v>
      </c>
      <c r="B12" s="80">
        <v>43713</v>
      </c>
      <c r="C12" s="117" t="s">
        <v>727</v>
      </c>
      <c r="D12" s="118">
        <v>6700</v>
      </c>
      <c r="F12" s="80">
        <v>43712</v>
      </c>
      <c r="G12" s="75" t="s">
        <v>1055</v>
      </c>
      <c r="H12" s="53"/>
      <c r="I12" s="53"/>
      <c r="L12" s="4">
        <v>70000</v>
      </c>
      <c r="M12" s="4">
        <v>112000</v>
      </c>
      <c r="Q12" s="4">
        <v>70000</v>
      </c>
      <c r="R12" s="4">
        <v>140000</v>
      </c>
    </row>
    <row r="13" spans="1:22" ht="18" customHeight="1" x14ac:dyDescent="0.25">
      <c r="A13" s="53">
        <v>11</v>
      </c>
      <c r="B13" s="80">
        <v>43714</v>
      </c>
      <c r="C13" s="117" t="s">
        <v>1023</v>
      </c>
      <c r="D13" s="118">
        <v>5800</v>
      </c>
      <c r="F13" s="80">
        <v>43713</v>
      </c>
      <c r="G13" s="75" t="s">
        <v>1056</v>
      </c>
      <c r="H13" s="53"/>
      <c r="I13" s="53"/>
      <c r="L13" s="4">
        <v>40000</v>
      </c>
      <c r="Q13" s="4">
        <v>40000</v>
      </c>
      <c r="R13" s="4">
        <v>198500</v>
      </c>
    </row>
    <row r="14" spans="1:22" ht="18" customHeight="1" x14ac:dyDescent="0.25">
      <c r="A14" s="53">
        <v>12</v>
      </c>
      <c r="B14" s="80">
        <v>43714</v>
      </c>
      <c r="C14" s="117" t="s">
        <v>1024</v>
      </c>
      <c r="D14" s="118">
        <v>9000</v>
      </c>
      <c r="F14" s="80">
        <v>43714</v>
      </c>
      <c r="G14" s="75" t="s">
        <v>1057</v>
      </c>
      <c r="H14" s="53"/>
      <c r="I14" s="53"/>
      <c r="Q14" s="4">
        <v>60000</v>
      </c>
    </row>
    <row r="15" spans="1:22" ht="18" customHeight="1" x14ac:dyDescent="0.25">
      <c r="A15" s="53">
        <v>13</v>
      </c>
      <c r="B15" s="80">
        <v>43714</v>
      </c>
      <c r="C15" s="117" t="s">
        <v>1025</v>
      </c>
      <c r="D15" s="118">
        <v>6500</v>
      </c>
      <c r="F15" s="80">
        <v>43714</v>
      </c>
      <c r="G15" s="75" t="s">
        <v>1060</v>
      </c>
      <c r="H15" s="53">
        <v>70000</v>
      </c>
      <c r="I15" s="53"/>
      <c r="L15" s="115">
        <f>SUM(L11:L14)</f>
        <v>632433</v>
      </c>
      <c r="M15" s="49">
        <f>SUM(M11:M14)</f>
        <v>639626</v>
      </c>
    </row>
    <row r="16" spans="1:22" ht="18" customHeight="1" x14ac:dyDescent="0.25">
      <c r="A16" s="53">
        <v>14</v>
      </c>
      <c r="B16" s="80">
        <v>43714</v>
      </c>
      <c r="C16" s="117" t="s">
        <v>717</v>
      </c>
      <c r="D16" s="118">
        <v>6000</v>
      </c>
      <c r="F16" s="80">
        <v>43715</v>
      </c>
      <c r="G16" s="75" t="s">
        <v>1058</v>
      </c>
      <c r="H16" s="53"/>
      <c r="I16" s="53"/>
      <c r="M16" s="47">
        <f>L15-M15</f>
        <v>-7193</v>
      </c>
      <c r="Q16" s="4">
        <f>SUM(Q11:Q15)</f>
        <v>692433</v>
      </c>
      <c r="R16" s="4">
        <f>SUM(R11:R15)</f>
        <v>618500</v>
      </c>
      <c r="S16" s="4">
        <f>Q16-R16</f>
        <v>73933</v>
      </c>
    </row>
    <row r="17" spans="1:12" ht="18" customHeight="1" x14ac:dyDescent="0.25">
      <c r="A17" s="53">
        <v>15</v>
      </c>
      <c r="B17" s="80">
        <v>43714</v>
      </c>
      <c r="C17" s="75" t="s">
        <v>207</v>
      </c>
      <c r="D17" s="53">
        <v>6500</v>
      </c>
      <c r="E17" s="4" t="s">
        <v>934</v>
      </c>
      <c r="F17" s="80">
        <v>43715</v>
      </c>
      <c r="G17" s="75" t="s">
        <v>1059</v>
      </c>
      <c r="H17" s="53"/>
      <c r="I17" s="53"/>
    </row>
    <row r="18" spans="1:12" ht="18" customHeight="1" x14ac:dyDescent="0.25">
      <c r="A18" s="53">
        <v>16</v>
      </c>
      <c r="B18" s="119">
        <v>43714</v>
      </c>
      <c r="C18" s="120" t="s">
        <v>1027</v>
      </c>
      <c r="D18" s="121">
        <v>6000</v>
      </c>
      <c r="F18" s="80">
        <v>43716</v>
      </c>
      <c r="G18" s="75" t="s">
        <v>177</v>
      </c>
      <c r="H18" s="53"/>
      <c r="I18" s="53"/>
    </row>
    <row r="19" spans="1:12" ht="18" customHeight="1" x14ac:dyDescent="0.25">
      <c r="A19" s="53">
        <v>17</v>
      </c>
      <c r="B19" s="119">
        <v>43714</v>
      </c>
      <c r="C19" s="120" t="s">
        <v>919</v>
      </c>
      <c r="D19" s="121">
        <v>6500</v>
      </c>
      <c r="F19" s="80">
        <v>43717</v>
      </c>
      <c r="G19" s="75" t="s">
        <v>1078</v>
      </c>
      <c r="H19" s="53"/>
      <c r="I19" s="53">
        <v>280000</v>
      </c>
    </row>
    <row r="20" spans="1:12" ht="18" customHeight="1" x14ac:dyDescent="0.25">
      <c r="A20" s="53">
        <v>18</v>
      </c>
      <c r="B20" s="119">
        <v>43714</v>
      </c>
      <c r="C20" s="120" t="s">
        <v>1028</v>
      </c>
      <c r="D20" s="121">
        <v>6000</v>
      </c>
      <c r="F20" s="80"/>
      <c r="G20" s="75"/>
      <c r="H20" s="53"/>
      <c r="I20" s="53">
        <v>167626</v>
      </c>
    </row>
    <row r="21" spans="1:12" ht="18" customHeight="1" x14ac:dyDescent="0.25">
      <c r="A21" s="53">
        <v>19</v>
      </c>
      <c r="B21" s="119">
        <v>43714</v>
      </c>
      <c r="C21" s="120" t="s">
        <v>1029</v>
      </c>
      <c r="D21" s="121">
        <v>8500</v>
      </c>
      <c r="F21" s="80"/>
      <c r="G21" s="75"/>
      <c r="H21" s="53">
        <v>40000</v>
      </c>
      <c r="I21" s="53">
        <v>80000</v>
      </c>
    </row>
    <row r="22" spans="1:12" ht="18" customHeight="1" x14ac:dyDescent="0.25">
      <c r="A22" s="53">
        <v>20</v>
      </c>
      <c r="B22" s="119">
        <v>43714</v>
      </c>
      <c r="C22" s="120" t="s">
        <v>1030</v>
      </c>
      <c r="D22" s="121">
        <v>6000</v>
      </c>
      <c r="F22" s="80"/>
      <c r="G22" s="75"/>
      <c r="H22" s="53"/>
      <c r="I22" s="53"/>
      <c r="L22" s="4">
        <v>40000</v>
      </c>
    </row>
    <row r="23" spans="1:12" ht="18" customHeight="1" x14ac:dyDescent="0.25">
      <c r="A23" s="53">
        <v>21</v>
      </c>
      <c r="B23" s="119">
        <v>43714</v>
      </c>
      <c r="C23" s="120" t="s">
        <v>723</v>
      </c>
      <c r="D23" s="121">
        <v>6000</v>
      </c>
      <c r="F23" s="80"/>
      <c r="G23" s="75"/>
      <c r="H23" s="53"/>
      <c r="I23" s="53"/>
      <c r="L23" s="4">
        <v>70000</v>
      </c>
    </row>
    <row r="24" spans="1:12" ht="18" customHeight="1" x14ac:dyDescent="0.25">
      <c r="A24" s="53">
        <v>22</v>
      </c>
      <c r="B24" s="119">
        <v>43714</v>
      </c>
      <c r="C24" s="120" t="s">
        <v>1031</v>
      </c>
      <c r="D24" s="121">
        <v>5400</v>
      </c>
      <c r="L24" s="4">
        <v>40000</v>
      </c>
    </row>
    <row r="25" spans="1:12" ht="18" customHeight="1" x14ac:dyDescent="0.25">
      <c r="A25" s="53">
        <v>23</v>
      </c>
      <c r="B25" s="119">
        <v>43714</v>
      </c>
      <c r="C25" s="120" t="s">
        <v>723</v>
      </c>
      <c r="D25" s="121">
        <v>600</v>
      </c>
      <c r="L25" s="4">
        <v>60000</v>
      </c>
    </row>
    <row r="26" spans="1:12" ht="18" customHeight="1" x14ac:dyDescent="0.25">
      <c r="A26" s="53">
        <v>24</v>
      </c>
      <c r="B26" s="119">
        <v>43714</v>
      </c>
      <c r="C26" s="120" t="s">
        <v>1032</v>
      </c>
      <c r="D26" s="121">
        <v>6500</v>
      </c>
    </row>
    <row r="27" spans="1:12" ht="18" customHeight="1" x14ac:dyDescent="0.25">
      <c r="A27" s="53">
        <v>25</v>
      </c>
      <c r="B27" s="119">
        <v>43714</v>
      </c>
      <c r="C27" s="120" t="s">
        <v>1033</v>
      </c>
      <c r="D27" s="121">
        <v>8500</v>
      </c>
    </row>
    <row r="28" spans="1:12" ht="18" customHeight="1" x14ac:dyDescent="0.25">
      <c r="A28" s="53">
        <v>26</v>
      </c>
      <c r="B28" s="119">
        <v>43715</v>
      </c>
      <c r="C28" s="120" t="s">
        <v>1034</v>
      </c>
      <c r="D28" s="121">
        <v>6000</v>
      </c>
    </row>
    <row r="29" spans="1:12" ht="18" customHeight="1" x14ac:dyDescent="0.25">
      <c r="A29" s="53">
        <v>27</v>
      </c>
      <c r="B29" s="119">
        <v>43715</v>
      </c>
      <c r="C29" s="120" t="s">
        <v>1035</v>
      </c>
      <c r="D29" s="121">
        <v>6000</v>
      </c>
    </row>
    <row r="30" spans="1:12" ht="18" customHeight="1" x14ac:dyDescent="0.25">
      <c r="A30" s="53">
        <v>28</v>
      </c>
      <c r="B30" s="119">
        <v>43715</v>
      </c>
      <c r="C30" s="120" t="s">
        <v>1036</v>
      </c>
      <c r="D30" s="121">
        <v>11000</v>
      </c>
    </row>
    <row r="31" spans="1:12" ht="18" customHeight="1" x14ac:dyDescent="0.25">
      <c r="A31" s="53">
        <v>29</v>
      </c>
      <c r="B31" s="119">
        <v>43715</v>
      </c>
      <c r="C31" s="120" t="s">
        <v>1037</v>
      </c>
      <c r="D31" s="121">
        <v>6000</v>
      </c>
    </row>
    <row r="32" spans="1:12" ht="18" customHeight="1" x14ac:dyDescent="0.25">
      <c r="A32" s="53">
        <v>30</v>
      </c>
      <c r="B32" s="119">
        <v>43715</v>
      </c>
      <c r="C32" s="120" t="s">
        <v>1038</v>
      </c>
      <c r="D32" s="121">
        <v>6600</v>
      </c>
    </row>
    <row r="33" spans="1:5" ht="18" customHeight="1" x14ac:dyDescent="0.25">
      <c r="A33" s="53">
        <v>31</v>
      </c>
      <c r="B33" s="119">
        <v>43715</v>
      </c>
      <c r="C33" s="120" t="s">
        <v>1039</v>
      </c>
      <c r="D33" s="121">
        <v>5300</v>
      </c>
    </row>
    <row r="34" spans="1:5" ht="18" customHeight="1" x14ac:dyDescent="0.25">
      <c r="A34" s="53">
        <v>32</v>
      </c>
      <c r="B34" s="80">
        <v>43715</v>
      </c>
      <c r="C34" s="75" t="s">
        <v>501</v>
      </c>
      <c r="D34" s="53">
        <v>6500</v>
      </c>
      <c r="E34" s="4" t="s">
        <v>1045</v>
      </c>
    </row>
    <row r="35" spans="1:5" ht="18" customHeight="1" x14ac:dyDescent="0.25">
      <c r="A35" s="53">
        <v>33</v>
      </c>
      <c r="B35" s="119">
        <v>43715</v>
      </c>
      <c r="C35" s="120" t="s">
        <v>719</v>
      </c>
      <c r="D35" s="121">
        <v>8500</v>
      </c>
    </row>
    <row r="36" spans="1:5" ht="18" customHeight="1" x14ac:dyDescent="0.25">
      <c r="A36" s="53">
        <v>34</v>
      </c>
      <c r="B36" s="119">
        <v>43715</v>
      </c>
      <c r="C36" s="120" t="s">
        <v>1040</v>
      </c>
      <c r="D36" s="121">
        <v>6500</v>
      </c>
    </row>
    <row r="37" spans="1:5" ht="18" customHeight="1" x14ac:dyDescent="0.25">
      <c r="A37" s="53">
        <v>35</v>
      </c>
      <c r="B37" s="119">
        <v>43715</v>
      </c>
      <c r="C37" s="120" t="s">
        <v>1041</v>
      </c>
      <c r="D37" s="121">
        <v>6000</v>
      </c>
    </row>
    <row r="38" spans="1:5" ht="18" customHeight="1" x14ac:dyDescent="0.25">
      <c r="A38" s="53">
        <v>36</v>
      </c>
      <c r="B38" s="119">
        <v>43715</v>
      </c>
      <c r="C38" s="120" t="s">
        <v>735</v>
      </c>
      <c r="D38" s="121">
        <v>6000</v>
      </c>
    </row>
    <row r="39" spans="1:5" ht="18" customHeight="1" x14ac:dyDescent="0.25">
      <c r="A39" s="53">
        <v>37</v>
      </c>
      <c r="B39" s="119">
        <v>43715</v>
      </c>
      <c r="C39" s="120" t="s">
        <v>1042</v>
      </c>
      <c r="D39" s="121">
        <v>6233</v>
      </c>
    </row>
    <row r="40" spans="1:5" ht="18" customHeight="1" x14ac:dyDescent="0.25">
      <c r="A40" s="53">
        <v>38</v>
      </c>
      <c r="B40" s="80">
        <v>43715</v>
      </c>
      <c r="C40" s="75" t="s">
        <v>123</v>
      </c>
      <c r="D40" s="53">
        <v>16500</v>
      </c>
      <c r="E40" s="4" t="s">
        <v>1046</v>
      </c>
    </row>
    <row r="41" spans="1:5" ht="18" customHeight="1" x14ac:dyDescent="0.25">
      <c r="A41" s="53">
        <v>39</v>
      </c>
      <c r="B41" s="119">
        <v>43716</v>
      </c>
      <c r="C41" s="120" t="s">
        <v>1043</v>
      </c>
      <c r="D41" s="121">
        <v>5500</v>
      </c>
    </row>
    <row r="42" spans="1:5" ht="18" customHeight="1" x14ac:dyDescent="0.25">
      <c r="A42" s="53">
        <v>40</v>
      </c>
      <c r="B42" s="119">
        <v>43716</v>
      </c>
      <c r="C42" s="120" t="s">
        <v>916</v>
      </c>
      <c r="D42" s="121">
        <v>5500</v>
      </c>
    </row>
    <row r="43" spans="1:5" ht="18" customHeight="1" x14ac:dyDescent="0.25">
      <c r="A43" s="53">
        <v>41</v>
      </c>
      <c r="B43" s="119">
        <v>43716</v>
      </c>
      <c r="C43" s="120" t="s">
        <v>1062</v>
      </c>
      <c r="D43" s="121">
        <v>5500</v>
      </c>
    </row>
    <row r="44" spans="1:5" ht="18" customHeight="1" x14ac:dyDescent="0.25">
      <c r="A44" s="53">
        <v>42</v>
      </c>
      <c r="B44" s="119">
        <v>43717</v>
      </c>
      <c r="C44" s="120" t="s">
        <v>1063</v>
      </c>
      <c r="D44" s="121">
        <v>5300</v>
      </c>
    </row>
    <row r="45" spans="1:5" ht="18" customHeight="1" x14ac:dyDescent="0.25">
      <c r="A45" s="53">
        <v>43</v>
      </c>
      <c r="B45" s="119">
        <v>43717</v>
      </c>
      <c r="C45" s="120" t="s">
        <v>1064</v>
      </c>
      <c r="D45" s="121">
        <v>8200</v>
      </c>
    </row>
    <row r="46" spans="1:5" ht="18" customHeight="1" x14ac:dyDescent="0.25">
      <c r="A46" s="53">
        <v>44</v>
      </c>
      <c r="B46" s="119">
        <v>43717</v>
      </c>
      <c r="C46" s="120" t="s">
        <v>915</v>
      </c>
      <c r="D46" s="121">
        <v>5300</v>
      </c>
    </row>
    <row r="47" spans="1:5" ht="18" customHeight="1" x14ac:dyDescent="0.25">
      <c r="A47" s="53">
        <v>45</v>
      </c>
      <c r="B47" s="119">
        <v>43717</v>
      </c>
      <c r="C47" s="120" t="s">
        <v>728</v>
      </c>
      <c r="D47" s="121">
        <v>1000</v>
      </c>
    </row>
    <row r="48" spans="1:5" ht="18" customHeight="1" x14ac:dyDescent="0.25">
      <c r="A48" s="53">
        <v>46</v>
      </c>
      <c r="B48" s="119">
        <v>43717</v>
      </c>
      <c r="C48" s="120" t="s">
        <v>1065</v>
      </c>
      <c r="D48" s="121">
        <v>5300</v>
      </c>
    </row>
    <row r="49" spans="1:8" ht="18" customHeight="1" x14ac:dyDescent="0.25">
      <c r="A49" s="53">
        <v>47</v>
      </c>
      <c r="B49" s="119">
        <v>43717</v>
      </c>
      <c r="C49" s="120" t="s">
        <v>1066</v>
      </c>
      <c r="D49" s="121">
        <v>6500</v>
      </c>
    </row>
    <row r="50" spans="1:8" ht="18" customHeight="1" x14ac:dyDescent="0.25">
      <c r="A50" s="53">
        <v>48</v>
      </c>
      <c r="B50" s="119">
        <v>43717</v>
      </c>
      <c r="C50" s="120" t="s">
        <v>1067</v>
      </c>
      <c r="D50" s="121">
        <v>2500</v>
      </c>
    </row>
    <row r="51" spans="1:8" ht="18" customHeight="1" x14ac:dyDescent="0.25">
      <c r="A51" s="53">
        <v>49</v>
      </c>
      <c r="B51" s="119">
        <v>43717</v>
      </c>
      <c r="C51" s="120" t="s">
        <v>716</v>
      </c>
      <c r="D51" s="121">
        <v>6500</v>
      </c>
    </row>
    <row r="52" spans="1:8" ht="18" customHeight="1" x14ac:dyDescent="0.25">
      <c r="A52" s="53">
        <v>50</v>
      </c>
      <c r="B52" s="119">
        <v>43717</v>
      </c>
      <c r="C52" s="120" t="s">
        <v>1068</v>
      </c>
      <c r="D52" s="121">
        <v>6500</v>
      </c>
    </row>
    <row r="53" spans="1:8" ht="18" customHeight="1" x14ac:dyDescent="0.25">
      <c r="A53" s="53">
        <v>51</v>
      </c>
      <c r="B53" s="119">
        <v>43717</v>
      </c>
      <c r="C53" s="120" t="s">
        <v>1069</v>
      </c>
      <c r="D53" s="121">
        <v>800</v>
      </c>
    </row>
    <row r="54" spans="1:8" ht="18" customHeight="1" x14ac:dyDescent="0.25">
      <c r="A54" s="53">
        <v>52</v>
      </c>
      <c r="B54" s="119">
        <v>43717</v>
      </c>
      <c r="C54" s="120" t="s">
        <v>1070</v>
      </c>
      <c r="D54" s="121">
        <v>6000</v>
      </c>
    </row>
    <row r="55" spans="1:8" ht="18" customHeight="1" x14ac:dyDescent="0.25">
      <c r="A55" s="53">
        <v>53</v>
      </c>
      <c r="B55" s="119">
        <v>43717</v>
      </c>
      <c r="C55" s="75" t="s">
        <v>1074</v>
      </c>
      <c r="D55" s="53">
        <v>6500</v>
      </c>
      <c r="E55" s="4" t="s">
        <v>1045</v>
      </c>
    </row>
    <row r="56" spans="1:8" ht="18" customHeight="1" x14ac:dyDescent="0.25">
      <c r="A56" s="53">
        <v>54</v>
      </c>
      <c r="B56" s="80">
        <v>43717</v>
      </c>
      <c r="C56" s="75" t="s">
        <v>1076</v>
      </c>
      <c r="D56" s="53">
        <v>6000</v>
      </c>
      <c r="E56" s="4" t="s">
        <v>1077</v>
      </c>
    </row>
    <row r="57" spans="1:8" ht="18" customHeight="1" thickBot="1" x14ac:dyDescent="0.3">
      <c r="A57" s="53">
        <v>55</v>
      </c>
      <c r="B57" s="119">
        <v>43718</v>
      </c>
      <c r="C57" s="120" t="s">
        <v>723</v>
      </c>
      <c r="D57" s="121">
        <v>6000</v>
      </c>
    </row>
    <row r="58" spans="1:8" ht="18" customHeight="1" thickBot="1" x14ac:dyDescent="0.3">
      <c r="A58" s="53">
        <v>56</v>
      </c>
      <c r="B58" s="119">
        <v>43718</v>
      </c>
      <c r="C58" s="120" t="s">
        <v>1071</v>
      </c>
      <c r="D58" s="121">
        <v>8500</v>
      </c>
      <c r="F58" s="122"/>
      <c r="G58" s="123"/>
      <c r="H58" s="124"/>
    </row>
    <row r="59" spans="1:8" ht="18" customHeight="1" thickBot="1" x14ac:dyDescent="0.3">
      <c r="A59" s="53">
        <v>57</v>
      </c>
      <c r="B59" s="119">
        <v>43718</v>
      </c>
      <c r="C59" s="120" t="s">
        <v>739</v>
      </c>
      <c r="D59" s="121">
        <v>6500</v>
      </c>
      <c r="F59" s="122"/>
      <c r="G59" s="123"/>
      <c r="H59" s="124"/>
    </row>
    <row r="60" spans="1:8" ht="18" customHeight="1" thickBot="1" x14ac:dyDescent="0.3">
      <c r="A60" s="53">
        <v>58</v>
      </c>
      <c r="B60" s="119">
        <v>43718</v>
      </c>
      <c r="C60" s="120" t="s">
        <v>1072</v>
      </c>
      <c r="D60" s="121">
        <v>6500</v>
      </c>
      <c r="F60" s="122"/>
      <c r="G60" s="123"/>
      <c r="H60" s="124"/>
    </row>
    <row r="61" spans="1:8" ht="18" customHeight="1" thickBot="1" x14ac:dyDescent="0.3">
      <c r="A61" s="53">
        <v>59</v>
      </c>
      <c r="B61" s="80">
        <v>43718</v>
      </c>
      <c r="C61" s="75" t="s">
        <v>1075</v>
      </c>
      <c r="D61" s="53">
        <v>8000</v>
      </c>
      <c r="E61" s="4" t="s">
        <v>1084</v>
      </c>
      <c r="F61" s="122"/>
      <c r="G61" s="123"/>
      <c r="H61" s="124"/>
    </row>
    <row r="62" spans="1:8" ht="18" customHeight="1" thickBot="1" x14ac:dyDescent="0.3">
      <c r="A62" s="53">
        <v>60</v>
      </c>
      <c r="B62" s="80">
        <v>43718</v>
      </c>
      <c r="C62" s="75" t="s">
        <v>1076</v>
      </c>
      <c r="D62" s="53">
        <v>500</v>
      </c>
      <c r="E62" s="4" t="s">
        <v>1077</v>
      </c>
      <c r="F62" s="122"/>
      <c r="G62" s="123"/>
      <c r="H62" s="124"/>
    </row>
    <row r="63" spans="1:8" ht="18" customHeight="1" thickBot="1" x14ac:dyDescent="0.3">
      <c r="A63" s="53">
        <v>61</v>
      </c>
      <c r="B63" s="80">
        <v>43719</v>
      </c>
      <c r="C63" s="75" t="s">
        <v>745</v>
      </c>
      <c r="D63" s="53">
        <v>8500</v>
      </c>
      <c r="E63" s="4" t="s">
        <v>1045</v>
      </c>
      <c r="F63" s="122"/>
      <c r="G63" s="123"/>
      <c r="H63" s="124"/>
    </row>
    <row r="64" spans="1:8" ht="18" customHeight="1" thickBot="1" x14ac:dyDescent="0.3">
      <c r="A64" s="53">
        <v>62</v>
      </c>
      <c r="B64" s="80">
        <v>43719</v>
      </c>
      <c r="C64" s="75" t="s">
        <v>1073</v>
      </c>
      <c r="D64" s="53">
        <v>800</v>
      </c>
      <c r="F64" s="122"/>
      <c r="G64" s="123"/>
      <c r="H64" s="124"/>
    </row>
    <row r="65" spans="1:8" ht="18" customHeight="1" thickBot="1" x14ac:dyDescent="0.3">
      <c r="A65" s="53">
        <v>63</v>
      </c>
      <c r="B65" s="125">
        <v>43719</v>
      </c>
      <c r="C65" s="126" t="s">
        <v>1021</v>
      </c>
      <c r="D65" s="121">
        <v>10500</v>
      </c>
      <c r="F65" s="122"/>
      <c r="G65" s="123"/>
      <c r="H65" s="124"/>
    </row>
    <row r="66" spans="1:8" ht="18" customHeight="1" thickBot="1" x14ac:dyDescent="0.3">
      <c r="A66" s="53">
        <v>64</v>
      </c>
      <c r="B66" s="125">
        <v>43719</v>
      </c>
      <c r="C66" s="126" t="s">
        <v>1079</v>
      </c>
      <c r="D66" s="121">
        <v>100</v>
      </c>
      <c r="F66" s="122"/>
      <c r="G66" s="123"/>
      <c r="H66" s="124"/>
    </row>
    <row r="67" spans="1:8" ht="18" customHeight="1" thickBot="1" x14ac:dyDescent="0.3">
      <c r="A67" s="53">
        <v>65</v>
      </c>
      <c r="B67" s="125">
        <v>43719</v>
      </c>
      <c r="C67" s="126" t="s">
        <v>1069</v>
      </c>
      <c r="D67" s="121">
        <v>8200</v>
      </c>
      <c r="F67" s="122"/>
      <c r="G67" s="123"/>
      <c r="H67" s="124"/>
    </row>
    <row r="68" spans="1:8" ht="18" customHeight="1" thickBot="1" x14ac:dyDescent="0.3">
      <c r="A68" s="53">
        <v>66</v>
      </c>
      <c r="B68" s="125">
        <v>43719</v>
      </c>
      <c r="C68" s="126" t="s">
        <v>1080</v>
      </c>
      <c r="D68" s="121">
        <v>1500</v>
      </c>
      <c r="F68" s="122"/>
      <c r="G68" s="123"/>
      <c r="H68" s="124"/>
    </row>
    <row r="69" spans="1:8" ht="18" customHeight="1" thickBot="1" x14ac:dyDescent="0.3">
      <c r="A69" s="53">
        <v>67</v>
      </c>
      <c r="B69" s="125">
        <v>43719</v>
      </c>
      <c r="C69" s="126" t="s">
        <v>1081</v>
      </c>
      <c r="D69" s="121">
        <v>6500</v>
      </c>
      <c r="F69" s="122"/>
      <c r="G69" s="123"/>
      <c r="H69" s="124"/>
    </row>
    <row r="70" spans="1:8" ht="18" customHeight="1" thickBot="1" x14ac:dyDescent="0.3">
      <c r="A70" s="53">
        <v>68</v>
      </c>
      <c r="B70" s="80">
        <v>43719</v>
      </c>
      <c r="C70" s="75" t="s">
        <v>300</v>
      </c>
      <c r="D70" s="53">
        <v>8500</v>
      </c>
      <c r="F70" s="122"/>
      <c r="G70" s="123"/>
      <c r="H70" s="124"/>
    </row>
    <row r="71" spans="1:8" ht="18" customHeight="1" x14ac:dyDescent="0.25">
      <c r="A71" s="53">
        <v>69</v>
      </c>
      <c r="B71" s="80">
        <v>43719</v>
      </c>
      <c r="C71" s="75" t="s">
        <v>116</v>
      </c>
      <c r="D71" s="53">
        <v>6500</v>
      </c>
    </row>
    <row r="72" spans="1:8" ht="18" customHeight="1" x14ac:dyDescent="0.25">
      <c r="A72" s="53">
        <v>70</v>
      </c>
      <c r="B72" s="80">
        <v>43719</v>
      </c>
      <c r="C72" s="75" t="s">
        <v>1085</v>
      </c>
      <c r="D72" s="53">
        <v>6300</v>
      </c>
    </row>
    <row r="73" spans="1:8" ht="18" customHeight="1" x14ac:dyDescent="0.25">
      <c r="A73" s="53">
        <v>71</v>
      </c>
      <c r="B73" s="125">
        <v>43720</v>
      </c>
      <c r="C73" s="126" t="s">
        <v>1082</v>
      </c>
      <c r="D73" s="121">
        <v>6700</v>
      </c>
    </row>
    <row r="74" spans="1:8" ht="18" customHeight="1" x14ac:dyDescent="0.25">
      <c r="A74" s="53">
        <v>72</v>
      </c>
      <c r="B74" s="125">
        <v>43720</v>
      </c>
      <c r="C74" s="126" t="s">
        <v>1087</v>
      </c>
      <c r="D74" s="121">
        <v>6500</v>
      </c>
    </row>
    <row r="75" spans="1:8" ht="18" customHeight="1" x14ac:dyDescent="0.25">
      <c r="A75" s="127">
        <v>73</v>
      </c>
      <c r="B75" s="128">
        <v>43720</v>
      </c>
      <c r="C75" s="129" t="s">
        <v>1086</v>
      </c>
      <c r="D75" s="130">
        <v>6500</v>
      </c>
    </row>
    <row r="76" spans="1:8" ht="18" customHeight="1" x14ac:dyDescent="0.25">
      <c r="A76" s="53">
        <v>74</v>
      </c>
      <c r="B76" s="125">
        <v>43722</v>
      </c>
      <c r="C76" s="126" t="s">
        <v>1083</v>
      </c>
      <c r="D76" s="121">
        <v>6500</v>
      </c>
      <c r="E76" s="53"/>
    </row>
    <row r="77" spans="1:8" ht="18" customHeight="1" x14ac:dyDescent="0.25">
      <c r="A77" s="53">
        <v>75</v>
      </c>
      <c r="B77" s="80">
        <v>43723</v>
      </c>
      <c r="C77" s="75" t="s">
        <v>1088</v>
      </c>
      <c r="D77" s="53">
        <v>6300</v>
      </c>
      <c r="E77" s="53" t="s">
        <v>253</v>
      </c>
    </row>
    <row r="78" spans="1:8" ht="18" customHeight="1" x14ac:dyDescent="0.25">
      <c r="A78" s="53">
        <v>76</v>
      </c>
      <c r="B78" s="80">
        <v>43724</v>
      </c>
      <c r="C78" s="75" t="s">
        <v>1089</v>
      </c>
      <c r="D78" s="53">
        <v>6600</v>
      </c>
      <c r="E78" s="53" t="s">
        <v>253</v>
      </c>
    </row>
    <row r="79" spans="1:8" ht="18" customHeight="1" x14ac:dyDescent="0.25">
      <c r="A79" s="53">
        <v>77</v>
      </c>
      <c r="B79" s="80">
        <v>43726</v>
      </c>
      <c r="C79" s="75"/>
      <c r="D79" s="53">
        <v>2000</v>
      </c>
    </row>
    <row r="80" spans="1:8" ht="18" customHeight="1" x14ac:dyDescent="0.25">
      <c r="A80" s="53"/>
      <c r="B80" s="80">
        <v>43727</v>
      </c>
      <c r="C80" s="75"/>
      <c r="D80" s="53">
        <v>6500</v>
      </c>
    </row>
    <row r="81" spans="1:4" ht="18" customHeight="1" x14ac:dyDescent="0.25">
      <c r="A81" s="53"/>
      <c r="B81" s="80">
        <v>43727</v>
      </c>
      <c r="C81" s="75"/>
      <c r="D81" s="53">
        <v>5000</v>
      </c>
    </row>
    <row r="82" spans="1:4" ht="18" customHeight="1" x14ac:dyDescent="0.25">
      <c r="A82" s="53"/>
      <c r="B82" s="80">
        <v>43728</v>
      </c>
      <c r="C82" s="75"/>
      <c r="D82" s="53">
        <v>6500</v>
      </c>
    </row>
    <row r="83" spans="1:4" ht="18" customHeight="1" x14ac:dyDescent="0.25">
      <c r="A83" s="53"/>
      <c r="B83" s="80">
        <v>43729</v>
      </c>
      <c r="C83" s="75"/>
      <c r="D83" s="53">
        <v>6500</v>
      </c>
    </row>
    <row r="84" spans="1:4" ht="18" customHeight="1" x14ac:dyDescent="0.25">
      <c r="A84" s="53"/>
      <c r="B84" s="80">
        <v>43730</v>
      </c>
      <c r="C84" s="75"/>
      <c r="D84" s="53">
        <v>5500</v>
      </c>
    </row>
    <row r="85" spans="1:4" ht="18" customHeight="1" x14ac:dyDescent="0.25">
      <c r="A85" s="53"/>
      <c r="B85" s="80">
        <v>43730</v>
      </c>
      <c r="C85" s="75"/>
      <c r="D85" s="53">
        <v>6500</v>
      </c>
    </row>
    <row r="86" spans="1:4" ht="18" customHeight="1" x14ac:dyDescent="0.25">
      <c r="A86" s="53"/>
      <c r="B86" s="80">
        <v>43731</v>
      </c>
      <c r="C86" s="75"/>
      <c r="D86" s="53">
        <v>1500</v>
      </c>
    </row>
    <row r="87" spans="1:4" ht="18" customHeight="1" x14ac:dyDescent="0.25">
      <c r="A87" s="53"/>
      <c r="B87" s="80">
        <v>43734</v>
      </c>
      <c r="C87" s="75"/>
      <c r="D87" s="53">
        <v>6000</v>
      </c>
    </row>
    <row r="88" spans="1:4" ht="18" customHeight="1" x14ac:dyDescent="0.25">
      <c r="A88" s="53"/>
      <c r="B88" s="80">
        <v>43737</v>
      </c>
      <c r="C88" s="75"/>
      <c r="D88" s="53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243"/>
  <sheetViews>
    <sheetView zoomScaleNormal="100" workbookViewId="0">
      <pane ySplit="4" topLeftCell="A31" activePane="bottomLeft" state="frozen"/>
      <selection pane="bottomLeft" activeCell="N58" sqref="N58"/>
    </sheetView>
  </sheetViews>
  <sheetFormatPr defaultRowHeight="18" customHeight="1" x14ac:dyDescent="0.25"/>
  <cols>
    <col min="1" max="1" width="3.85546875" style="4" customWidth="1"/>
    <col min="2" max="2" width="10.85546875" style="4" customWidth="1"/>
    <col min="3" max="3" width="31.42578125" style="42" customWidth="1"/>
    <col min="4" max="4" width="10" style="4" customWidth="1"/>
    <col min="5" max="5" width="4" style="42" customWidth="1"/>
    <col min="6" max="6" width="4.42578125" style="4" customWidth="1"/>
    <col min="7" max="7" width="11.140625" style="4" customWidth="1"/>
    <col min="8" max="8" width="20.140625" style="42" customWidth="1"/>
    <col min="9" max="9" width="10.85546875" style="4" customWidth="1"/>
    <col min="10" max="10" width="3" style="42" customWidth="1"/>
    <col min="11" max="11" width="20.7109375" style="42" customWidth="1"/>
    <col min="12" max="12" width="3.85546875" style="42" customWidth="1"/>
    <col min="13" max="13" width="13.28515625" style="4" customWidth="1"/>
    <col min="14" max="14" width="24.28515625" style="42" customWidth="1"/>
    <col min="15" max="16" width="11" style="4" customWidth="1"/>
    <col min="17" max="17" width="12" style="4" customWidth="1"/>
    <col min="18" max="18" width="4" style="42" customWidth="1"/>
    <col min="19" max="19" width="9.140625" style="42"/>
    <col min="20" max="20" width="23.42578125" style="42" customWidth="1"/>
    <col min="21" max="21" width="11.5703125" style="4" customWidth="1"/>
    <col min="22" max="22" width="14.5703125" style="42" customWidth="1"/>
    <col min="23" max="16384" width="9.140625" style="42"/>
  </cols>
  <sheetData>
    <row r="1" spans="1:27" ht="18" customHeight="1" x14ac:dyDescent="0.25">
      <c r="A1" s="53"/>
      <c r="B1" s="53"/>
      <c r="C1" s="106" t="s">
        <v>26</v>
      </c>
      <c r="D1" s="41">
        <f>SUM(D3:D80)</f>
        <v>455405</v>
      </c>
      <c r="H1" s="106" t="s">
        <v>26</v>
      </c>
      <c r="I1" s="97">
        <f>SUM(I4:I76)</f>
        <v>420750</v>
      </c>
      <c r="X1" s="42" t="s">
        <v>41</v>
      </c>
      <c r="Y1" s="42" t="s">
        <v>774</v>
      </c>
    </row>
    <row r="2" spans="1:27" s="2" customFormat="1" ht="20.100000000000001" customHeight="1" x14ac:dyDescent="0.25">
      <c r="A2" s="53" t="s">
        <v>223</v>
      </c>
      <c r="B2" s="40" t="s">
        <v>640</v>
      </c>
      <c r="C2" s="40" t="s">
        <v>641</v>
      </c>
      <c r="D2" s="40" t="s">
        <v>474</v>
      </c>
      <c r="E2" s="3"/>
      <c r="F2" s="53" t="s">
        <v>223</v>
      </c>
      <c r="G2" s="41" t="s">
        <v>640</v>
      </c>
      <c r="H2" s="41" t="s">
        <v>641</v>
      </c>
      <c r="I2" s="41" t="s">
        <v>474</v>
      </c>
      <c r="J2" s="83"/>
      <c r="K2" s="23"/>
      <c r="L2" s="23"/>
      <c r="M2" s="84"/>
      <c r="N2" s="23"/>
      <c r="O2" s="84"/>
      <c r="P2" s="84"/>
      <c r="Q2" s="84"/>
      <c r="U2" s="4"/>
    </row>
    <row r="3" spans="1:27" s="2" customFormat="1" ht="20.100000000000001" customHeight="1" x14ac:dyDescent="0.25">
      <c r="A3" s="53">
        <v>1</v>
      </c>
      <c r="B3" s="87">
        <v>43674</v>
      </c>
      <c r="C3" s="75" t="s">
        <v>872</v>
      </c>
      <c r="D3" s="53">
        <v>1500</v>
      </c>
      <c r="E3" s="3"/>
      <c r="F3" s="79">
        <v>1</v>
      </c>
      <c r="G3" s="12"/>
      <c r="H3" s="12" t="s">
        <v>970</v>
      </c>
      <c r="I3" s="53">
        <v>3000</v>
      </c>
      <c r="J3" s="23"/>
      <c r="K3" s="53" t="s">
        <v>879</v>
      </c>
      <c r="L3" s="84"/>
      <c r="M3" s="53"/>
      <c r="N3" s="106" t="s">
        <v>950</v>
      </c>
      <c r="O3" s="52">
        <f>SUM(O5:O21)+D1</f>
        <v>705405</v>
      </c>
      <c r="P3" s="52">
        <f>SUM(P5:P43)</f>
        <v>561532</v>
      </c>
      <c r="Q3" s="52">
        <f>O3-P3</f>
        <v>143873</v>
      </c>
      <c r="R3" s="4"/>
      <c r="S3" s="53" t="s">
        <v>26</v>
      </c>
      <c r="T3" s="53"/>
      <c r="U3" s="52" t="e">
        <f>SUM(U5:U7)+SUM(#REF!,#REF!)</f>
        <v>#REF!</v>
      </c>
      <c r="V3" s="53">
        <f>SUM(V5:V7)</f>
        <v>33538</v>
      </c>
    </row>
    <row r="4" spans="1:27" ht="18" customHeight="1" x14ac:dyDescent="0.25">
      <c r="A4" s="53">
        <v>2</v>
      </c>
      <c r="B4" s="87">
        <v>43675</v>
      </c>
      <c r="C4" s="75" t="s">
        <v>228</v>
      </c>
      <c r="D4" s="53">
        <v>7300</v>
      </c>
      <c r="F4" s="79">
        <v>2</v>
      </c>
      <c r="G4" s="80">
        <v>43676</v>
      </c>
      <c r="H4" s="81" t="s">
        <v>875</v>
      </c>
      <c r="I4" s="82">
        <v>1000</v>
      </c>
      <c r="J4" s="84"/>
      <c r="K4" s="76">
        <f>D1+I1</f>
        <v>876155</v>
      </c>
      <c r="L4" s="86"/>
      <c r="M4" s="76" t="s">
        <v>473</v>
      </c>
      <c r="N4" s="76" t="s">
        <v>707</v>
      </c>
      <c r="O4" s="76" t="s">
        <v>708</v>
      </c>
      <c r="P4" s="76" t="s">
        <v>34</v>
      </c>
      <c r="Q4" s="76" t="s">
        <v>356</v>
      </c>
      <c r="S4" s="76" t="s">
        <v>473</v>
      </c>
      <c r="T4" s="76" t="s">
        <v>707</v>
      </c>
      <c r="U4" s="76" t="s">
        <v>708</v>
      </c>
      <c r="V4" s="76" t="s">
        <v>34</v>
      </c>
    </row>
    <row r="5" spans="1:27" ht="18" customHeight="1" x14ac:dyDescent="0.25">
      <c r="A5" s="53">
        <v>3</v>
      </c>
      <c r="B5" s="80">
        <v>43677</v>
      </c>
      <c r="C5" s="75" t="s">
        <v>876</v>
      </c>
      <c r="D5" s="53">
        <v>8560</v>
      </c>
      <c r="F5" s="79">
        <v>3</v>
      </c>
      <c r="G5" s="80">
        <v>43677</v>
      </c>
      <c r="H5" s="75" t="s">
        <v>877</v>
      </c>
      <c r="I5" s="53">
        <v>7500</v>
      </c>
      <c r="J5" s="84"/>
      <c r="K5" s="84"/>
      <c r="L5" s="84"/>
      <c r="M5" s="90">
        <v>43677</v>
      </c>
      <c r="N5" s="91" t="s">
        <v>886</v>
      </c>
      <c r="O5" s="92"/>
      <c r="P5" s="92">
        <v>400</v>
      </c>
      <c r="Q5" s="92" t="s">
        <v>893</v>
      </c>
      <c r="S5" s="90">
        <v>43677</v>
      </c>
      <c r="T5" s="91" t="s">
        <v>865</v>
      </c>
      <c r="U5" s="92"/>
      <c r="V5" s="92">
        <v>32488</v>
      </c>
      <c r="X5" s="98">
        <v>43677</v>
      </c>
      <c r="Y5" s="99" t="s">
        <v>867</v>
      </c>
      <c r="Z5" s="101"/>
      <c r="AA5" s="101">
        <v>81000</v>
      </c>
    </row>
    <row r="6" spans="1:27" ht="18" customHeight="1" x14ac:dyDescent="0.25">
      <c r="A6" s="53">
        <v>4</v>
      </c>
      <c r="B6" s="87">
        <v>43677</v>
      </c>
      <c r="C6" s="75" t="s">
        <v>784</v>
      </c>
      <c r="D6" s="53">
        <v>1000</v>
      </c>
      <c r="F6" s="79">
        <v>4</v>
      </c>
      <c r="G6" s="80">
        <v>43677</v>
      </c>
      <c r="H6" s="75" t="s">
        <v>878</v>
      </c>
      <c r="I6" s="53">
        <v>8500</v>
      </c>
      <c r="J6" s="85"/>
      <c r="K6" s="53" t="s">
        <v>41</v>
      </c>
      <c r="L6" s="85"/>
      <c r="M6" s="90">
        <v>43679</v>
      </c>
      <c r="N6" s="91" t="s">
        <v>620</v>
      </c>
      <c r="O6" s="92"/>
      <c r="P6" s="92">
        <v>20000</v>
      </c>
      <c r="Q6" s="92" t="s">
        <v>893</v>
      </c>
      <c r="S6" s="90">
        <v>43677</v>
      </c>
      <c r="T6" s="91" t="s">
        <v>866</v>
      </c>
      <c r="U6" s="92"/>
      <c r="V6" s="92">
        <v>1000</v>
      </c>
      <c r="X6" s="100"/>
      <c r="Y6" s="100" t="s">
        <v>480</v>
      </c>
      <c r="Z6" s="100">
        <v>20000</v>
      </c>
      <c r="AA6" s="100"/>
    </row>
    <row r="7" spans="1:27" ht="18" customHeight="1" x14ac:dyDescent="0.25">
      <c r="A7" s="53">
        <v>5</v>
      </c>
      <c r="B7" s="87">
        <v>43677</v>
      </c>
      <c r="C7" s="75" t="s">
        <v>872</v>
      </c>
      <c r="D7" s="53">
        <v>8000</v>
      </c>
      <c r="F7" s="79">
        <v>5</v>
      </c>
      <c r="G7" s="80">
        <v>43648</v>
      </c>
      <c r="H7" s="75" t="s">
        <v>683</v>
      </c>
      <c r="I7" s="53">
        <v>15000</v>
      </c>
      <c r="K7" s="53">
        <v>-3000</v>
      </c>
      <c r="M7" s="80">
        <v>43680</v>
      </c>
      <c r="N7" s="75" t="s">
        <v>466</v>
      </c>
      <c r="O7" s="53"/>
      <c r="P7" s="53">
        <v>40</v>
      </c>
      <c r="Q7" s="53" t="s">
        <v>893</v>
      </c>
      <c r="S7" s="90">
        <v>43677</v>
      </c>
      <c r="T7" s="91" t="s">
        <v>868</v>
      </c>
      <c r="U7" s="92"/>
      <c r="V7" s="92">
        <v>50</v>
      </c>
      <c r="X7" s="100"/>
      <c r="Y7" s="100" t="s">
        <v>869</v>
      </c>
      <c r="Z7" s="100">
        <v>14200</v>
      </c>
      <c r="AA7" s="100"/>
    </row>
    <row r="8" spans="1:27" ht="18" customHeight="1" x14ac:dyDescent="0.25">
      <c r="A8" s="53">
        <v>6</v>
      </c>
      <c r="B8" s="87">
        <v>43677</v>
      </c>
      <c r="C8" s="75" t="s">
        <v>873</v>
      </c>
      <c r="D8" s="53">
        <v>1000</v>
      </c>
      <c r="F8" s="79">
        <v>6</v>
      </c>
      <c r="G8" s="80">
        <v>43648</v>
      </c>
      <c r="H8" s="75" t="s">
        <v>896</v>
      </c>
      <c r="I8" s="53">
        <v>6500</v>
      </c>
      <c r="K8" s="84"/>
      <c r="M8" s="80">
        <v>43681</v>
      </c>
      <c r="N8" s="75" t="s">
        <v>608</v>
      </c>
      <c r="O8" s="53"/>
      <c r="P8" s="53">
        <v>200</v>
      </c>
      <c r="Q8" s="53" t="s">
        <v>893</v>
      </c>
      <c r="S8" s="90">
        <v>43647</v>
      </c>
      <c r="T8" s="91" t="s">
        <v>882</v>
      </c>
      <c r="U8" s="92"/>
      <c r="V8" s="92">
        <v>12000</v>
      </c>
      <c r="X8" s="100"/>
      <c r="Y8" s="100" t="s">
        <v>483</v>
      </c>
      <c r="Z8" s="100">
        <v>14200</v>
      </c>
      <c r="AA8" s="100"/>
    </row>
    <row r="9" spans="1:27" ht="18" customHeight="1" x14ac:dyDescent="0.25">
      <c r="A9" s="53">
        <v>7</v>
      </c>
      <c r="B9" s="80">
        <v>43678</v>
      </c>
      <c r="C9" s="75" t="s">
        <v>874</v>
      </c>
      <c r="D9" s="53">
        <v>3000</v>
      </c>
      <c r="F9" s="79">
        <v>7</v>
      </c>
      <c r="G9" s="80">
        <v>43648</v>
      </c>
      <c r="H9" s="75" t="s">
        <v>897</v>
      </c>
      <c r="I9" s="53">
        <v>14000</v>
      </c>
      <c r="K9" s="53" t="s">
        <v>774</v>
      </c>
      <c r="M9" s="80">
        <v>43681</v>
      </c>
      <c r="N9" s="75" t="s">
        <v>902</v>
      </c>
      <c r="O9" s="53"/>
      <c r="P9" s="53">
        <v>1000</v>
      </c>
      <c r="Q9" s="53" t="s">
        <v>893</v>
      </c>
      <c r="S9" s="90">
        <v>43678</v>
      </c>
      <c r="T9" s="91" t="s">
        <v>868</v>
      </c>
      <c r="U9" s="92"/>
      <c r="V9" s="92">
        <v>50</v>
      </c>
      <c r="X9" s="100"/>
      <c r="Y9" s="100" t="s">
        <v>870</v>
      </c>
      <c r="Z9" s="100">
        <v>14200</v>
      </c>
      <c r="AA9" s="100"/>
    </row>
    <row r="10" spans="1:27" ht="18" customHeight="1" x14ac:dyDescent="0.25">
      <c r="A10" s="53">
        <v>8</v>
      </c>
      <c r="B10" s="80">
        <v>43678</v>
      </c>
      <c r="C10" s="75" t="s">
        <v>785</v>
      </c>
      <c r="D10" s="53">
        <v>6500</v>
      </c>
      <c r="E10" s="42" t="s">
        <v>934</v>
      </c>
      <c r="F10" s="79">
        <v>8</v>
      </c>
      <c r="G10" s="80">
        <v>43680</v>
      </c>
      <c r="H10" s="75" t="s">
        <v>277</v>
      </c>
      <c r="I10" s="53">
        <v>8500</v>
      </c>
      <c r="K10" s="53">
        <v>28000</v>
      </c>
      <c r="M10" s="80">
        <v>43681</v>
      </c>
      <c r="N10" s="75" t="s">
        <v>903</v>
      </c>
      <c r="O10" s="53"/>
      <c r="P10" s="53">
        <v>420</v>
      </c>
      <c r="Q10" s="53" t="s">
        <v>893</v>
      </c>
      <c r="S10" s="90">
        <v>43678</v>
      </c>
      <c r="T10" s="42" t="s">
        <v>885</v>
      </c>
      <c r="V10" s="4">
        <v>800</v>
      </c>
      <c r="X10" s="100"/>
      <c r="Y10" s="100" t="s">
        <v>870</v>
      </c>
      <c r="Z10" s="100">
        <v>2000</v>
      </c>
      <c r="AA10" s="100"/>
    </row>
    <row r="11" spans="1:27" ht="18" customHeight="1" x14ac:dyDescent="0.25">
      <c r="A11" s="53">
        <v>9</v>
      </c>
      <c r="B11" s="80">
        <v>43679</v>
      </c>
      <c r="C11" s="75" t="s">
        <v>887</v>
      </c>
      <c r="D11" s="53">
        <v>300</v>
      </c>
      <c r="F11" s="79">
        <v>9</v>
      </c>
      <c r="G11" s="80">
        <v>43680</v>
      </c>
      <c r="H11" s="75" t="s">
        <v>216</v>
      </c>
      <c r="I11" s="53">
        <v>6300</v>
      </c>
      <c r="M11" s="80">
        <v>43681</v>
      </c>
      <c r="N11" s="75" t="s">
        <v>944</v>
      </c>
      <c r="O11" s="53"/>
      <c r="P11" s="53">
        <v>1000</v>
      </c>
      <c r="Q11" s="53" t="s">
        <v>893</v>
      </c>
      <c r="S11" s="90">
        <v>43678</v>
      </c>
      <c r="T11" s="42" t="s">
        <v>883</v>
      </c>
      <c r="U11" s="4">
        <v>25000</v>
      </c>
      <c r="X11" s="100"/>
      <c r="Y11" s="100" t="s">
        <v>870</v>
      </c>
      <c r="Z11" s="100">
        <v>14000</v>
      </c>
      <c r="AA11" s="100"/>
    </row>
    <row r="12" spans="1:27" ht="18" customHeight="1" x14ac:dyDescent="0.25">
      <c r="A12" s="53">
        <v>10</v>
      </c>
      <c r="B12" s="80">
        <v>43679</v>
      </c>
      <c r="C12" s="75" t="s">
        <v>888</v>
      </c>
      <c r="D12" s="53">
        <v>2000</v>
      </c>
      <c r="F12" s="79">
        <v>10</v>
      </c>
      <c r="G12" s="80">
        <v>43682</v>
      </c>
      <c r="H12" s="75" t="s">
        <v>920</v>
      </c>
      <c r="I12" s="53">
        <v>6500</v>
      </c>
      <c r="K12" s="53" t="s">
        <v>974</v>
      </c>
      <c r="M12" s="80">
        <v>43685</v>
      </c>
      <c r="N12" s="75" t="s">
        <v>945</v>
      </c>
      <c r="O12" s="53"/>
      <c r="P12" s="53">
        <v>11000</v>
      </c>
      <c r="Q12" s="53" t="s">
        <v>893</v>
      </c>
      <c r="S12" s="90">
        <v>43679</v>
      </c>
      <c r="T12" s="91" t="s">
        <v>868</v>
      </c>
      <c r="U12" s="92"/>
      <c r="V12" s="92">
        <v>40</v>
      </c>
      <c r="X12" s="100"/>
      <c r="Y12" s="100" t="s">
        <v>871</v>
      </c>
      <c r="Z12" s="100">
        <v>9000</v>
      </c>
      <c r="AA12" s="100"/>
    </row>
    <row r="13" spans="1:27" ht="18" customHeight="1" x14ac:dyDescent="0.25">
      <c r="A13" s="53">
        <v>11</v>
      </c>
      <c r="B13" s="80">
        <v>43679</v>
      </c>
      <c r="C13" s="75" t="s">
        <v>889</v>
      </c>
      <c r="D13" s="53">
        <v>6500</v>
      </c>
      <c r="F13" s="79">
        <v>11</v>
      </c>
      <c r="G13" s="80">
        <v>43682</v>
      </c>
      <c r="H13" s="75" t="s">
        <v>685</v>
      </c>
      <c r="I13" s="53">
        <v>5500</v>
      </c>
      <c r="K13" s="53">
        <v>100000</v>
      </c>
      <c r="M13" s="80">
        <v>43685</v>
      </c>
      <c r="N13" s="75" t="s">
        <v>946</v>
      </c>
      <c r="O13" s="53"/>
      <c r="P13" s="53">
        <v>280000</v>
      </c>
      <c r="Q13" s="53" t="s">
        <v>893</v>
      </c>
      <c r="S13" s="90">
        <v>43679</v>
      </c>
      <c r="T13" s="42" t="s">
        <v>884</v>
      </c>
      <c r="V13" s="4">
        <v>495</v>
      </c>
    </row>
    <row r="14" spans="1:27" ht="18" customHeight="1" x14ac:dyDescent="0.25">
      <c r="A14" s="53">
        <v>12</v>
      </c>
      <c r="B14" s="80">
        <v>43679</v>
      </c>
      <c r="C14" s="75" t="s">
        <v>895</v>
      </c>
      <c r="D14" s="53">
        <v>6000</v>
      </c>
      <c r="F14" s="79">
        <v>12</v>
      </c>
      <c r="G14" s="80">
        <v>43682</v>
      </c>
      <c r="H14" s="75" t="s">
        <v>677</v>
      </c>
      <c r="I14" s="53">
        <v>5500</v>
      </c>
      <c r="M14" s="80">
        <v>43686</v>
      </c>
      <c r="N14" s="75" t="s">
        <v>965</v>
      </c>
      <c r="O14" s="53"/>
      <c r="P14" s="53">
        <v>357</v>
      </c>
      <c r="Q14" s="53" t="s">
        <v>893</v>
      </c>
      <c r="S14" s="90">
        <v>43679</v>
      </c>
      <c r="T14" s="59" t="s">
        <v>890</v>
      </c>
      <c r="U14" s="65"/>
      <c r="V14" s="65">
        <v>10000</v>
      </c>
      <c r="X14" s="102">
        <v>43677</v>
      </c>
      <c r="Y14" s="103" t="s">
        <v>865</v>
      </c>
      <c r="Z14" s="104">
        <v>32488</v>
      </c>
    </row>
    <row r="15" spans="1:27" ht="18" customHeight="1" x14ac:dyDescent="0.25">
      <c r="A15" s="53">
        <v>13</v>
      </c>
      <c r="B15" s="80">
        <v>43680</v>
      </c>
      <c r="C15" s="75" t="s">
        <v>887</v>
      </c>
      <c r="D15" s="53">
        <v>300</v>
      </c>
      <c r="F15" s="79">
        <v>13</v>
      </c>
      <c r="G15" s="80">
        <v>43682</v>
      </c>
      <c r="H15" s="75" t="s">
        <v>679</v>
      </c>
      <c r="I15" s="53">
        <v>11000</v>
      </c>
      <c r="K15" s="133">
        <f>K7+K10+K13-Q3-Q45</f>
        <v>-66517</v>
      </c>
      <c r="M15" s="80">
        <v>43688</v>
      </c>
      <c r="N15" s="75" t="s">
        <v>954</v>
      </c>
      <c r="O15" s="53"/>
      <c r="P15" s="53">
        <v>320</v>
      </c>
      <c r="Q15" s="53" t="s">
        <v>893</v>
      </c>
      <c r="S15" s="90">
        <v>43679</v>
      </c>
      <c r="T15" s="42" t="s">
        <v>894</v>
      </c>
      <c r="V15" s="4">
        <v>100</v>
      </c>
      <c r="X15" s="104"/>
      <c r="Y15" s="104" t="s">
        <v>880</v>
      </c>
      <c r="Z15" s="104">
        <v>10000</v>
      </c>
    </row>
    <row r="16" spans="1:27" ht="18" customHeight="1" x14ac:dyDescent="0.25">
      <c r="A16" s="53">
        <v>14</v>
      </c>
      <c r="B16" s="80">
        <v>43680</v>
      </c>
      <c r="C16" s="75" t="s">
        <v>801</v>
      </c>
      <c r="D16" s="53">
        <v>8500</v>
      </c>
      <c r="F16" s="79">
        <v>14</v>
      </c>
      <c r="G16" s="80">
        <v>43682</v>
      </c>
      <c r="H16" s="75" t="s">
        <v>686</v>
      </c>
      <c r="I16" s="53">
        <v>5500</v>
      </c>
      <c r="K16" s="133"/>
      <c r="M16" s="80">
        <v>43688</v>
      </c>
      <c r="N16" s="75" t="s">
        <v>971</v>
      </c>
      <c r="O16" s="53">
        <v>50000</v>
      </c>
      <c r="P16" s="53"/>
      <c r="Q16" s="53" t="s">
        <v>893</v>
      </c>
      <c r="S16" s="37">
        <v>43680</v>
      </c>
      <c r="T16" s="42" t="s">
        <v>900</v>
      </c>
      <c r="U16" s="4">
        <v>2000</v>
      </c>
      <c r="X16" s="104"/>
      <c r="Y16" s="104" t="s">
        <v>881</v>
      </c>
      <c r="Z16" s="104">
        <v>20000</v>
      </c>
    </row>
    <row r="17" spans="1:27" ht="18" customHeight="1" x14ac:dyDescent="0.25">
      <c r="A17" s="53">
        <v>15</v>
      </c>
      <c r="B17" s="80">
        <v>43680</v>
      </c>
      <c r="C17" s="75" t="s">
        <v>908</v>
      </c>
      <c r="D17" s="53">
        <v>1000</v>
      </c>
      <c r="F17" s="79">
        <v>15</v>
      </c>
      <c r="G17" s="80">
        <v>43682</v>
      </c>
      <c r="H17" s="75" t="s">
        <v>921</v>
      </c>
      <c r="I17" s="53">
        <v>6000</v>
      </c>
      <c r="M17" s="80">
        <v>43689</v>
      </c>
      <c r="N17" s="75" t="s">
        <v>971</v>
      </c>
      <c r="O17" s="53">
        <v>50000</v>
      </c>
      <c r="P17" s="53"/>
      <c r="Q17" s="53" t="s">
        <v>893</v>
      </c>
      <c r="S17" s="37">
        <v>43682</v>
      </c>
      <c r="T17" s="42" t="s">
        <v>72</v>
      </c>
      <c r="V17" s="42">
        <v>16500</v>
      </c>
      <c r="X17" s="102">
        <v>43647</v>
      </c>
      <c r="Y17" s="103" t="s">
        <v>882</v>
      </c>
      <c r="Z17" s="105">
        <v>12000</v>
      </c>
    </row>
    <row r="18" spans="1:27" ht="18" customHeight="1" x14ac:dyDescent="0.25">
      <c r="A18" s="53">
        <v>16</v>
      </c>
      <c r="B18" s="80">
        <v>43680</v>
      </c>
      <c r="C18" s="75" t="s">
        <v>904</v>
      </c>
      <c r="D18" s="53">
        <v>6600</v>
      </c>
      <c r="F18" s="79">
        <v>16</v>
      </c>
      <c r="G18" s="80">
        <v>43682</v>
      </c>
      <c r="H18" s="75" t="s">
        <v>703</v>
      </c>
      <c r="I18" s="53">
        <v>6000</v>
      </c>
      <c r="M18" s="80">
        <v>43689</v>
      </c>
      <c r="N18" s="75" t="s">
        <v>604</v>
      </c>
      <c r="O18" s="53"/>
      <c r="P18" s="53">
        <v>500</v>
      </c>
      <c r="Q18" s="53" t="s">
        <v>893</v>
      </c>
      <c r="X18" s="102">
        <v>43647</v>
      </c>
      <c r="Y18" s="104" t="s">
        <v>883</v>
      </c>
      <c r="Z18" s="104"/>
      <c r="AA18" s="42">
        <v>25000</v>
      </c>
    </row>
    <row r="19" spans="1:27" ht="18" customHeight="1" x14ac:dyDescent="0.25">
      <c r="A19" s="53">
        <v>17</v>
      </c>
      <c r="B19" s="80">
        <v>43680</v>
      </c>
      <c r="C19" s="75" t="s">
        <v>905</v>
      </c>
      <c r="D19" s="53">
        <v>5500</v>
      </c>
      <c r="F19" s="79">
        <v>17</v>
      </c>
      <c r="G19" s="80">
        <v>43682</v>
      </c>
      <c r="H19" s="75" t="s">
        <v>922</v>
      </c>
      <c r="I19" s="53">
        <v>8500</v>
      </c>
      <c r="M19" s="80">
        <v>43690</v>
      </c>
      <c r="N19" s="75" t="s">
        <v>972</v>
      </c>
      <c r="O19" s="53"/>
      <c r="P19" s="53">
        <v>86773</v>
      </c>
      <c r="Q19" s="53" t="s">
        <v>893</v>
      </c>
      <c r="X19" s="37">
        <v>43682</v>
      </c>
      <c r="Y19" s="42" t="s">
        <v>72</v>
      </c>
      <c r="Z19" s="42">
        <v>16500</v>
      </c>
    </row>
    <row r="20" spans="1:27" ht="18" customHeight="1" x14ac:dyDescent="0.25">
      <c r="A20" s="53">
        <v>18</v>
      </c>
      <c r="B20" s="80">
        <v>43680</v>
      </c>
      <c r="C20" s="75" t="s">
        <v>905</v>
      </c>
      <c r="D20" s="53">
        <v>7500</v>
      </c>
      <c r="F20" s="79">
        <v>18</v>
      </c>
      <c r="G20" s="80">
        <v>43683</v>
      </c>
      <c r="H20" s="75" t="s">
        <v>936</v>
      </c>
      <c r="I20" s="53">
        <v>6500</v>
      </c>
      <c r="M20" s="80">
        <v>43683</v>
      </c>
      <c r="N20" s="75" t="s">
        <v>971</v>
      </c>
      <c r="O20" s="53">
        <v>150000</v>
      </c>
      <c r="P20" s="53"/>
      <c r="Q20" s="53" t="s">
        <v>893</v>
      </c>
      <c r="X20" s="104"/>
      <c r="Y20" s="104"/>
      <c r="Z20" s="42">
        <v>39365</v>
      </c>
    </row>
    <row r="21" spans="1:27" ht="18" customHeight="1" x14ac:dyDescent="0.25">
      <c r="A21" s="53">
        <v>19</v>
      </c>
      <c r="B21" s="80">
        <v>43681</v>
      </c>
      <c r="C21" s="75" t="s">
        <v>906</v>
      </c>
      <c r="D21" s="53">
        <v>3000</v>
      </c>
      <c r="F21" s="79">
        <v>19</v>
      </c>
      <c r="G21" s="80">
        <v>43683</v>
      </c>
      <c r="H21" s="75" t="s">
        <v>937</v>
      </c>
      <c r="I21" s="53">
        <v>15000</v>
      </c>
      <c r="M21" s="80">
        <v>43685</v>
      </c>
      <c r="N21" s="75" t="s">
        <v>973</v>
      </c>
      <c r="O21" s="53"/>
      <c r="P21" s="53">
        <v>100000</v>
      </c>
      <c r="Q21" s="53" t="s">
        <v>893</v>
      </c>
    </row>
    <row r="22" spans="1:27" ht="18" customHeight="1" x14ac:dyDescent="0.25">
      <c r="A22" s="53">
        <v>20</v>
      </c>
      <c r="B22" s="80">
        <v>43681</v>
      </c>
      <c r="C22" s="75" t="s">
        <v>907</v>
      </c>
      <c r="D22" s="53">
        <v>10000</v>
      </c>
      <c r="F22" s="79">
        <v>20</v>
      </c>
      <c r="G22" s="80">
        <v>43683</v>
      </c>
      <c r="H22" s="75" t="s">
        <v>808</v>
      </c>
      <c r="I22" s="53">
        <v>6500</v>
      </c>
      <c r="M22" s="80">
        <v>43691</v>
      </c>
      <c r="N22" s="75" t="s">
        <v>983</v>
      </c>
      <c r="O22" s="53"/>
      <c r="P22" s="53">
        <v>550</v>
      </c>
      <c r="Q22" s="53" t="s">
        <v>893</v>
      </c>
      <c r="Z22" s="104">
        <f>SUM(Z14:Z21)</f>
        <v>130353</v>
      </c>
      <c r="AA22" s="104">
        <f>SUM(AA18:AA21)</f>
        <v>25000</v>
      </c>
    </row>
    <row r="23" spans="1:27" ht="18" customHeight="1" x14ac:dyDescent="0.25">
      <c r="A23" s="53">
        <v>21</v>
      </c>
      <c r="B23" s="80">
        <v>43681</v>
      </c>
      <c r="C23" s="75" t="s">
        <v>909</v>
      </c>
      <c r="D23" s="53">
        <v>3000</v>
      </c>
      <c r="F23" s="79">
        <v>21</v>
      </c>
      <c r="G23" s="80">
        <v>43683</v>
      </c>
      <c r="H23" s="75" t="s">
        <v>688</v>
      </c>
      <c r="I23" s="53">
        <v>6500</v>
      </c>
      <c r="M23" s="80">
        <v>43692</v>
      </c>
      <c r="N23" s="75" t="s">
        <v>984</v>
      </c>
      <c r="O23" s="53"/>
      <c r="P23" s="53">
        <v>270</v>
      </c>
      <c r="Q23" s="53" t="s">
        <v>893</v>
      </c>
    </row>
    <row r="24" spans="1:27" ht="18" customHeight="1" x14ac:dyDescent="0.25">
      <c r="A24" s="53">
        <v>22</v>
      </c>
      <c r="B24" s="80">
        <v>43681</v>
      </c>
      <c r="C24" s="75" t="s">
        <v>910</v>
      </c>
      <c r="D24" s="53">
        <v>10000</v>
      </c>
      <c r="F24" s="79">
        <v>22</v>
      </c>
      <c r="G24" s="80">
        <v>43684</v>
      </c>
      <c r="H24" s="75" t="s">
        <v>938</v>
      </c>
      <c r="I24" s="53">
        <v>6000</v>
      </c>
      <c r="M24" s="80">
        <v>43692</v>
      </c>
      <c r="N24" s="75" t="s">
        <v>985</v>
      </c>
      <c r="O24" s="53"/>
      <c r="P24" s="53">
        <v>11610</v>
      </c>
      <c r="Q24" s="53" t="s">
        <v>893</v>
      </c>
    </row>
    <row r="25" spans="1:27" ht="18" customHeight="1" x14ac:dyDescent="0.25">
      <c r="A25" s="53">
        <v>23</v>
      </c>
      <c r="B25" s="80">
        <v>43681</v>
      </c>
      <c r="C25" s="75" t="s">
        <v>716</v>
      </c>
      <c r="D25" s="53">
        <v>13000</v>
      </c>
      <c r="F25" s="79">
        <v>23</v>
      </c>
      <c r="G25" s="80">
        <v>43684</v>
      </c>
      <c r="H25" s="75" t="s">
        <v>939</v>
      </c>
      <c r="I25" s="53">
        <v>4000</v>
      </c>
      <c r="M25" s="53"/>
      <c r="N25" s="75"/>
      <c r="O25" s="53"/>
      <c r="P25" s="53">
        <v>500</v>
      </c>
      <c r="Q25" s="53"/>
    </row>
    <row r="26" spans="1:27" ht="18" customHeight="1" x14ac:dyDescent="0.25">
      <c r="A26" s="53">
        <v>24</v>
      </c>
      <c r="B26" s="80">
        <v>43681</v>
      </c>
      <c r="C26" s="75" t="s">
        <v>727</v>
      </c>
      <c r="D26" s="53">
        <v>6700</v>
      </c>
      <c r="F26" s="79">
        <v>24</v>
      </c>
      <c r="G26" s="80">
        <v>43684</v>
      </c>
      <c r="H26" s="75" t="s">
        <v>941</v>
      </c>
      <c r="I26" s="53">
        <v>4000</v>
      </c>
      <c r="M26" s="53"/>
      <c r="N26" s="75"/>
      <c r="O26" s="53"/>
      <c r="P26" s="53">
        <v>3060</v>
      </c>
      <c r="Q26" s="53"/>
    </row>
    <row r="27" spans="1:27" ht="18" customHeight="1" x14ac:dyDescent="0.25">
      <c r="A27" s="53">
        <v>25</v>
      </c>
      <c r="B27" s="80">
        <v>43681</v>
      </c>
      <c r="C27" s="75" t="s">
        <v>911</v>
      </c>
      <c r="D27" s="53">
        <v>8500</v>
      </c>
      <c r="F27" s="79">
        <v>25</v>
      </c>
      <c r="G27" s="80">
        <v>43684</v>
      </c>
      <c r="H27" s="75" t="s">
        <v>942</v>
      </c>
      <c r="I27" s="53">
        <v>6000</v>
      </c>
      <c r="M27" s="53"/>
      <c r="N27" s="75"/>
      <c r="O27" s="53"/>
      <c r="P27" s="53">
        <v>250</v>
      </c>
      <c r="Q27" s="53"/>
    </row>
    <row r="28" spans="1:27" ht="18" customHeight="1" x14ac:dyDescent="0.25">
      <c r="A28" s="53">
        <v>26</v>
      </c>
      <c r="B28" s="80">
        <v>43681</v>
      </c>
      <c r="C28" s="75" t="s">
        <v>912</v>
      </c>
      <c r="D28" s="53">
        <v>5300</v>
      </c>
      <c r="F28" s="79">
        <v>26</v>
      </c>
      <c r="G28" s="80">
        <v>43684</v>
      </c>
      <c r="H28" s="75" t="s">
        <v>939</v>
      </c>
      <c r="I28" s="53">
        <v>4000</v>
      </c>
      <c r="M28" s="53"/>
      <c r="N28" s="75"/>
      <c r="O28" s="53"/>
      <c r="P28" s="53">
        <v>1350</v>
      </c>
      <c r="Q28" s="53"/>
    </row>
    <row r="29" spans="1:27" ht="18" customHeight="1" x14ac:dyDescent="0.25">
      <c r="A29" s="53">
        <v>27</v>
      </c>
      <c r="B29" s="80">
        <v>43681</v>
      </c>
      <c r="C29" s="75" t="s">
        <v>913</v>
      </c>
      <c r="D29" s="53">
        <v>5300</v>
      </c>
      <c r="F29" s="79">
        <v>27</v>
      </c>
      <c r="G29" s="80">
        <v>43684</v>
      </c>
      <c r="H29" s="75" t="s">
        <v>940</v>
      </c>
      <c r="I29" s="53">
        <v>8500</v>
      </c>
      <c r="M29" s="53"/>
      <c r="N29" s="75"/>
      <c r="O29" s="53"/>
      <c r="P29" s="53">
        <v>232</v>
      </c>
      <c r="Q29" s="53"/>
      <c r="T29" s="80">
        <v>43648</v>
      </c>
      <c r="U29" s="75" t="s">
        <v>898</v>
      </c>
      <c r="V29" s="53">
        <v>5400</v>
      </c>
    </row>
    <row r="30" spans="1:27" ht="18" customHeight="1" x14ac:dyDescent="0.25">
      <c r="A30" s="53">
        <v>28</v>
      </c>
      <c r="B30" s="80">
        <v>43681</v>
      </c>
      <c r="C30" s="75" t="s">
        <v>914</v>
      </c>
      <c r="D30" s="53">
        <v>8300</v>
      </c>
      <c r="F30" s="79">
        <v>28</v>
      </c>
      <c r="G30" s="80">
        <v>43684</v>
      </c>
      <c r="H30" s="75" t="s">
        <v>832</v>
      </c>
      <c r="I30" s="53">
        <v>6500</v>
      </c>
      <c r="M30" s="53"/>
      <c r="N30" s="75"/>
      <c r="O30" s="53"/>
      <c r="P30" s="53">
        <v>500</v>
      </c>
      <c r="Q30" s="53"/>
      <c r="T30" s="80">
        <v>43690</v>
      </c>
      <c r="U30" s="75" t="s">
        <v>981</v>
      </c>
      <c r="V30" s="53">
        <v>6500</v>
      </c>
    </row>
    <row r="31" spans="1:27" ht="18" customHeight="1" x14ac:dyDescent="0.25">
      <c r="A31" s="53">
        <v>29</v>
      </c>
      <c r="B31" s="80">
        <v>43681</v>
      </c>
      <c r="C31" s="75" t="s">
        <v>548</v>
      </c>
      <c r="D31" s="53">
        <v>8300</v>
      </c>
      <c r="E31" s="42" t="s">
        <v>934</v>
      </c>
      <c r="F31" s="79">
        <v>29</v>
      </c>
      <c r="G31" s="80">
        <v>43685</v>
      </c>
      <c r="H31" s="75" t="s">
        <v>947</v>
      </c>
      <c r="I31" s="53">
        <v>5400</v>
      </c>
      <c r="M31" s="53"/>
      <c r="N31" s="75"/>
      <c r="O31" s="53"/>
      <c r="P31" s="53">
        <v>1200</v>
      </c>
      <c r="Q31" s="53"/>
    </row>
    <row r="32" spans="1:27" ht="18" customHeight="1" x14ac:dyDescent="0.25">
      <c r="A32" s="53">
        <v>30</v>
      </c>
      <c r="B32" s="80">
        <v>43682</v>
      </c>
      <c r="C32" s="75" t="s">
        <v>915</v>
      </c>
      <c r="D32" s="53">
        <v>12000</v>
      </c>
      <c r="F32" s="79">
        <v>30</v>
      </c>
      <c r="G32" s="80">
        <v>43685</v>
      </c>
      <c r="H32" s="75" t="s">
        <v>948</v>
      </c>
      <c r="I32" s="53">
        <v>9500</v>
      </c>
      <c r="M32" s="53"/>
      <c r="N32" s="75"/>
      <c r="O32" s="53"/>
      <c r="P32" s="53">
        <v>1080</v>
      </c>
      <c r="Q32" s="53"/>
    </row>
    <row r="33" spans="1:17" ht="18" customHeight="1" x14ac:dyDescent="0.25">
      <c r="A33" s="53">
        <v>31</v>
      </c>
      <c r="B33" s="80">
        <v>43682</v>
      </c>
      <c r="C33" s="75" t="s">
        <v>916</v>
      </c>
      <c r="D33" s="53">
        <v>5500</v>
      </c>
      <c r="F33" s="79">
        <v>31</v>
      </c>
      <c r="G33" s="80">
        <v>43686</v>
      </c>
      <c r="H33" s="75" t="s">
        <v>962</v>
      </c>
      <c r="I33" s="53">
        <v>5400</v>
      </c>
      <c r="M33" s="53"/>
      <c r="N33" s="75"/>
      <c r="O33" s="53"/>
      <c r="P33" s="53">
        <v>220</v>
      </c>
      <c r="Q33" s="53"/>
    </row>
    <row r="34" spans="1:17" ht="18" customHeight="1" x14ac:dyDescent="0.25">
      <c r="A34" s="53">
        <v>32</v>
      </c>
      <c r="B34" s="80">
        <v>43682</v>
      </c>
      <c r="C34" s="75" t="s">
        <v>917</v>
      </c>
      <c r="D34" s="53">
        <v>5500</v>
      </c>
      <c r="F34" s="79">
        <v>32</v>
      </c>
      <c r="G34" s="80">
        <v>43686</v>
      </c>
      <c r="H34" s="75" t="s">
        <v>963</v>
      </c>
      <c r="I34" s="53">
        <v>6500</v>
      </c>
      <c r="M34" s="53"/>
      <c r="N34" s="75"/>
      <c r="O34" s="53"/>
      <c r="P34" s="53">
        <v>130</v>
      </c>
      <c r="Q34" s="53"/>
    </row>
    <row r="35" spans="1:17" ht="18" customHeight="1" x14ac:dyDescent="0.25">
      <c r="A35" s="53">
        <v>33</v>
      </c>
      <c r="B35" s="80">
        <v>43682</v>
      </c>
      <c r="C35" s="75" t="s">
        <v>918</v>
      </c>
      <c r="D35" s="53">
        <v>6600</v>
      </c>
      <c r="F35" s="79">
        <v>33</v>
      </c>
      <c r="G35" s="80">
        <v>43686</v>
      </c>
      <c r="H35" s="75" t="s">
        <v>333</v>
      </c>
      <c r="I35" s="53">
        <v>5500</v>
      </c>
      <c r="M35" s="53"/>
      <c r="N35" s="75"/>
      <c r="O35" s="53"/>
      <c r="P35" s="53">
        <v>130</v>
      </c>
      <c r="Q35" s="53"/>
    </row>
    <row r="36" spans="1:17" ht="18" customHeight="1" x14ac:dyDescent="0.25">
      <c r="A36" s="53">
        <v>34</v>
      </c>
      <c r="B36" s="80">
        <v>43682</v>
      </c>
      <c r="C36" s="75" t="s">
        <v>725</v>
      </c>
      <c r="D36" s="53">
        <v>6500</v>
      </c>
      <c r="F36" s="79">
        <v>34</v>
      </c>
      <c r="G36" s="80">
        <v>43686</v>
      </c>
      <c r="H36" s="75" t="s">
        <v>964</v>
      </c>
      <c r="I36" s="53">
        <v>6300</v>
      </c>
      <c r="M36" s="53"/>
      <c r="N36" s="75"/>
      <c r="O36" s="53"/>
      <c r="P36" s="53">
        <v>100</v>
      </c>
      <c r="Q36" s="53"/>
    </row>
    <row r="37" spans="1:17" ht="18" customHeight="1" x14ac:dyDescent="0.25">
      <c r="A37" s="53">
        <v>35</v>
      </c>
      <c r="B37" s="80">
        <v>43682</v>
      </c>
      <c r="C37" s="75" t="s">
        <v>919</v>
      </c>
      <c r="D37" s="53">
        <v>9500</v>
      </c>
      <c r="F37" s="79">
        <v>35</v>
      </c>
      <c r="G37" s="80">
        <v>43687</v>
      </c>
      <c r="H37" s="75" t="s">
        <v>966</v>
      </c>
      <c r="I37" s="53">
        <v>6500</v>
      </c>
      <c r="M37" s="53"/>
      <c r="N37" s="75"/>
      <c r="O37" s="53"/>
      <c r="P37" s="53">
        <v>1000</v>
      </c>
      <c r="Q37" s="53"/>
    </row>
    <row r="38" spans="1:17" ht="18" customHeight="1" x14ac:dyDescent="0.25">
      <c r="A38" s="53">
        <v>36</v>
      </c>
      <c r="B38" s="80">
        <v>43682</v>
      </c>
      <c r="C38" s="75" t="s">
        <v>932</v>
      </c>
      <c r="D38" s="53">
        <v>6500</v>
      </c>
      <c r="E38" s="42" t="s">
        <v>934</v>
      </c>
      <c r="F38" s="79">
        <v>36</v>
      </c>
      <c r="G38" s="80">
        <v>43688</v>
      </c>
      <c r="H38" s="75" t="s">
        <v>967</v>
      </c>
      <c r="I38" s="53">
        <v>7500</v>
      </c>
      <c r="M38" s="53"/>
      <c r="N38" s="75" t="s">
        <v>994</v>
      </c>
      <c r="O38" s="53"/>
      <c r="P38" s="53">
        <v>20000</v>
      </c>
      <c r="Q38" s="53"/>
    </row>
    <row r="39" spans="1:17" ht="18" customHeight="1" x14ac:dyDescent="0.25">
      <c r="A39" s="53">
        <v>37</v>
      </c>
      <c r="B39" s="80">
        <v>43683</v>
      </c>
      <c r="C39" s="75" t="s">
        <v>136</v>
      </c>
      <c r="D39" s="53">
        <v>8500</v>
      </c>
      <c r="E39" s="42" t="s">
        <v>934</v>
      </c>
      <c r="F39" s="79">
        <v>37</v>
      </c>
      <c r="G39" s="80">
        <v>43688</v>
      </c>
      <c r="H39" s="75" t="s">
        <v>968</v>
      </c>
      <c r="I39" s="53">
        <v>6500</v>
      </c>
      <c r="M39" s="80">
        <v>43700</v>
      </c>
      <c r="N39" s="75" t="s">
        <v>995</v>
      </c>
      <c r="O39" s="53"/>
      <c r="P39" s="53">
        <v>15000</v>
      </c>
      <c r="Q39" s="53"/>
    </row>
    <row r="40" spans="1:17" ht="18" customHeight="1" x14ac:dyDescent="0.25">
      <c r="A40" s="53">
        <v>38</v>
      </c>
      <c r="B40" s="80">
        <v>43683</v>
      </c>
      <c r="C40" s="75" t="s">
        <v>207</v>
      </c>
      <c r="D40" s="53">
        <v>6500</v>
      </c>
      <c r="E40" s="42" t="s">
        <v>934</v>
      </c>
      <c r="F40" s="79">
        <v>38</v>
      </c>
      <c r="G40" s="80">
        <v>43688</v>
      </c>
      <c r="H40" s="75" t="s">
        <v>969</v>
      </c>
      <c r="I40" s="53">
        <v>6500</v>
      </c>
      <c r="M40" s="80">
        <v>43702</v>
      </c>
      <c r="N40" s="75" t="s">
        <v>996</v>
      </c>
      <c r="O40" s="53"/>
      <c r="P40" s="53">
        <v>2040</v>
      </c>
      <c r="Q40" s="53"/>
    </row>
    <row r="41" spans="1:17" ht="18" customHeight="1" x14ac:dyDescent="0.25">
      <c r="A41" s="53">
        <v>39</v>
      </c>
      <c r="B41" s="80">
        <v>43683</v>
      </c>
      <c r="C41" s="109" t="s">
        <v>323</v>
      </c>
      <c r="D41" s="53">
        <v>8500</v>
      </c>
      <c r="E41" s="42" t="s">
        <v>934</v>
      </c>
      <c r="F41" s="79">
        <v>39</v>
      </c>
      <c r="G41" s="64">
        <v>43689</v>
      </c>
      <c r="H41" s="75" t="s">
        <v>969</v>
      </c>
      <c r="I41" s="53">
        <v>6500</v>
      </c>
      <c r="M41" s="80">
        <v>43702</v>
      </c>
      <c r="N41" s="75" t="s">
        <v>1001</v>
      </c>
      <c r="O41" s="53"/>
      <c r="P41" s="53">
        <v>300</v>
      </c>
      <c r="Q41" s="53"/>
    </row>
    <row r="42" spans="1:17" ht="18" customHeight="1" x14ac:dyDescent="0.25">
      <c r="A42" s="53">
        <v>40</v>
      </c>
      <c r="B42" s="80">
        <v>43683</v>
      </c>
      <c r="C42" s="75" t="s">
        <v>123</v>
      </c>
      <c r="D42" s="53">
        <v>16500</v>
      </c>
      <c r="E42" s="42" t="s">
        <v>935</v>
      </c>
      <c r="F42" s="79">
        <v>40</v>
      </c>
      <c r="G42" s="80">
        <v>43689</v>
      </c>
      <c r="H42" s="75" t="s">
        <v>975</v>
      </c>
      <c r="I42" s="53">
        <v>6000</v>
      </c>
    </row>
    <row r="43" spans="1:17" ht="18" customHeight="1" x14ac:dyDescent="0.25">
      <c r="A43" s="53">
        <v>41</v>
      </c>
      <c r="B43" s="80">
        <v>43683</v>
      </c>
      <c r="C43" s="107" t="s">
        <v>923</v>
      </c>
      <c r="D43" s="108">
        <v>6000</v>
      </c>
      <c r="F43" s="79">
        <v>41</v>
      </c>
      <c r="G43" s="80">
        <v>43689</v>
      </c>
      <c r="H43" s="75" t="s">
        <v>976</v>
      </c>
      <c r="I43" s="53">
        <v>13000</v>
      </c>
    </row>
    <row r="44" spans="1:17" ht="18" customHeight="1" x14ac:dyDescent="0.25">
      <c r="A44" s="53">
        <v>42</v>
      </c>
      <c r="B44" s="80">
        <v>43683</v>
      </c>
      <c r="C44" s="107" t="s">
        <v>930</v>
      </c>
      <c r="D44" s="108">
        <v>8500</v>
      </c>
      <c r="F44" s="79">
        <v>42</v>
      </c>
      <c r="G44" s="80">
        <v>43689</v>
      </c>
      <c r="H44" s="75" t="s">
        <v>805</v>
      </c>
      <c r="I44" s="53">
        <v>6500</v>
      </c>
    </row>
    <row r="45" spans="1:17" ht="18" customHeight="1" x14ac:dyDescent="0.25">
      <c r="A45" s="53">
        <v>43</v>
      </c>
      <c r="B45" s="80">
        <v>43683</v>
      </c>
      <c r="C45" s="107" t="s">
        <v>924</v>
      </c>
      <c r="D45" s="108">
        <v>2100</v>
      </c>
      <c r="F45" s="79">
        <v>43</v>
      </c>
      <c r="G45" s="80">
        <v>43689</v>
      </c>
      <c r="H45" s="75" t="s">
        <v>977</v>
      </c>
      <c r="I45" s="53">
        <v>3000</v>
      </c>
      <c r="N45" s="106" t="s">
        <v>949</v>
      </c>
      <c r="O45" s="53">
        <f>SUM(O47:O52)+I1</f>
        <v>420750</v>
      </c>
      <c r="P45" s="53">
        <f>SUM(P47:P61)</f>
        <v>373106</v>
      </c>
      <c r="Q45" s="53">
        <f>O45-P45</f>
        <v>47644</v>
      </c>
    </row>
    <row r="46" spans="1:17" ht="18" customHeight="1" x14ac:dyDescent="0.25">
      <c r="A46" s="53">
        <v>44</v>
      </c>
      <c r="B46" s="80">
        <v>43683</v>
      </c>
      <c r="C46" s="107" t="s">
        <v>925</v>
      </c>
      <c r="D46" s="108">
        <v>8500</v>
      </c>
      <c r="F46" s="79">
        <v>44</v>
      </c>
      <c r="G46" s="80">
        <v>43689</v>
      </c>
      <c r="H46" s="75" t="s">
        <v>50</v>
      </c>
      <c r="I46" s="53">
        <v>5500</v>
      </c>
      <c r="M46" s="76" t="s">
        <v>473</v>
      </c>
      <c r="N46" s="76" t="s">
        <v>707</v>
      </c>
      <c r="O46" s="76" t="s">
        <v>708</v>
      </c>
      <c r="P46" s="76" t="s">
        <v>34</v>
      </c>
      <c r="Q46" s="53" t="s">
        <v>356</v>
      </c>
    </row>
    <row r="47" spans="1:17" ht="18" customHeight="1" x14ac:dyDescent="0.25">
      <c r="A47" s="53">
        <v>45</v>
      </c>
      <c r="B47" s="80">
        <v>43683</v>
      </c>
      <c r="C47" s="107" t="s">
        <v>742</v>
      </c>
      <c r="D47" s="108">
        <v>6500</v>
      </c>
      <c r="F47" s="79">
        <v>45</v>
      </c>
      <c r="G47" s="80">
        <v>43690</v>
      </c>
      <c r="H47" s="75" t="s">
        <v>198</v>
      </c>
      <c r="I47" s="53">
        <v>6500</v>
      </c>
      <c r="M47" s="90">
        <v>43679</v>
      </c>
      <c r="N47" s="91" t="s">
        <v>891</v>
      </c>
      <c r="O47" s="92"/>
      <c r="P47" s="92">
        <v>15000</v>
      </c>
      <c r="Q47" s="53" t="s">
        <v>892</v>
      </c>
    </row>
    <row r="48" spans="1:17" ht="18" customHeight="1" x14ac:dyDescent="0.25">
      <c r="A48" s="53">
        <v>46</v>
      </c>
      <c r="B48" s="80">
        <v>43684</v>
      </c>
      <c r="C48" s="107" t="s">
        <v>933</v>
      </c>
      <c r="D48" s="108">
        <v>5000</v>
      </c>
      <c r="E48" s="42" t="s">
        <v>934</v>
      </c>
      <c r="F48" s="79">
        <v>46</v>
      </c>
      <c r="G48" s="80">
        <v>43691</v>
      </c>
      <c r="H48" s="75" t="s">
        <v>674</v>
      </c>
      <c r="I48" s="53">
        <v>6200</v>
      </c>
      <c r="M48" s="80">
        <v>43680</v>
      </c>
      <c r="N48" s="75" t="s">
        <v>899</v>
      </c>
      <c r="O48" s="53"/>
      <c r="P48" s="53">
        <v>2500</v>
      </c>
      <c r="Q48" s="53" t="s">
        <v>892</v>
      </c>
    </row>
    <row r="49" spans="1:17" ht="18" customHeight="1" x14ac:dyDescent="0.25">
      <c r="A49" s="53">
        <v>47</v>
      </c>
      <c r="B49" s="80">
        <v>43684</v>
      </c>
      <c r="C49" s="107" t="s">
        <v>926</v>
      </c>
      <c r="D49" s="108">
        <v>6500</v>
      </c>
      <c r="F49" s="79">
        <v>47</v>
      </c>
      <c r="G49" s="80">
        <v>43691</v>
      </c>
      <c r="H49" s="75" t="s">
        <v>979</v>
      </c>
      <c r="I49" s="53">
        <v>6200</v>
      </c>
      <c r="M49" s="80">
        <v>43681</v>
      </c>
      <c r="N49" s="75" t="s">
        <v>901</v>
      </c>
      <c r="O49" s="53"/>
      <c r="P49" s="53">
        <v>5000</v>
      </c>
      <c r="Q49" s="53" t="s">
        <v>892</v>
      </c>
    </row>
    <row r="50" spans="1:17" ht="18" customHeight="1" x14ac:dyDescent="0.25">
      <c r="A50" s="53">
        <v>48</v>
      </c>
      <c r="B50" s="80">
        <v>43684</v>
      </c>
      <c r="C50" s="107" t="s">
        <v>736</v>
      </c>
      <c r="D50" s="108">
        <v>6500</v>
      </c>
      <c r="F50" s="79">
        <v>48</v>
      </c>
      <c r="G50" s="80">
        <v>43692</v>
      </c>
      <c r="H50" s="75" t="s">
        <v>982</v>
      </c>
      <c r="I50" s="53">
        <v>6000</v>
      </c>
      <c r="M50" s="80">
        <v>43687</v>
      </c>
      <c r="N50" s="75" t="s">
        <v>957</v>
      </c>
      <c r="O50" s="53"/>
      <c r="P50" s="53">
        <v>200000</v>
      </c>
      <c r="Q50" s="53" t="s">
        <v>892</v>
      </c>
    </row>
    <row r="51" spans="1:17" ht="18" customHeight="1" x14ac:dyDescent="0.25">
      <c r="A51" s="53">
        <v>49</v>
      </c>
      <c r="B51" s="80">
        <v>43684</v>
      </c>
      <c r="C51" s="107" t="s">
        <v>927</v>
      </c>
      <c r="D51" s="108">
        <v>5500</v>
      </c>
      <c r="F51" s="79">
        <v>49</v>
      </c>
      <c r="G51" s="80">
        <v>43693</v>
      </c>
      <c r="H51" s="75" t="s">
        <v>989</v>
      </c>
      <c r="I51" s="53">
        <v>16000</v>
      </c>
      <c r="M51" s="80">
        <v>43686</v>
      </c>
      <c r="N51" s="75" t="s">
        <v>965</v>
      </c>
      <c r="O51" s="53"/>
      <c r="P51" s="53">
        <v>176</v>
      </c>
      <c r="Q51" s="53" t="s">
        <v>892</v>
      </c>
    </row>
    <row r="52" spans="1:17" ht="18" customHeight="1" x14ac:dyDescent="0.25">
      <c r="A52" s="53">
        <v>50</v>
      </c>
      <c r="B52" s="80">
        <v>43684</v>
      </c>
      <c r="C52" s="107" t="s">
        <v>719</v>
      </c>
      <c r="D52" s="108">
        <v>8500</v>
      </c>
      <c r="F52" s="79">
        <v>50</v>
      </c>
      <c r="G52" s="80">
        <v>43694</v>
      </c>
      <c r="H52" s="75" t="s">
        <v>990</v>
      </c>
      <c r="I52" s="53">
        <v>15000</v>
      </c>
      <c r="M52" s="80">
        <v>43688</v>
      </c>
      <c r="N52" s="75" t="s">
        <v>955</v>
      </c>
      <c r="O52" s="53"/>
      <c r="P52" s="53">
        <v>8800</v>
      </c>
      <c r="Q52" s="53" t="s">
        <v>892</v>
      </c>
    </row>
    <row r="53" spans="1:17" ht="18" customHeight="1" x14ac:dyDescent="0.25">
      <c r="A53" s="53">
        <v>51</v>
      </c>
      <c r="B53" s="80">
        <v>43684</v>
      </c>
      <c r="C53" s="107" t="s">
        <v>928</v>
      </c>
      <c r="D53" s="108">
        <v>6700</v>
      </c>
      <c r="F53" s="79">
        <v>51</v>
      </c>
      <c r="G53" s="80">
        <v>43694</v>
      </c>
      <c r="H53" s="75" t="s">
        <v>991</v>
      </c>
      <c r="I53" s="53">
        <v>6500</v>
      </c>
      <c r="M53" s="80">
        <v>43689</v>
      </c>
      <c r="N53" s="75" t="s">
        <v>956</v>
      </c>
      <c r="O53" s="53"/>
      <c r="P53" s="53">
        <v>450</v>
      </c>
      <c r="Q53" s="53" t="s">
        <v>892</v>
      </c>
    </row>
    <row r="54" spans="1:17" ht="18" customHeight="1" x14ac:dyDescent="0.25">
      <c r="A54" s="53">
        <v>52</v>
      </c>
      <c r="B54" s="80">
        <v>43684</v>
      </c>
      <c r="C54" s="107" t="s">
        <v>929</v>
      </c>
      <c r="D54" s="108">
        <v>6500</v>
      </c>
      <c r="F54" s="79">
        <v>52</v>
      </c>
      <c r="G54" s="80">
        <v>43694</v>
      </c>
      <c r="H54" s="75" t="s">
        <v>861</v>
      </c>
      <c r="I54" s="53">
        <v>8500</v>
      </c>
      <c r="M54" s="80">
        <v>43690</v>
      </c>
      <c r="N54" s="75" t="s">
        <v>978</v>
      </c>
      <c r="O54" s="53"/>
      <c r="P54" s="53">
        <v>70690</v>
      </c>
      <c r="Q54" s="53" t="s">
        <v>892</v>
      </c>
    </row>
    <row r="55" spans="1:17" ht="18" customHeight="1" x14ac:dyDescent="0.25">
      <c r="A55" s="53">
        <v>53</v>
      </c>
      <c r="B55" s="80">
        <v>43685</v>
      </c>
      <c r="C55" s="75" t="s">
        <v>931</v>
      </c>
      <c r="D55" s="53">
        <v>500</v>
      </c>
      <c r="F55" s="79">
        <v>53</v>
      </c>
      <c r="G55" s="80">
        <v>43698</v>
      </c>
      <c r="H55" s="75" t="s">
        <v>792</v>
      </c>
      <c r="I55" s="53">
        <v>6000</v>
      </c>
      <c r="M55" s="80">
        <v>43694</v>
      </c>
      <c r="N55" s="75" t="s">
        <v>899</v>
      </c>
      <c r="O55" s="53"/>
      <c r="P55" s="53">
        <v>10000</v>
      </c>
      <c r="Q55" s="53" t="s">
        <v>892</v>
      </c>
    </row>
    <row r="56" spans="1:17" ht="18" customHeight="1" x14ac:dyDescent="0.25">
      <c r="A56" s="53">
        <v>54</v>
      </c>
      <c r="B56" s="80">
        <v>43685</v>
      </c>
      <c r="C56" s="75" t="s">
        <v>943</v>
      </c>
      <c r="D56" s="53">
        <v>8500</v>
      </c>
      <c r="F56" s="79">
        <v>54</v>
      </c>
      <c r="G56" s="80">
        <v>43698</v>
      </c>
      <c r="H56" s="75" t="s">
        <v>941</v>
      </c>
      <c r="I56" s="53">
        <v>2000</v>
      </c>
      <c r="M56" s="80">
        <v>43699</v>
      </c>
      <c r="N56" s="75" t="s">
        <v>999</v>
      </c>
      <c r="O56" s="53"/>
      <c r="P56" s="53">
        <v>60000</v>
      </c>
      <c r="Q56" s="53" t="s">
        <v>892</v>
      </c>
    </row>
    <row r="57" spans="1:17" ht="18" customHeight="1" x14ac:dyDescent="0.25">
      <c r="A57" s="53">
        <v>55</v>
      </c>
      <c r="B57" s="80">
        <v>43685</v>
      </c>
      <c r="C57" s="75" t="s">
        <v>951</v>
      </c>
      <c r="D57" s="53">
        <v>7000</v>
      </c>
      <c r="F57" s="79">
        <v>55</v>
      </c>
      <c r="G57" s="80">
        <v>43698</v>
      </c>
      <c r="H57" s="75" t="s">
        <v>997</v>
      </c>
      <c r="I57" s="53">
        <v>6000</v>
      </c>
      <c r="M57" s="80">
        <v>43702</v>
      </c>
      <c r="N57" s="75" t="s">
        <v>1000</v>
      </c>
      <c r="O57" s="53"/>
      <c r="P57" s="53">
        <v>420</v>
      </c>
      <c r="Q57" s="53" t="s">
        <v>892</v>
      </c>
    </row>
    <row r="58" spans="1:17" ht="18" customHeight="1" x14ac:dyDescent="0.25">
      <c r="A58" s="53">
        <v>56</v>
      </c>
      <c r="B58" s="80">
        <v>43685</v>
      </c>
      <c r="C58" s="75" t="s">
        <v>952</v>
      </c>
      <c r="D58" s="53">
        <v>9000</v>
      </c>
      <c r="F58" s="79">
        <v>56</v>
      </c>
      <c r="G58" s="80">
        <v>43698</v>
      </c>
      <c r="H58" s="75" t="s">
        <v>681</v>
      </c>
      <c r="I58" s="53">
        <v>8000</v>
      </c>
      <c r="M58" s="80">
        <v>43708</v>
      </c>
      <c r="N58" s="75" t="s">
        <v>1017</v>
      </c>
      <c r="O58" s="53"/>
      <c r="P58" s="53">
        <v>70</v>
      </c>
      <c r="Q58" s="53"/>
    </row>
    <row r="59" spans="1:17" ht="18" customHeight="1" x14ac:dyDescent="0.25">
      <c r="A59" s="53">
        <v>57</v>
      </c>
      <c r="B59" s="80">
        <v>43685</v>
      </c>
      <c r="C59" s="75" t="s">
        <v>953</v>
      </c>
      <c r="D59" s="53">
        <v>6500</v>
      </c>
      <c r="F59" s="79">
        <v>57</v>
      </c>
      <c r="G59" s="80">
        <v>43698</v>
      </c>
      <c r="H59" s="75" t="s">
        <v>998</v>
      </c>
      <c r="I59" s="53">
        <v>8000</v>
      </c>
    </row>
    <row r="60" spans="1:17" ht="18" customHeight="1" x14ac:dyDescent="0.25">
      <c r="A60" s="53">
        <v>58</v>
      </c>
      <c r="B60" s="80">
        <v>43686</v>
      </c>
      <c r="C60" s="75" t="s">
        <v>958</v>
      </c>
      <c r="D60" s="53">
        <v>5500</v>
      </c>
      <c r="F60" s="79">
        <v>58</v>
      </c>
      <c r="G60" s="80">
        <v>43703</v>
      </c>
      <c r="H60" s="75" t="s">
        <v>997</v>
      </c>
      <c r="I60" s="53">
        <v>200</v>
      </c>
    </row>
    <row r="61" spans="1:17" ht="18" customHeight="1" x14ac:dyDescent="0.25">
      <c r="A61" s="53">
        <v>59</v>
      </c>
      <c r="B61" s="80">
        <v>43686</v>
      </c>
      <c r="C61" s="75" t="s">
        <v>312</v>
      </c>
      <c r="D61" s="53">
        <v>6500</v>
      </c>
      <c r="F61" s="79">
        <v>59</v>
      </c>
      <c r="G61" s="80">
        <v>43704</v>
      </c>
      <c r="H61" s="75" t="s">
        <v>1014</v>
      </c>
      <c r="I61" s="53">
        <v>13000</v>
      </c>
    </row>
    <row r="62" spans="1:17" ht="18" customHeight="1" x14ac:dyDescent="0.25">
      <c r="A62" s="53">
        <v>60</v>
      </c>
      <c r="B62" s="80">
        <v>43686</v>
      </c>
      <c r="C62" s="75" t="s">
        <v>959</v>
      </c>
      <c r="D62" s="53">
        <v>6500</v>
      </c>
      <c r="F62" s="79">
        <v>60</v>
      </c>
      <c r="G62" s="80">
        <v>43706</v>
      </c>
      <c r="H62" s="75" t="s">
        <v>1015</v>
      </c>
      <c r="I62" s="53">
        <v>2000</v>
      </c>
    </row>
    <row r="63" spans="1:17" ht="18" customHeight="1" x14ac:dyDescent="0.25">
      <c r="A63" s="53">
        <v>61</v>
      </c>
      <c r="B63" s="80">
        <v>43686</v>
      </c>
      <c r="C63" s="75" t="s">
        <v>960</v>
      </c>
      <c r="D63" s="53">
        <v>500</v>
      </c>
      <c r="F63" s="79">
        <v>61</v>
      </c>
      <c r="G63" s="80">
        <v>43706</v>
      </c>
      <c r="H63" s="75" t="s">
        <v>1016</v>
      </c>
      <c r="I63" s="53">
        <v>3250</v>
      </c>
    </row>
    <row r="64" spans="1:17" ht="18" customHeight="1" x14ac:dyDescent="0.25">
      <c r="A64" s="53">
        <v>62</v>
      </c>
      <c r="B64" s="80">
        <v>43687</v>
      </c>
      <c r="C64" s="75" t="s">
        <v>389</v>
      </c>
      <c r="D64" s="53">
        <v>6300</v>
      </c>
    </row>
    <row r="65" spans="1:4" ht="18" customHeight="1" x14ac:dyDescent="0.25">
      <c r="A65" s="53">
        <v>63</v>
      </c>
      <c r="B65" s="80">
        <v>43687</v>
      </c>
      <c r="C65" s="75" t="s">
        <v>961</v>
      </c>
      <c r="D65" s="53">
        <v>3000</v>
      </c>
    </row>
    <row r="66" spans="1:4" ht="18" customHeight="1" x14ac:dyDescent="0.25">
      <c r="A66" s="53">
        <v>64</v>
      </c>
      <c r="B66" s="80">
        <v>43687</v>
      </c>
      <c r="C66" s="75" t="s">
        <v>924</v>
      </c>
      <c r="D66" s="53">
        <v>5000</v>
      </c>
    </row>
    <row r="67" spans="1:4" ht="18" customHeight="1" x14ac:dyDescent="0.25">
      <c r="A67" s="53">
        <v>65</v>
      </c>
      <c r="B67" s="80">
        <v>43688</v>
      </c>
      <c r="C67" s="75" t="s">
        <v>116</v>
      </c>
      <c r="D67" s="53">
        <v>6500</v>
      </c>
    </row>
    <row r="68" spans="1:4" ht="18" customHeight="1" x14ac:dyDescent="0.25">
      <c r="A68" s="53">
        <v>66</v>
      </c>
      <c r="B68" s="80">
        <v>43690</v>
      </c>
      <c r="C68" s="75" t="s">
        <v>980</v>
      </c>
      <c r="D68" s="53">
        <v>4500</v>
      </c>
    </row>
    <row r="69" spans="1:4" ht="18" customHeight="1" x14ac:dyDescent="0.25">
      <c r="A69" s="53">
        <v>67</v>
      </c>
      <c r="B69" s="80">
        <v>43690</v>
      </c>
      <c r="C69" s="75" t="s">
        <v>961</v>
      </c>
      <c r="D69" s="53">
        <v>3500</v>
      </c>
    </row>
    <row r="70" spans="1:4" ht="18" customHeight="1" x14ac:dyDescent="0.25">
      <c r="A70" s="53">
        <v>68</v>
      </c>
      <c r="B70" s="80">
        <v>43693</v>
      </c>
      <c r="C70" s="75" t="s">
        <v>779</v>
      </c>
      <c r="D70" s="53">
        <v>6500</v>
      </c>
    </row>
    <row r="71" spans="1:4" ht="18" customHeight="1" x14ac:dyDescent="0.25">
      <c r="A71" s="53">
        <v>69</v>
      </c>
      <c r="B71" s="80">
        <v>43694</v>
      </c>
      <c r="C71" s="75" t="s">
        <v>986</v>
      </c>
      <c r="D71" s="53">
        <v>300</v>
      </c>
    </row>
    <row r="72" spans="1:4" ht="18" customHeight="1" x14ac:dyDescent="0.25">
      <c r="A72" s="53">
        <v>70</v>
      </c>
      <c r="B72" s="80">
        <v>43694</v>
      </c>
      <c r="C72" s="75" t="s">
        <v>803</v>
      </c>
      <c r="D72" s="53">
        <v>2600</v>
      </c>
    </row>
    <row r="73" spans="1:4" ht="18" customHeight="1" x14ac:dyDescent="0.25">
      <c r="A73" s="53">
        <v>71</v>
      </c>
      <c r="B73" s="64">
        <v>43695</v>
      </c>
      <c r="C73" s="75" t="s">
        <v>980</v>
      </c>
      <c r="D73" s="53">
        <v>1500</v>
      </c>
    </row>
    <row r="74" spans="1:4" ht="18" customHeight="1" x14ac:dyDescent="0.25">
      <c r="A74" s="53">
        <v>72</v>
      </c>
      <c r="B74" s="80">
        <v>43696</v>
      </c>
      <c r="C74" s="75" t="s">
        <v>987</v>
      </c>
      <c r="D74" s="53">
        <v>5400</v>
      </c>
    </row>
    <row r="75" spans="1:4" ht="18" customHeight="1" x14ac:dyDescent="0.25">
      <c r="A75" s="53">
        <v>73</v>
      </c>
      <c r="B75" s="80">
        <v>43696</v>
      </c>
      <c r="C75" s="75" t="s">
        <v>988</v>
      </c>
      <c r="D75" s="53">
        <v>6500</v>
      </c>
    </row>
    <row r="76" spans="1:4" ht="18" customHeight="1" x14ac:dyDescent="0.25">
      <c r="A76" s="53">
        <v>74</v>
      </c>
      <c r="B76" s="80">
        <v>43697</v>
      </c>
      <c r="C76" s="75" t="s">
        <v>321</v>
      </c>
      <c r="D76" s="53">
        <v>6000</v>
      </c>
    </row>
    <row r="77" spans="1:4" ht="18" customHeight="1" x14ac:dyDescent="0.25">
      <c r="A77" s="53">
        <v>75</v>
      </c>
      <c r="B77" s="53"/>
      <c r="C77" s="75" t="s">
        <v>992</v>
      </c>
      <c r="D77" s="53">
        <v>6500</v>
      </c>
    </row>
    <row r="78" spans="1:4" ht="18" customHeight="1" x14ac:dyDescent="0.25">
      <c r="A78" s="53">
        <v>76</v>
      </c>
      <c r="B78" s="80">
        <v>43699</v>
      </c>
      <c r="C78" s="75" t="s">
        <v>993</v>
      </c>
      <c r="D78" s="53">
        <v>6300</v>
      </c>
    </row>
    <row r="79" spans="1:4" ht="18" customHeight="1" x14ac:dyDescent="0.25">
      <c r="A79" s="53">
        <v>77</v>
      </c>
      <c r="B79" s="80">
        <v>43704</v>
      </c>
      <c r="C79" s="75" t="s">
        <v>1013</v>
      </c>
      <c r="D79" s="53">
        <v>3145</v>
      </c>
    </row>
    <row r="1048243" spans="7:7" ht="18" customHeight="1" x14ac:dyDescent="0.25">
      <c r="G1048243" s="64">
        <v>43649</v>
      </c>
    </row>
  </sheetData>
  <mergeCells count="1">
    <mergeCell ref="K15:K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8576"/>
  <sheetViews>
    <sheetView topLeftCell="D1" zoomScale="90" zoomScaleNormal="90" workbookViewId="0">
      <pane ySplit="3" topLeftCell="A4" activePane="bottomLeft" state="frozen"/>
      <selection pane="bottomLeft" activeCell="M61" sqref="M61:O92"/>
    </sheetView>
  </sheetViews>
  <sheetFormatPr defaultRowHeight="18" customHeight="1" x14ac:dyDescent="0.25"/>
  <cols>
    <col min="1" max="1" width="3.85546875" style="4" customWidth="1"/>
    <col min="2" max="2" width="9.28515625" style="4" customWidth="1"/>
    <col min="3" max="3" width="26.85546875" style="42" customWidth="1"/>
    <col min="4" max="4" width="10" style="4" customWidth="1"/>
    <col min="5" max="5" width="4" style="42" customWidth="1"/>
    <col min="6" max="6" width="4.42578125" style="4" customWidth="1"/>
    <col min="7" max="7" width="11.140625" style="4" customWidth="1"/>
    <col min="8" max="8" width="20.140625" style="42" customWidth="1"/>
    <col min="9" max="9" width="10.85546875" style="4" customWidth="1"/>
    <col min="10" max="10" width="3" style="42" customWidth="1"/>
    <col min="11" max="11" width="20.7109375" style="42" customWidth="1"/>
    <col min="12" max="12" width="3.85546875" style="42" customWidth="1"/>
    <col min="13" max="13" width="13.28515625" style="4" customWidth="1"/>
    <col min="14" max="14" width="24.28515625" style="42" customWidth="1"/>
    <col min="15" max="16" width="11" style="4" customWidth="1"/>
    <col min="17" max="17" width="4" style="42" customWidth="1"/>
    <col min="18" max="18" width="11.140625" style="42" customWidth="1"/>
    <col min="19" max="19" width="26.140625" style="42" customWidth="1"/>
    <col min="20" max="20" width="10.5703125" style="42" customWidth="1"/>
    <col min="21" max="21" width="11" style="42" customWidth="1"/>
    <col min="22" max="23" width="9.140625" style="42"/>
    <col min="24" max="24" width="13.42578125" style="42" customWidth="1"/>
    <col min="25" max="16384" width="9.140625" style="42"/>
  </cols>
  <sheetData>
    <row r="1" spans="1:26" s="2" customFormat="1" ht="20.100000000000001" customHeight="1" x14ac:dyDescent="0.25">
      <c r="A1" s="53" t="s">
        <v>223</v>
      </c>
      <c r="B1" s="40" t="s">
        <v>640</v>
      </c>
      <c r="C1" s="40" t="s">
        <v>641</v>
      </c>
      <c r="D1" s="40" t="s">
        <v>474</v>
      </c>
      <c r="E1" s="3"/>
      <c r="F1" s="53" t="s">
        <v>223</v>
      </c>
      <c r="G1" s="41" t="s">
        <v>640</v>
      </c>
      <c r="H1" s="41" t="s">
        <v>641</v>
      </c>
      <c r="I1" s="41" t="s">
        <v>474</v>
      </c>
      <c r="J1" s="83"/>
      <c r="K1" s="23"/>
      <c r="L1" s="23"/>
      <c r="M1" s="84"/>
      <c r="N1" s="23"/>
      <c r="O1" s="84"/>
      <c r="P1" s="84"/>
    </row>
    <row r="2" spans="1:26" s="2" customFormat="1" ht="20.100000000000001" customHeight="1" x14ac:dyDescent="0.25">
      <c r="A2" s="53">
        <v>1</v>
      </c>
      <c r="B2" s="87">
        <v>43644</v>
      </c>
      <c r="C2" s="75" t="s">
        <v>710</v>
      </c>
      <c r="D2" s="53">
        <v>5300</v>
      </c>
      <c r="E2" s="3"/>
      <c r="F2" s="79">
        <v>1</v>
      </c>
      <c r="G2" s="80">
        <v>43644</v>
      </c>
      <c r="H2" s="81" t="s">
        <v>674</v>
      </c>
      <c r="I2" s="82">
        <v>6200</v>
      </c>
      <c r="J2" s="23"/>
      <c r="K2" s="53" t="s">
        <v>706</v>
      </c>
      <c r="L2" s="84"/>
      <c r="M2" s="53" t="s">
        <v>26</v>
      </c>
      <c r="N2" s="53"/>
      <c r="O2" s="52">
        <f>SUM(O4:O50)+SUM(K3,K6)</f>
        <v>1286939</v>
      </c>
      <c r="P2" s="53">
        <f>SUM(P4:P59)</f>
        <v>1249110</v>
      </c>
      <c r="Q2" s="4"/>
      <c r="R2" s="4"/>
      <c r="S2" s="4"/>
      <c r="T2" s="52">
        <f>SUM(T4:T19)</f>
        <v>157500</v>
      </c>
      <c r="U2" s="52">
        <f>SUM(U4:U19)</f>
        <v>208396</v>
      </c>
    </row>
    <row r="3" spans="1:26" ht="18" customHeight="1" x14ac:dyDescent="0.25">
      <c r="A3" s="53">
        <v>2</v>
      </c>
      <c r="B3" s="87">
        <v>43646</v>
      </c>
      <c r="C3" s="75" t="s">
        <v>711</v>
      </c>
      <c r="D3" s="53">
        <v>8300</v>
      </c>
      <c r="F3" s="79">
        <v>2</v>
      </c>
      <c r="G3" s="80">
        <v>43645</v>
      </c>
      <c r="H3" s="75" t="s">
        <v>675</v>
      </c>
      <c r="I3" s="53">
        <v>8000</v>
      </c>
      <c r="J3" s="84"/>
      <c r="K3" s="76">
        <f>SUM(I2:I70)</f>
        <v>395656</v>
      </c>
      <c r="L3" s="86"/>
      <c r="M3" s="76" t="s">
        <v>473</v>
      </c>
      <c r="N3" s="76" t="s">
        <v>707</v>
      </c>
      <c r="O3" s="76" t="s">
        <v>708</v>
      </c>
      <c r="P3" s="76" t="s">
        <v>34</v>
      </c>
      <c r="R3" s="76" t="s">
        <v>473</v>
      </c>
      <c r="S3" s="76" t="s">
        <v>707</v>
      </c>
      <c r="T3" s="76" t="s">
        <v>708</v>
      </c>
      <c r="U3" s="76" t="s">
        <v>34</v>
      </c>
    </row>
    <row r="4" spans="1:26" ht="18" customHeight="1" x14ac:dyDescent="0.25">
      <c r="A4" s="53">
        <v>3</v>
      </c>
      <c r="B4" s="87">
        <v>43648</v>
      </c>
      <c r="C4" s="75" t="s">
        <v>714</v>
      </c>
      <c r="D4" s="53">
        <v>6500</v>
      </c>
      <c r="F4" s="79">
        <v>3</v>
      </c>
      <c r="G4" s="80">
        <v>43647</v>
      </c>
      <c r="H4" s="75" t="s">
        <v>676</v>
      </c>
      <c r="I4" s="53">
        <v>5500</v>
      </c>
      <c r="J4" s="84"/>
      <c r="K4" s="84"/>
      <c r="L4" s="84"/>
      <c r="M4" s="90">
        <v>43279</v>
      </c>
      <c r="N4" s="91" t="s">
        <v>757</v>
      </c>
      <c r="O4" s="92"/>
      <c r="P4" s="92">
        <v>610</v>
      </c>
      <c r="R4" s="80">
        <v>43279</v>
      </c>
      <c r="S4" s="75" t="s">
        <v>824</v>
      </c>
      <c r="T4" s="53"/>
      <c r="U4" s="53">
        <v>1450</v>
      </c>
      <c r="W4" s="53" t="s">
        <v>772</v>
      </c>
      <c r="X4" s="53" t="s">
        <v>773</v>
      </c>
      <c r="Y4" s="53" t="s">
        <v>203</v>
      </c>
      <c r="Z4" s="53" t="s">
        <v>774</v>
      </c>
    </row>
    <row r="5" spans="1:26" ht="18" customHeight="1" x14ac:dyDescent="0.25">
      <c r="A5" s="53">
        <v>4</v>
      </c>
      <c r="B5" s="87">
        <v>43649</v>
      </c>
      <c r="C5" s="75" t="s">
        <v>715</v>
      </c>
      <c r="D5" s="53">
        <v>5500</v>
      </c>
      <c r="F5" s="79">
        <v>4</v>
      </c>
      <c r="G5" s="80">
        <v>43647</v>
      </c>
      <c r="H5" s="75" t="s">
        <v>677</v>
      </c>
      <c r="I5" s="53">
        <v>5500</v>
      </c>
      <c r="J5" s="85"/>
      <c r="K5" s="53" t="s">
        <v>713</v>
      </c>
      <c r="L5" s="85"/>
      <c r="M5" s="90">
        <v>43279</v>
      </c>
      <c r="N5" s="91" t="s">
        <v>466</v>
      </c>
      <c r="O5" s="92"/>
      <c r="P5" s="92">
        <v>2000</v>
      </c>
      <c r="R5" s="80">
        <v>43651</v>
      </c>
      <c r="S5" s="75" t="s">
        <v>813</v>
      </c>
      <c r="T5" s="53"/>
      <c r="U5" s="53">
        <v>1200</v>
      </c>
      <c r="W5" s="52">
        <f>O2</f>
        <v>1286939</v>
      </c>
      <c r="X5" s="53">
        <f>P2</f>
        <v>1249110</v>
      </c>
      <c r="Y5" s="53">
        <v>0</v>
      </c>
      <c r="Z5" s="53">
        <v>0</v>
      </c>
    </row>
    <row r="6" spans="1:26" ht="18" customHeight="1" x14ac:dyDescent="0.25">
      <c r="A6" s="53">
        <v>5</v>
      </c>
      <c r="B6" s="87">
        <v>43650</v>
      </c>
      <c r="C6" s="75" t="s">
        <v>302</v>
      </c>
      <c r="D6" s="53">
        <v>6500</v>
      </c>
      <c r="F6" s="79">
        <v>5</v>
      </c>
      <c r="G6" s="80">
        <v>43647</v>
      </c>
      <c r="H6" s="75" t="s">
        <v>678</v>
      </c>
      <c r="I6" s="53">
        <v>5500</v>
      </c>
      <c r="K6" s="41">
        <f>SUM(D2:D70)</f>
        <v>443673</v>
      </c>
      <c r="M6" s="90">
        <v>43279</v>
      </c>
      <c r="N6" s="91" t="s">
        <v>758</v>
      </c>
      <c r="O6" s="92"/>
      <c r="P6" s="92">
        <v>1030</v>
      </c>
      <c r="R6" s="80">
        <v>43651</v>
      </c>
      <c r="S6" s="75" t="s">
        <v>814</v>
      </c>
      <c r="T6" s="53"/>
      <c r="U6" s="53">
        <v>500</v>
      </c>
    </row>
    <row r="7" spans="1:26" ht="18" customHeight="1" x14ac:dyDescent="0.25">
      <c r="A7" s="53">
        <v>6</v>
      </c>
      <c r="B7" s="87">
        <v>43650</v>
      </c>
      <c r="C7" s="75" t="s">
        <v>716</v>
      </c>
      <c r="D7" s="53">
        <v>13000</v>
      </c>
      <c r="F7" s="79">
        <v>6</v>
      </c>
      <c r="G7" s="80">
        <v>43647</v>
      </c>
      <c r="H7" s="75" t="s">
        <v>679</v>
      </c>
      <c r="I7" s="53">
        <v>5500</v>
      </c>
      <c r="M7" s="90">
        <v>43279</v>
      </c>
      <c r="N7" s="91" t="s">
        <v>759</v>
      </c>
      <c r="O7" s="92"/>
      <c r="P7" s="92">
        <v>1000</v>
      </c>
      <c r="R7" s="80">
        <v>43651</v>
      </c>
      <c r="S7" s="75" t="s">
        <v>815</v>
      </c>
      <c r="T7" s="53"/>
      <c r="U7" s="53">
        <v>1900</v>
      </c>
      <c r="W7" s="75" t="s">
        <v>777</v>
      </c>
      <c r="X7" s="75" t="s">
        <v>776</v>
      </c>
      <c r="Y7" s="75" t="s">
        <v>778</v>
      </c>
    </row>
    <row r="8" spans="1:26" ht="18" customHeight="1" x14ac:dyDescent="0.25">
      <c r="A8" s="53">
        <v>7</v>
      </c>
      <c r="B8" s="87">
        <v>43650</v>
      </c>
      <c r="C8" s="75" t="s">
        <v>717</v>
      </c>
      <c r="D8" s="53">
        <v>6000</v>
      </c>
      <c r="F8" s="79">
        <v>7</v>
      </c>
      <c r="G8" s="80">
        <v>43648</v>
      </c>
      <c r="H8" s="75" t="s">
        <v>680</v>
      </c>
      <c r="I8" s="53">
        <v>15500</v>
      </c>
      <c r="M8" s="90">
        <v>43279</v>
      </c>
      <c r="N8" s="91" t="s">
        <v>840</v>
      </c>
      <c r="O8" s="92"/>
      <c r="P8" s="92">
        <v>800</v>
      </c>
      <c r="R8" s="80">
        <v>43652</v>
      </c>
      <c r="S8" s="75" t="s">
        <v>816</v>
      </c>
      <c r="T8" s="53"/>
      <c r="U8" s="53">
        <v>100000</v>
      </c>
      <c r="W8" s="81">
        <f>W5</f>
        <v>1286939</v>
      </c>
      <c r="X8" s="75">
        <f>SUM(X5:Z5)</f>
        <v>1249110</v>
      </c>
      <c r="Y8" s="81">
        <f>W8-X8</f>
        <v>37829</v>
      </c>
    </row>
    <row r="9" spans="1:26" ht="18" customHeight="1" x14ac:dyDescent="0.25">
      <c r="A9" s="53">
        <v>8</v>
      </c>
      <c r="B9" s="87">
        <v>43650</v>
      </c>
      <c r="C9" s="75" t="s">
        <v>123</v>
      </c>
      <c r="D9" s="53">
        <v>16500</v>
      </c>
      <c r="F9" s="79">
        <v>8</v>
      </c>
      <c r="G9" s="80">
        <v>43648</v>
      </c>
      <c r="H9" s="75" t="s">
        <v>681</v>
      </c>
      <c r="I9" s="53">
        <v>10000</v>
      </c>
      <c r="M9" s="90">
        <v>43279</v>
      </c>
      <c r="N9" s="91" t="s">
        <v>841</v>
      </c>
      <c r="O9" s="92"/>
      <c r="P9" s="92">
        <v>1000</v>
      </c>
      <c r="R9" s="80">
        <v>43652</v>
      </c>
      <c r="S9" s="75" t="s">
        <v>817</v>
      </c>
      <c r="T9" s="53"/>
      <c r="U9" s="53">
        <v>1620</v>
      </c>
    </row>
    <row r="10" spans="1:26" ht="18" customHeight="1" x14ac:dyDescent="0.25">
      <c r="A10" s="53">
        <v>9</v>
      </c>
      <c r="B10" s="87">
        <v>43651</v>
      </c>
      <c r="C10" s="75" t="s">
        <v>589</v>
      </c>
      <c r="D10" s="53">
        <v>8500</v>
      </c>
      <c r="F10" s="79">
        <v>9</v>
      </c>
      <c r="G10" s="80">
        <v>43648</v>
      </c>
      <c r="H10" s="75" t="s">
        <v>682</v>
      </c>
      <c r="I10" s="53">
        <v>6000</v>
      </c>
      <c r="M10" s="90">
        <v>43279</v>
      </c>
      <c r="N10" s="91" t="s">
        <v>842</v>
      </c>
      <c r="O10" s="92"/>
      <c r="P10" s="92">
        <v>400</v>
      </c>
      <c r="R10" s="80">
        <v>43652</v>
      </c>
      <c r="S10" s="75" t="s">
        <v>144</v>
      </c>
      <c r="T10" s="53"/>
      <c r="U10" s="53">
        <v>39361</v>
      </c>
    </row>
    <row r="11" spans="1:26" ht="18" customHeight="1" x14ac:dyDescent="0.25">
      <c r="A11" s="53">
        <v>10</v>
      </c>
      <c r="B11" s="87">
        <v>43651</v>
      </c>
      <c r="C11" s="75" t="s">
        <v>546</v>
      </c>
      <c r="D11" s="53">
        <v>8500</v>
      </c>
      <c r="F11" s="79">
        <v>10</v>
      </c>
      <c r="G11" s="80">
        <v>43648</v>
      </c>
      <c r="H11" s="75" t="s">
        <v>686</v>
      </c>
      <c r="I11" s="53">
        <v>5500</v>
      </c>
      <c r="M11" s="90">
        <v>43675</v>
      </c>
      <c r="N11" s="91" t="s">
        <v>839</v>
      </c>
      <c r="O11" s="92">
        <v>8000</v>
      </c>
      <c r="P11" s="92"/>
      <c r="R11" s="80">
        <v>43654</v>
      </c>
      <c r="S11" s="75" t="s">
        <v>818</v>
      </c>
      <c r="T11" s="53"/>
      <c r="U11" s="53">
        <v>2800</v>
      </c>
    </row>
    <row r="12" spans="1:26" ht="18" customHeight="1" x14ac:dyDescent="0.25">
      <c r="A12" s="53">
        <v>11</v>
      </c>
      <c r="B12" s="87">
        <v>43651</v>
      </c>
      <c r="C12" s="75" t="s">
        <v>718</v>
      </c>
      <c r="D12" s="53">
        <v>1000</v>
      </c>
      <c r="F12" s="79">
        <v>11</v>
      </c>
      <c r="G12" s="80">
        <v>43649</v>
      </c>
      <c r="H12" s="75" t="s">
        <v>683</v>
      </c>
      <c r="I12" s="53">
        <v>10000</v>
      </c>
      <c r="M12" s="90">
        <v>43649</v>
      </c>
      <c r="N12" s="91" t="s">
        <v>760</v>
      </c>
      <c r="O12" s="92"/>
      <c r="P12" s="92">
        <v>1350</v>
      </c>
      <c r="R12" s="80">
        <v>43655</v>
      </c>
      <c r="S12" s="75" t="s">
        <v>819</v>
      </c>
      <c r="T12" s="53">
        <v>100000</v>
      </c>
      <c r="U12" s="53"/>
    </row>
    <row r="13" spans="1:26" ht="18" customHeight="1" x14ac:dyDescent="0.25">
      <c r="A13" s="53">
        <v>12</v>
      </c>
      <c r="B13" s="87">
        <v>43651</v>
      </c>
      <c r="C13" s="75" t="s">
        <v>719</v>
      </c>
      <c r="D13" s="53">
        <v>8500</v>
      </c>
      <c r="F13" s="79">
        <v>12</v>
      </c>
      <c r="G13" s="80">
        <v>43649</v>
      </c>
      <c r="H13" s="75" t="s">
        <v>684</v>
      </c>
      <c r="I13" s="53">
        <v>6500</v>
      </c>
      <c r="M13" s="90">
        <v>43649</v>
      </c>
      <c r="N13" s="91" t="s">
        <v>761</v>
      </c>
      <c r="O13" s="92"/>
      <c r="P13" s="92">
        <v>2000</v>
      </c>
      <c r="R13" s="80">
        <v>43655</v>
      </c>
      <c r="S13" s="75" t="s">
        <v>820</v>
      </c>
      <c r="T13" s="53"/>
      <c r="U13" s="53">
        <v>40000</v>
      </c>
    </row>
    <row r="14" spans="1:26" ht="18" customHeight="1" x14ac:dyDescent="0.25">
      <c r="A14" s="53">
        <v>13</v>
      </c>
      <c r="B14" s="87">
        <v>43651</v>
      </c>
      <c r="C14" s="75" t="s">
        <v>720</v>
      </c>
      <c r="D14" s="53">
        <v>9500</v>
      </c>
      <c r="F14" s="79">
        <v>13</v>
      </c>
      <c r="G14" s="80">
        <v>43649</v>
      </c>
      <c r="H14" s="75" t="s">
        <v>684</v>
      </c>
      <c r="I14" s="53">
        <v>6500</v>
      </c>
      <c r="M14" s="90">
        <v>43649</v>
      </c>
      <c r="N14" s="91" t="s">
        <v>762</v>
      </c>
      <c r="O14" s="92"/>
      <c r="P14" s="92">
        <v>350</v>
      </c>
      <c r="R14" s="80">
        <v>43657</v>
      </c>
      <c r="S14" s="75" t="s">
        <v>821</v>
      </c>
      <c r="T14" s="53">
        <v>2500</v>
      </c>
      <c r="U14" s="53">
        <v>2450</v>
      </c>
    </row>
    <row r="15" spans="1:26" ht="18" customHeight="1" x14ac:dyDescent="0.25">
      <c r="A15" s="53">
        <v>14</v>
      </c>
      <c r="B15" s="87">
        <v>43651</v>
      </c>
      <c r="C15" s="75" t="s">
        <v>721</v>
      </c>
      <c r="D15" s="53">
        <v>5500</v>
      </c>
      <c r="F15" s="79">
        <v>14</v>
      </c>
      <c r="G15" s="80">
        <v>43649</v>
      </c>
      <c r="H15" s="75" t="s">
        <v>685</v>
      </c>
      <c r="I15" s="53">
        <v>5500</v>
      </c>
      <c r="M15" s="90">
        <v>43649</v>
      </c>
      <c r="N15" s="91" t="s">
        <v>763</v>
      </c>
      <c r="O15" s="92"/>
      <c r="P15" s="92">
        <v>3400</v>
      </c>
      <c r="R15" s="80">
        <v>43662</v>
      </c>
      <c r="S15" s="75" t="s">
        <v>825</v>
      </c>
      <c r="T15" s="53"/>
      <c r="U15" s="53">
        <v>1350</v>
      </c>
    </row>
    <row r="16" spans="1:26" ht="18" customHeight="1" x14ac:dyDescent="0.25">
      <c r="A16" s="53">
        <v>15</v>
      </c>
      <c r="B16" s="87">
        <v>43651</v>
      </c>
      <c r="C16" s="75" t="s">
        <v>722</v>
      </c>
      <c r="D16" s="53">
        <v>5500</v>
      </c>
      <c r="F16" s="79">
        <v>15</v>
      </c>
      <c r="G16" s="80">
        <v>43649</v>
      </c>
      <c r="H16" s="75" t="s">
        <v>277</v>
      </c>
      <c r="I16" s="53">
        <v>8500</v>
      </c>
      <c r="M16" s="90">
        <v>43649</v>
      </c>
      <c r="N16" s="91" t="s">
        <v>764</v>
      </c>
      <c r="O16" s="92"/>
      <c r="P16" s="92">
        <v>2000</v>
      </c>
      <c r="R16" s="80">
        <v>43662</v>
      </c>
      <c r="S16" s="75" t="s">
        <v>823</v>
      </c>
      <c r="T16" s="53">
        <v>15000</v>
      </c>
      <c r="U16" s="53"/>
    </row>
    <row r="17" spans="1:38" ht="18" customHeight="1" x14ac:dyDescent="0.25">
      <c r="A17" s="53">
        <v>16</v>
      </c>
      <c r="B17" s="87">
        <v>43651</v>
      </c>
      <c r="C17" s="75" t="s">
        <v>723</v>
      </c>
      <c r="D17" s="53">
        <v>6000</v>
      </c>
      <c r="F17" s="79">
        <v>16</v>
      </c>
      <c r="G17" s="80">
        <v>43650</v>
      </c>
      <c r="H17" s="75" t="s">
        <v>687</v>
      </c>
      <c r="I17" s="53">
        <v>5500</v>
      </c>
      <c r="M17" s="90">
        <v>43649</v>
      </c>
      <c r="N17" s="91" t="s">
        <v>765</v>
      </c>
      <c r="O17" s="92"/>
      <c r="P17" s="92">
        <v>1100</v>
      </c>
      <c r="R17" s="80">
        <v>43663</v>
      </c>
      <c r="S17" s="75" t="s">
        <v>827</v>
      </c>
      <c r="T17" s="53"/>
      <c r="U17" s="53">
        <v>15000</v>
      </c>
    </row>
    <row r="18" spans="1:38" ht="18" customHeight="1" x14ac:dyDescent="0.25">
      <c r="A18" s="53">
        <v>17</v>
      </c>
      <c r="B18" s="87">
        <v>43651</v>
      </c>
      <c r="C18" s="75" t="s">
        <v>724</v>
      </c>
      <c r="D18" s="53">
        <v>5500</v>
      </c>
      <c r="F18" s="79">
        <v>17</v>
      </c>
      <c r="G18" s="80">
        <v>43650</v>
      </c>
      <c r="H18" s="75" t="s">
        <v>688</v>
      </c>
      <c r="I18" s="53">
        <v>6500</v>
      </c>
      <c r="M18" s="90">
        <v>43649</v>
      </c>
      <c r="N18" s="91" t="s">
        <v>766</v>
      </c>
      <c r="O18" s="92"/>
      <c r="P18" s="92">
        <v>1150</v>
      </c>
      <c r="R18" s="80">
        <v>43663</v>
      </c>
      <c r="S18" s="75" t="s">
        <v>828</v>
      </c>
      <c r="T18" s="53">
        <v>40000</v>
      </c>
      <c r="U18" s="53"/>
    </row>
    <row r="19" spans="1:38" ht="18" customHeight="1" x14ac:dyDescent="0.25">
      <c r="A19" s="53">
        <v>18</v>
      </c>
      <c r="B19" s="87">
        <v>43651</v>
      </c>
      <c r="C19" s="75" t="s">
        <v>725</v>
      </c>
      <c r="D19" s="53">
        <v>6500</v>
      </c>
      <c r="F19" s="79">
        <v>18</v>
      </c>
      <c r="G19" s="80">
        <v>43650</v>
      </c>
      <c r="H19" s="75" t="s">
        <v>689</v>
      </c>
      <c r="I19" s="53">
        <v>6500</v>
      </c>
      <c r="M19" s="93">
        <v>43649</v>
      </c>
      <c r="N19" s="94" t="s">
        <v>767</v>
      </c>
      <c r="O19" s="95"/>
      <c r="P19" s="95">
        <v>4000</v>
      </c>
      <c r="R19" s="80">
        <v>43664</v>
      </c>
      <c r="S19" s="75" t="s">
        <v>826</v>
      </c>
      <c r="T19" s="53"/>
      <c r="U19" s="53">
        <v>765</v>
      </c>
    </row>
    <row r="20" spans="1:38" ht="18" customHeight="1" x14ac:dyDescent="0.25">
      <c r="A20" s="53">
        <v>19</v>
      </c>
      <c r="B20" s="87">
        <v>43651</v>
      </c>
      <c r="C20" s="75" t="s">
        <v>726</v>
      </c>
      <c r="D20" s="53">
        <v>6000</v>
      </c>
      <c r="F20" s="79">
        <v>19</v>
      </c>
      <c r="G20" s="80">
        <v>43651</v>
      </c>
      <c r="H20" s="75" t="s">
        <v>690</v>
      </c>
      <c r="I20" s="53">
        <v>7000</v>
      </c>
      <c r="M20" s="93">
        <v>43649</v>
      </c>
      <c r="N20" s="94" t="s">
        <v>768</v>
      </c>
      <c r="O20" s="95"/>
      <c r="P20" s="95">
        <v>5000</v>
      </c>
    </row>
    <row r="21" spans="1:38" ht="18" customHeight="1" x14ac:dyDescent="0.25">
      <c r="A21" s="53">
        <v>20</v>
      </c>
      <c r="B21" s="87">
        <v>43651</v>
      </c>
      <c r="C21" s="75" t="s">
        <v>727</v>
      </c>
      <c r="D21" s="53">
        <v>6700</v>
      </c>
      <c r="F21" s="79">
        <v>20</v>
      </c>
      <c r="G21" s="80">
        <v>43651</v>
      </c>
      <c r="H21" s="75" t="s">
        <v>691</v>
      </c>
      <c r="I21" s="53">
        <v>8500</v>
      </c>
      <c r="M21" s="93">
        <v>43649</v>
      </c>
      <c r="N21" s="94" t="s">
        <v>769</v>
      </c>
      <c r="O21" s="95"/>
      <c r="P21" s="95">
        <v>6000</v>
      </c>
    </row>
    <row r="22" spans="1:38" ht="18" customHeight="1" x14ac:dyDescent="0.25">
      <c r="A22" s="53">
        <v>21</v>
      </c>
      <c r="B22" s="87">
        <v>43652</v>
      </c>
      <c r="C22" s="75" t="s">
        <v>712</v>
      </c>
      <c r="D22" s="53">
        <v>8300</v>
      </c>
      <c r="F22" s="79">
        <v>21</v>
      </c>
      <c r="G22" s="80">
        <v>43652</v>
      </c>
      <c r="H22" s="75" t="s">
        <v>692</v>
      </c>
      <c r="I22" s="53">
        <v>6300</v>
      </c>
      <c r="M22" s="93">
        <v>43649</v>
      </c>
      <c r="N22" s="94" t="s">
        <v>770</v>
      </c>
      <c r="O22" s="95"/>
      <c r="P22" s="95">
        <v>1500</v>
      </c>
    </row>
    <row r="23" spans="1:38" ht="18" customHeight="1" x14ac:dyDescent="0.25">
      <c r="A23" s="53">
        <v>22</v>
      </c>
      <c r="B23" s="87">
        <v>43652</v>
      </c>
      <c r="C23" s="75" t="s">
        <v>547</v>
      </c>
      <c r="D23" s="53">
        <v>8300</v>
      </c>
      <c r="F23" s="79">
        <v>22</v>
      </c>
      <c r="G23" s="80">
        <v>43652</v>
      </c>
      <c r="H23" s="75" t="s">
        <v>692</v>
      </c>
      <c r="I23" s="53">
        <v>6300</v>
      </c>
      <c r="M23" s="93">
        <v>43650</v>
      </c>
      <c r="N23" s="94" t="s">
        <v>771</v>
      </c>
      <c r="O23" s="95"/>
      <c r="P23" s="95">
        <v>45000</v>
      </c>
    </row>
    <row r="24" spans="1:38" ht="18" customHeight="1" x14ac:dyDescent="0.25">
      <c r="A24" s="53">
        <v>23</v>
      </c>
      <c r="B24" s="87">
        <v>43652</v>
      </c>
      <c r="C24" s="75" t="s">
        <v>728</v>
      </c>
      <c r="D24" s="53">
        <v>6000</v>
      </c>
      <c r="F24" s="79">
        <v>23</v>
      </c>
      <c r="G24" s="80">
        <v>43652</v>
      </c>
      <c r="H24" s="75" t="s">
        <v>693</v>
      </c>
      <c r="I24" s="53">
        <v>1000</v>
      </c>
      <c r="M24" s="93">
        <v>43652</v>
      </c>
      <c r="N24" s="94" t="s">
        <v>753</v>
      </c>
      <c r="O24" s="95"/>
      <c r="P24" s="95">
        <v>550</v>
      </c>
    </row>
    <row r="25" spans="1:38" ht="18" customHeight="1" x14ac:dyDescent="0.25">
      <c r="A25" s="53">
        <v>24</v>
      </c>
      <c r="B25" s="87">
        <v>43652</v>
      </c>
      <c r="C25" s="75" t="s">
        <v>729</v>
      </c>
      <c r="D25" s="53">
        <v>4000</v>
      </c>
      <c r="F25" s="79">
        <v>24</v>
      </c>
      <c r="G25" s="80">
        <v>43653</v>
      </c>
      <c r="H25" s="75" t="s">
        <v>694</v>
      </c>
      <c r="I25" s="53">
        <v>6000</v>
      </c>
      <c r="M25" s="93">
        <v>43654</v>
      </c>
      <c r="N25" s="94" t="s">
        <v>709</v>
      </c>
      <c r="O25" s="95">
        <v>100000</v>
      </c>
      <c r="P25" s="95"/>
    </row>
    <row r="26" spans="1:38" ht="18" customHeight="1" x14ac:dyDescent="0.25">
      <c r="A26" s="53">
        <v>25</v>
      </c>
      <c r="B26" s="87">
        <v>43652</v>
      </c>
      <c r="C26" s="75" t="s">
        <v>730</v>
      </c>
      <c r="D26" s="53">
        <v>6200</v>
      </c>
      <c r="F26" s="79">
        <v>25</v>
      </c>
      <c r="G26" s="80">
        <v>43653</v>
      </c>
      <c r="H26" s="75" t="s">
        <v>695</v>
      </c>
      <c r="I26" s="53">
        <v>6000</v>
      </c>
      <c r="M26" s="90">
        <v>43654</v>
      </c>
      <c r="N26" s="91" t="s">
        <v>755</v>
      </c>
      <c r="O26" s="92">
        <v>38600</v>
      </c>
      <c r="P26" s="92">
        <v>5000</v>
      </c>
    </row>
    <row r="27" spans="1:38" ht="18" customHeight="1" x14ac:dyDescent="0.25">
      <c r="A27" s="53">
        <v>26</v>
      </c>
      <c r="B27" s="87">
        <v>43652</v>
      </c>
      <c r="C27" s="75" t="s">
        <v>731</v>
      </c>
      <c r="D27" s="53">
        <v>13000</v>
      </c>
      <c r="F27" s="79">
        <v>26</v>
      </c>
      <c r="G27" s="80">
        <v>43654</v>
      </c>
      <c r="H27" s="75" t="s">
        <v>696</v>
      </c>
      <c r="I27" s="53">
        <v>5400</v>
      </c>
      <c r="M27" s="93">
        <v>43655</v>
      </c>
      <c r="N27" s="94" t="s">
        <v>709</v>
      </c>
      <c r="O27" s="95">
        <v>100000</v>
      </c>
      <c r="P27" s="95"/>
    </row>
    <row r="28" spans="1:38" ht="18" customHeight="1" x14ac:dyDescent="0.25">
      <c r="A28" s="53">
        <v>27</v>
      </c>
      <c r="B28" s="87">
        <v>43652</v>
      </c>
      <c r="C28" s="75" t="s">
        <v>732</v>
      </c>
      <c r="D28" s="53">
        <v>8800</v>
      </c>
      <c r="F28" s="79">
        <v>27</v>
      </c>
      <c r="G28" s="80">
        <v>43654</v>
      </c>
      <c r="H28" s="75" t="s">
        <v>697</v>
      </c>
      <c r="I28" s="53">
        <v>2000</v>
      </c>
      <c r="M28" s="93">
        <v>43655</v>
      </c>
      <c r="N28" s="94" t="s">
        <v>750</v>
      </c>
      <c r="O28" s="95"/>
      <c r="P28" s="95">
        <v>250000</v>
      </c>
    </row>
    <row r="29" spans="1:38" ht="18" customHeight="1" x14ac:dyDescent="0.25">
      <c r="A29" s="53">
        <v>28</v>
      </c>
      <c r="B29" s="87">
        <v>43653</v>
      </c>
      <c r="C29" s="75" t="s">
        <v>733</v>
      </c>
      <c r="D29" s="53">
        <v>6600</v>
      </c>
      <c r="F29" s="79">
        <v>28</v>
      </c>
      <c r="G29" s="80">
        <v>43655</v>
      </c>
      <c r="H29" s="75" t="s">
        <v>698</v>
      </c>
      <c r="I29" s="53">
        <v>5500</v>
      </c>
      <c r="M29" s="90">
        <v>43655</v>
      </c>
      <c r="N29" s="91" t="s">
        <v>749</v>
      </c>
      <c r="O29" s="92"/>
      <c r="P29" s="92">
        <v>280000</v>
      </c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</row>
    <row r="30" spans="1:38" ht="18" customHeight="1" x14ac:dyDescent="0.25">
      <c r="A30" s="53">
        <v>29</v>
      </c>
      <c r="B30" s="87">
        <v>43653</v>
      </c>
      <c r="C30" s="75" t="s">
        <v>395</v>
      </c>
      <c r="D30" s="53">
        <v>10600</v>
      </c>
      <c r="F30" s="79">
        <v>29</v>
      </c>
      <c r="G30" s="80">
        <v>43655</v>
      </c>
      <c r="H30" s="75" t="s">
        <v>699</v>
      </c>
      <c r="I30" s="53">
        <v>5500</v>
      </c>
      <c r="M30" s="90">
        <v>43655</v>
      </c>
      <c r="N30" s="91" t="s">
        <v>751</v>
      </c>
      <c r="O30" s="92"/>
      <c r="P30" s="92">
        <v>70000</v>
      </c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</row>
    <row r="31" spans="1:38" ht="18" customHeight="1" x14ac:dyDescent="0.25">
      <c r="A31" s="53">
        <v>30</v>
      </c>
      <c r="B31" s="87">
        <v>43653</v>
      </c>
      <c r="C31" s="75" t="s">
        <v>389</v>
      </c>
      <c r="D31" s="53">
        <v>6300</v>
      </c>
      <c r="F31" s="79">
        <v>30</v>
      </c>
      <c r="G31" s="80">
        <v>43655</v>
      </c>
      <c r="H31" s="75" t="s">
        <v>700</v>
      </c>
      <c r="I31" s="53">
        <v>6000</v>
      </c>
      <c r="M31" s="90">
        <v>43656</v>
      </c>
      <c r="N31" s="91" t="s">
        <v>754</v>
      </c>
      <c r="O31" s="92">
        <v>35800</v>
      </c>
      <c r="P31" s="92">
        <v>5000</v>
      </c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</row>
    <row r="32" spans="1:38" ht="18" customHeight="1" x14ac:dyDescent="0.25">
      <c r="A32" s="53">
        <v>31</v>
      </c>
      <c r="B32" s="87">
        <v>43653</v>
      </c>
      <c r="C32" s="75" t="s">
        <v>19</v>
      </c>
      <c r="D32" s="53">
        <v>6500</v>
      </c>
      <c r="F32" s="79">
        <v>31</v>
      </c>
      <c r="G32" s="80">
        <v>43656</v>
      </c>
      <c r="H32" s="75" t="s">
        <v>333</v>
      </c>
      <c r="I32" s="53">
        <v>5500</v>
      </c>
      <c r="M32" s="90">
        <v>43657</v>
      </c>
      <c r="N32" s="91" t="s">
        <v>782</v>
      </c>
      <c r="O32" s="92"/>
      <c r="P32" s="92">
        <v>30000</v>
      </c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</row>
    <row r="33" spans="1:38" ht="18" customHeight="1" x14ac:dyDescent="0.25">
      <c r="A33" s="53">
        <v>32</v>
      </c>
      <c r="B33" s="87">
        <v>43653</v>
      </c>
      <c r="C33" s="75" t="s">
        <v>288</v>
      </c>
      <c r="D33" s="53">
        <v>6500</v>
      </c>
      <c r="F33" s="79">
        <v>32</v>
      </c>
      <c r="G33" s="80">
        <v>43656</v>
      </c>
      <c r="H33" s="75" t="s">
        <v>701</v>
      </c>
      <c r="I33" s="53">
        <v>6000</v>
      </c>
      <c r="M33" s="93">
        <v>43657</v>
      </c>
      <c r="N33" s="94" t="s">
        <v>756</v>
      </c>
      <c r="O33" s="95"/>
      <c r="P33" s="95">
        <v>20000</v>
      </c>
      <c r="Q33" s="77"/>
      <c r="R33" s="77"/>
      <c r="S33" s="77"/>
      <c r="T33" s="77"/>
      <c r="U33" s="77"/>
      <c r="V33" s="77"/>
      <c r="W33" s="77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</row>
    <row r="34" spans="1:38" ht="18" customHeight="1" x14ac:dyDescent="0.25">
      <c r="A34" s="53">
        <v>33</v>
      </c>
      <c r="B34" s="87">
        <v>43653</v>
      </c>
      <c r="C34" s="75" t="s">
        <v>266</v>
      </c>
      <c r="D34" s="53">
        <v>5300</v>
      </c>
      <c r="F34" s="79">
        <v>33</v>
      </c>
      <c r="G34" s="80">
        <v>43656</v>
      </c>
      <c r="H34" s="75" t="s">
        <v>702</v>
      </c>
      <c r="I34" s="53">
        <v>6000</v>
      </c>
      <c r="M34" s="90">
        <v>43657</v>
      </c>
      <c r="N34" s="91" t="s">
        <v>755</v>
      </c>
      <c r="O34" s="92">
        <v>38500</v>
      </c>
      <c r="P34" s="92"/>
      <c r="Q34" s="77"/>
      <c r="R34" s="77"/>
      <c r="S34" s="77"/>
      <c r="T34" s="77"/>
      <c r="U34" s="77"/>
      <c r="V34" s="77"/>
      <c r="W34" s="77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</row>
    <row r="35" spans="1:38" ht="18" customHeight="1" x14ac:dyDescent="0.25">
      <c r="A35" s="53">
        <v>34</v>
      </c>
      <c r="B35" s="87">
        <v>43653</v>
      </c>
      <c r="C35" s="75" t="s">
        <v>734</v>
      </c>
      <c r="D35" s="53">
        <v>6500</v>
      </c>
      <c r="F35" s="79">
        <v>34</v>
      </c>
      <c r="G35" s="80">
        <v>43656</v>
      </c>
      <c r="H35" s="75" t="s">
        <v>703</v>
      </c>
      <c r="I35" s="53">
        <v>6000</v>
      </c>
      <c r="M35" s="90">
        <v>43658</v>
      </c>
      <c r="N35" s="91" t="s">
        <v>756</v>
      </c>
      <c r="O35" s="92"/>
      <c r="P35" s="92">
        <v>10000</v>
      </c>
      <c r="Q35" s="77"/>
      <c r="R35" s="77"/>
      <c r="S35" s="77"/>
      <c r="T35" s="77"/>
      <c r="U35" s="77"/>
      <c r="V35" s="77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</row>
    <row r="36" spans="1:38" ht="18" customHeight="1" x14ac:dyDescent="0.25">
      <c r="A36" s="53">
        <v>35</v>
      </c>
      <c r="B36" s="87">
        <v>43653</v>
      </c>
      <c r="C36" s="75" t="s">
        <v>735</v>
      </c>
      <c r="D36" s="53">
        <v>6000</v>
      </c>
      <c r="F36" s="79">
        <v>35</v>
      </c>
      <c r="G36" s="80">
        <v>43656</v>
      </c>
      <c r="H36" s="75" t="s">
        <v>704</v>
      </c>
      <c r="I36" s="53">
        <v>8400</v>
      </c>
      <c r="M36" s="90">
        <v>43658</v>
      </c>
      <c r="N36" s="91" t="s">
        <v>782</v>
      </c>
      <c r="O36" s="92"/>
      <c r="P36" s="92">
        <v>10000</v>
      </c>
      <c r="Q36" s="77"/>
      <c r="R36" s="77"/>
      <c r="S36" s="77"/>
      <c r="T36" s="77"/>
      <c r="U36" s="77"/>
      <c r="V36" s="77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</row>
    <row r="37" spans="1:38" ht="18" customHeight="1" x14ac:dyDescent="0.25">
      <c r="A37" s="53">
        <v>36</v>
      </c>
      <c r="B37" s="87">
        <v>43653</v>
      </c>
      <c r="C37" s="75" t="s">
        <v>736</v>
      </c>
      <c r="D37" s="53">
        <v>6500</v>
      </c>
      <c r="F37" s="79">
        <v>36</v>
      </c>
      <c r="G37" s="80">
        <v>43656</v>
      </c>
      <c r="H37" s="75" t="s">
        <v>705</v>
      </c>
      <c r="I37" s="53">
        <v>8400</v>
      </c>
      <c r="M37" s="93">
        <v>43658</v>
      </c>
      <c r="N37" s="94" t="s">
        <v>796</v>
      </c>
      <c r="O37" s="95"/>
      <c r="P37" s="95">
        <v>68400</v>
      </c>
      <c r="Q37" s="77"/>
      <c r="R37" s="77"/>
      <c r="S37" s="77"/>
      <c r="T37" s="77"/>
      <c r="U37" s="77"/>
      <c r="V37" s="77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</row>
    <row r="38" spans="1:38" ht="18" customHeight="1" x14ac:dyDescent="0.25">
      <c r="A38" s="53">
        <v>37</v>
      </c>
      <c r="B38" s="87">
        <v>43653</v>
      </c>
      <c r="C38" s="75" t="s">
        <v>737</v>
      </c>
      <c r="D38" s="53">
        <v>6500</v>
      </c>
      <c r="F38" s="53">
        <v>37</v>
      </c>
      <c r="G38" s="80">
        <v>43657</v>
      </c>
      <c r="H38" s="75" t="s">
        <v>775</v>
      </c>
      <c r="I38" s="53">
        <v>6000</v>
      </c>
      <c r="M38" s="90">
        <v>43658</v>
      </c>
      <c r="N38" s="91" t="s">
        <v>755</v>
      </c>
      <c r="O38" s="92">
        <v>25710</v>
      </c>
      <c r="P38" s="92"/>
      <c r="Q38" s="77"/>
      <c r="R38" s="77"/>
      <c r="S38" s="77"/>
      <c r="T38" s="77"/>
      <c r="U38" s="77"/>
      <c r="V38" s="77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</row>
    <row r="39" spans="1:38" ht="18" customHeight="1" x14ac:dyDescent="0.25">
      <c r="A39" s="53">
        <v>38</v>
      </c>
      <c r="B39" s="87">
        <v>43654</v>
      </c>
      <c r="C39" s="75" t="s">
        <v>738</v>
      </c>
      <c r="D39" s="53">
        <v>6500</v>
      </c>
      <c r="F39" s="79">
        <v>38</v>
      </c>
      <c r="G39" s="80">
        <v>43657</v>
      </c>
      <c r="H39" s="75" t="s">
        <v>781</v>
      </c>
      <c r="I39" s="53">
        <v>6200</v>
      </c>
      <c r="M39" s="93">
        <v>43659</v>
      </c>
      <c r="N39" s="94" t="s">
        <v>797</v>
      </c>
      <c r="O39" s="95"/>
      <c r="P39" s="95">
        <v>1190</v>
      </c>
      <c r="Q39" s="77"/>
      <c r="R39" s="77"/>
      <c r="S39" s="77"/>
      <c r="T39" s="77"/>
      <c r="U39" s="77"/>
      <c r="V39" s="77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</row>
    <row r="40" spans="1:38" ht="18" customHeight="1" x14ac:dyDescent="0.25">
      <c r="A40" s="53">
        <v>39</v>
      </c>
      <c r="B40" s="87">
        <v>43654</v>
      </c>
      <c r="C40" s="75" t="s">
        <v>739</v>
      </c>
      <c r="D40" s="53">
        <v>6500</v>
      </c>
      <c r="F40" s="53">
        <v>39</v>
      </c>
      <c r="G40" s="80">
        <v>43657</v>
      </c>
      <c r="H40" s="75" t="s">
        <v>198</v>
      </c>
      <c r="I40" s="53">
        <v>6500</v>
      </c>
      <c r="M40" s="93">
        <v>43659</v>
      </c>
      <c r="N40" s="94" t="s">
        <v>140</v>
      </c>
      <c r="O40" s="95"/>
      <c r="P40" s="95">
        <v>460</v>
      </c>
      <c r="Q40" s="77"/>
      <c r="R40" s="77"/>
      <c r="S40" s="77"/>
      <c r="T40" s="77"/>
      <c r="U40" s="77"/>
      <c r="V40" s="77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</row>
    <row r="41" spans="1:38" ht="18" customHeight="1" x14ac:dyDescent="0.25">
      <c r="A41" s="53">
        <v>40</v>
      </c>
      <c r="B41" s="87">
        <v>43654</v>
      </c>
      <c r="C41" s="75" t="s">
        <v>740</v>
      </c>
      <c r="D41" s="53">
        <v>2000</v>
      </c>
      <c r="F41" s="79">
        <v>40</v>
      </c>
      <c r="G41" s="80">
        <v>43658</v>
      </c>
      <c r="H41" s="75" t="s">
        <v>788</v>
      </c>
      <c r="I41" s="53">
        <v>200</v>
      </c>
      <c r="M41" s="93">
        <v>43659</v>
      </c>
      <c r="N41" s="94" t="s">
        <v>798</v>
      </c>
      <c r="O41" s="95">
        <v>101000</v>
      </c>
      <c r="P41" s="95"/>
      <c r="Q41" s="77"/>
      <c r="R41" s="77"/>
      <c r="S41" s="77"/>
      <c r="T41" s="77"/>
      <c r="U41" s="77"/>
      <c r="V41" s="77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</row>
    <row r="42" spans="1:38" ht="18" customHeight="1" x14ac:dyDescent="0.25">
      <c r="A42" s="53">
        <v>41</v>
      </c>
      <c r="B42" s="87">
        <v>43654</v>
      </c>
      <c r="C42" s="75" t="s">
        <v>741</v>
      </c>
      <c r="D42" s="53">
        <v>6500</v>
      </c>
      <c r="F42" s="53">
        <v>41</v>
      </c>
      <c r="G42" s="80">
        <v>43659</v>
      </c>
      <c r="H42" s="12" t="s">
        <v>789</v>
      </c>
      <c r="I42" s="53">
        <v>6500</v>
      </c>
      <c r="M42" s="93">
        <v>43659</v>
      </c>
      <c r="N42" s="94" t="s">
        <v>799</v>
      </c>
      <c r="O42" s="95"/>
      <c r="P42" s="95">
        <v>200000</v>
      </c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</row>
    <row r="43" spans="1:38" ht="18" customHeight="1" x14ac:dyDescent="0.25">
      <c r="A43" s="53">
        <v>42</v>
      </c>
      <c r="B43" s="87">
        <v>43654</v>
      </c>
      <c r="C43" s="75" t="s">
        <v>742</v>
      </c>
      <c r="D43" s="53">
        <v>6500</v>
      </c>
      <c r="F43" s="79">
        <v>42</v>
      </c>
      <c r="G43" s="80">
        <v>43659</v>
      </c>
      <c r="H43" s="12" t="s">
        <v>790</v>
      </c>
      <c r="I43" s="53">
        <v>5300</v>
      </c>
      <c r="M43" s="93">
        <v>43660</v>
      </c>
      <c r="N43" s="94" t="s">
        <v>800</v>
      </c>
      <c r="O43" s="95"/>
      <c r="P43" s="95">
        <v>650</v>
      </c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</row>
    <row r="44" spans="1:38" ht="18" customHeight="1" x14ac:dyDescent="0.25">
      <c r="A44" s="53">
        <v>43</v>
      </c>
      <c r="B44" s="87">
        <v>43654</v>
      </c>
      <c r="C44" s="75" t="s">
        <v>743</v>
      </c>
      <c r="D44" s="53">
        <v>5500</v>
      </c>
      <c r="F44" s="53">
        <v>43</v>
      </c>
      <c r="G44" s="80">
        <v>43659</v>
      </c>
      <c r="H44" s="12" t="s">
        <v>791</v>
      </c>
      <c r="I44" s="53">
        <v>15000</v>
      </c>
      <c r="M44" s="93">
        <v>43660</v>
      </c>
      <c r="N44" s="94" t="s">
        <v>835</v>
      </c>
      <c r="O44" s="95"/>
      <c r="P44" s="95">
        <v>1600</v>
      </c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</row>
    <row r="45" spans="1:38" ht="18" customHeight="1" x14ac:dyDescent="0.25">
      <c r="A45" s="53">
        <v>44</v>
      </c>
      <c r="B45" s="87">
        <v>43655</v>
      </c>
      <c r="C45" s="75" t="s">
        <v>52</v>
      </c>
      <c r="D45" s="53">
        <v>8500</v>
      </c>
      <c r="F45" s="79">
        <v>44</v>
      </c>
      <c r="G45" s="80">
        <v>43659</v>
      </c>
      <c r="H45" s="12" t="s">
        <v>792</v>
      </c>
      <c r="I45" s="53">
        <v>8000</v>
      </c>
      <c r="M45" s="93">
        <v>43661</v>
      </c>
      <c r="N45" s="94" t="s">
        <v>822</v>
      </c>
      <c r="O45" s="95"/>
      <c r="P45" s="95">
        <v>30000</v>
      </c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</row>
    <row r="46" spans="1:38" ht="18" customHeight="1" x14ac:dyDescent="0.25">
      <c r="A46" s="53">
        <v>45</v>
      </c>
      <c r="B46" s="87">
        <v>43655</v>
      </c>
      <c r="C46" s="75" t="s">
        <v>744</v>
      </c>
      <c r="D46" s="53">
        <v>6500</v>
      </c>
      <c r="F46" s="53">
        <v>45</v>
      </c>
      <c r="G46" s="80">
        <v>43659</v>
      </c>
      <c r="H46" s="12" t="s">
        <v>793</v>
      </c>
      <c r="I46" s="53">
        <v>8000</v>
      </c>
      <c r="M46" s="90">
        <v>43664</v>
      </c>
      <c r="N46" s="91" t="s">
        <v>829</v>
      </c>
      <c r="O46" s="92"/>
      <c r="P46" s="92">
        <v>141500</v>
      </c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</row>
    <row r="47" spans="1:38" ht="18" customHeight="1" x14ac:dyDescent="0.25">
      <c r="A47" s="53">
        <v>46</v>
      </c>
      <c r="B47" s="87">
        <v>43655</v>
      </c>
      <c r="C47" s="75" t="s">
        <v>745</v>
      </c>
      <c r="D47" s="53">
        <v>8500</v>
      </c>
      <c r="F47" s="79">
        <v>46</v>
      </c>
      <c r="G47" s="80">
        <v>43659</v>
      </c>
      <c r="H47" s="12" t="s">
        <v>794</v>
      </c>
      <c r="I47" s="53">
        <v>6450</v>
      </c>
      <c r="M47" s="93">
        <v>43666</v>
      </c>
      <c r="N47" s="94" t="s">
        <v>836</v>
      </c>
      <c r="O47" s="95"/>
      <c r="P47" s="95">
        <v>540</v>
      </c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</row>
    <row r="48" spans="1:38" ht="18" customHeight="1" x14ac:dyDescent="0.25">
      <c r="A48" s="53">
        <v>47</v>
      </c>
      <c r="B48" s="87">
        <v>43655</v>
      </c>
      <c r="C48" s="75" t="s">
        <v>746</v>
      </c>
      <c r="D48" s="53">
        <v>6000</v>
      </c>
      <c r="F48" s="53">
        <v>47</v>
      </c>
      <c r="G48" s="80">
        <v>43659</v>
      </c>
      <c r="H48" s="12" t="s">
        <v>795</v>
      </c>
      <c r="I48" s="53">
        <v>2000</v>
      </c>
      <c r="M48" s="93">
        <v>43666</v>
      </c>
      <c r="N48" s="94" t="s">
        <v>837</v>
      </c>
      <c r="O48" s="95"/>
      <c r="P48" s="95">
        <v>10000</v>
      </c>
    </row>
    <row r="49" spans="1:20" ht="18" customHeight="1" x14ac:dyDescent="0.25">
      <c r="A49" s="53">
        <v>48</v>
      </c>
      <c r="B49" s="87">
        <v>43656</v>
      </c>
      <c r="C49" s="75" t="s">
        <v>747</v>
      </c>
      <c r="D49" s="53">
        <v>3000</v>
      </c>
      <c r="F49" s="79">
        <v>48</v>
      </c>
      <c r="G49" s="80">
        <v>43660</v>
      </c>
      <c r="H49" s="75" t="s">
        <v>805</v>
      </c>
      <c r="I49" s="53">
        <v>13000</v>
      </c>
      <c r="M49" s="93">
        <v>43667</v>
      </c>
      <c r="N49" s="94" t="s">
        <v>608</v>
      </c>
      <c r="O49" s="95"/>
      <c r="P49" s="95">
        <v>440</v>
      </c>
    </row>
    <row r="50" spans="1:20" ht="18" customHeight="1" x14ac:dyDescent="0.25">
      <c r="A50" s="53">
        <v>49</v>
      </c>
      <c r="B50" s="87">
        <v>43656</v>
      </c>
      <c r="C50" s="75" t="s">
        <v>747</v>
      </c>
      <c r="D50" s="53">
        <v>8500</v>
      </c>
      <c r="F50" s="53">
        <v>49</v>
      </c>
      <c r="G50" s="80">
        <v>43660</v>
      </c>
      <c r="H50" s="75" t="s">
        <v>806</v>
      </c>
      <c r="I50" s="53">
        <v>6500</v>
      </c>
      <c r="M50" s="90">
        <v>43667</v>
      </c>
      <c r="N50" s="91" t="s">
        <v>838</v>
      </c>
      <c r="O50" s="92"/>
      <c r="P50" s="92">
        <v>16500</v>
      </c>
    </row>
    <row r="51" spans="1:20" ht="18" customHeight="1" x14ac:dyDescent="0.25">
      <c r="A51" s="53">
        <v>50</v>
      </c>
      <c r="B51" s="87">
        <v>43656</v>
      </c>
      <c r="C51" s="75" t="s">
        <v>722</v>
      </c>
      <c r="D51" s="53">
        <v>900</v>
      </c>
      <c r="F51" s="79">
        <v>50</v>
      </c>
      <c r="G51" s="80">
        <v>43660</v>
      </c>
      <c r="H51" s="75" t="s">
        <v>807</v>
      </c>
      <c r="I51" s="53">
        <v>1800</v>
      </c>
      <c r="M51" s="64">
        <v>43673</v>
      </c>
      <c r="N51" s="42" t="s">
        <v>851</v>
      </c>
      <c r="P51" s="4">
        <v>230</v>
      </c>
    </row>
    <row r="52" spans="1:20" ht="18" customHeight="1" x14ac:dyDescent="0.25">
      <c r="A52" s="53">
        <v>51</v>
      </c>
      <c r="B52" s="87">
        <v>43656</v>
      </c>
      <c r="C52" s="75" t="s">
        <v>748</v>
      </c>
      <c r="D52" s="53">
        <v>13000</v>
      </c>
      <c r="F52" s="53">
        <v>51</v>
      </c>
      <c r="G52" s="80">
        <v>43660</v>
      </c>
      <c r="H52" s="75" t="s">
        <v>808</v>
      </c>
      <c r="I52" s="53">
        <v>6500</v>
      </c>
      <c r="M52" s="64">
        <v>43673</v>
      </c>
      <c r="N52" s="42" t="s">
        <v>857</v>
      </c>
      <c r="P52" s="4">
        <v>5000</v>
      </c>
    </row>
    <row r="53" spans="1:20" ht="18" customHeight="1" x14ac:dyDescent="0.25">
      <c r="A53" s="53">
        <v>52</v>
      </c>
      <c r="B53" s="80">
        <v>43657</v>
      </c>
      <c r="C53" s="75" t="s">
        <v>752</v>
      </c>
      <c r="D53" s="53">
        <v>6000</v>
      </c>
      <c r="F53" s="79">
        <v>52</v>
      </c>
      <c r="G53" s="80">
        <v>43660</v>
      </c>
      <c r="H53" s="75" t="s">
        <v>809</v>
      </c>
      <c r="I53" s="53">
        <v>5088</v>
      </c>
      <c r="M53" s="64">
        <v>43673</v>
      </c>
      <c r="N53" s="42" t="s">
        <v>859</v>
      </c>
      <c r="P53" s="4">
        <v>1000</v>
      </c>
    </row>
    <row r="54" spans="1:20" ht="18" customHeight="1" x14ac:dyDescent="0.25">
      <c r="A54" s="53">
        <v>53</v>
      </c>
      <c r="B54" s="80">
        <v>43657</v>
      </c>
      <c r="C54" s="75" t="s">
        <v>779</v>
      </c>
      <c r="D54" s="53">
        <v>6500</v>
      </c>
      <c r="F54" s="53">
        <v>53</v>
      </c>
      <c r="G54" s="80">
        <v>43660</v>
      </c>
      <c r="H54" s="75" t="s">
        <v>810</v>
      </c>
      <c r="I54" s="53">
        <v>5088</v>
      </c>
      <c r="M54" s="64">
        <v>43674</v>
      </c>
      <c r="N54" s="42" t="s">
        <v>177</v>
      </c>
      <c r="P54" s="4">
        <v>560</v>
      </c>
    </row>
    <row r="55" spans="1:20" ht="18" customHeight="1" x14ac:dyDescent="0.25">
      <c r="A55" s="53">
        <v>54</v>
      </c>
      <c r="B55" s="80">
        <v>43657</v>
      </c>
      <c r="C55" s="75" t="s">
        <v>783</v>
      </c>
      <c r="D55" s="53">
        <v>6500</v>
      </c>
      <c r="F55" s="79">
        <v>54</v>
      </c>
      <c r="G55" s="80">
        <v>43661</v>
      </c>
      <c r="H55" s="75" t="s">
        <v>811</v>
      </c>
      <c r="I55" s="53">
        <v>8000</v>
      </c>
      <c r="M55" s="64">
        <v>43674</v>
      </c>
      <c r="N55" s="42" t="s">
        <v>852</v>
      </c>
      <c r="P55" s="4">
        <v>350</v>
      </c>
    </row>
    <row r="56" spans="1:20" ht="18" customHeight="1" x14ac:dyDescent="0.25">
      <c r="A56" s="53">
        <v>55</v>
      </c>
      <c r="B56" s="80">
        <v>43658</v>
      </c>
      <c r="C56" s="75" t="s">
        <v>780</v>
      </c>
      <c r="D56" s="53">
        <v>6700</v>
      </c>
      <c r="F56" s="53">
        <v>55</v>
      </c>
      <c r="G56" s="80">
        <v>43661</v>
      </c>
      <c r="H56" s="75" t="s">
        <v>812</v>
      </c>
      <c r="I56" s="53">
        <v>4500</v>
      </c>
      <c r="M56" s="64">
        <v>43674</v>
      </c>
      <c r="N56" s="42" t="s">
        <v>853</v>
      </c>
      <c r="P56" s="4">
        <v>3500</v>
      </c>
    </row>
    <row r="57" spans="1:20" ht="18" customHeight="1" x14ac:dyDescent="0.25">
      <c r="A57" s="88">
        <v>56</v>
      </c>
      <c r="B57" s="80">
        <v>43659</v>
      </c>
      <c r="C57" s="75" t="s">
        <v>784</v>
      </c>
      <c r="D57" s="53">
        <v>4533</v>
      </c>
      <c r="F57" s="79">
        <v>56</v>
      </c>
      <c r="G57" s="80">
        <v>43662</v>
      </c>
      <c r="H57" s="75" t="s">
        <v>832</v>
      </c>
      <c r="I57" s="53">
        <v>6500</v>
      </c>
      <c r="M57" s="64">
        <v>43674</v>
      </c>
      <c r="N57" s="42" t="s">
        <v>854</v>
      </c>
      <c r="P57" s="4">
        <v>2000</v>
      </c>
    </row>
    <row r="58" spans="1:20" ht="18" customHeight="1" x14ac:dyDescent="0.25">
      <c r="A58" s="88">
        <v>57</v>
      </c>
      <c r="B58" s="80">
        <v>43659</v>
      </c>
      <c r="C58" s="75" t="s">
        <v>786</v>
      </c>
      <c r="D58" s="53">
        <v>6500</v>
      </c>
      <c r="F58" s="53">
        <v>57</v>
      </c>
      <c r="G58" s="80">
        <v>43662</v>
      </c>
      <c r="H58" s="75" t="s">
        <v>834</v>
      </c>
      <c r="I58" s="53">
        <v>6500</v>
      </c>
      <c r="M58" s="64">
        <v>43674</v>
      </c>
      <c r="N58" s="42" t="s">
        <v>855</v>
      </c>
      <c r="P58" s="4">
        <v>2950</v>
      </c>
    </row>
    <row r="59" spans="1:20" ht="18" customHeight="1" x14ac:dyDescent="0.25">
      <c r="A59" s="88">
        <v>58</v>
      </c>
      <c r="B59" s="80">
        <v>43659</v>
      </c>
      <c r="C59" s="75" t="s">
        <v>500</v>
      </c>
      <c r="D59" s="53">
        <v>6500</v>
      </c>
      <c r="F59" s="79">
        <v>58</v>
      </c>
      <c r="G59" s="80">
        <v>43663</v>
      </c>
      <c r="H59" s="75" t="s">
        <v>833</v>
      </c>
      <c r="I59" s="53">
        <v>7900</v>
      </c>
      <c r="M59" s="64">
        <v>43674</v>
      </c>
      <c r="N59" s="42" t="s">
        <v>856</v>
      </c>
      <c r="P59" s="4">
        <v>2000</v>
      </c>
    </row>
    <row r="60" spans="1:20" ht="18" customHeight="1" x14ac:dyDescent="0.25">
      <c r="A60" s="53">
        <v>59</v>
      </c>
      <c r="B60" s="80">
        <v>43659</v>
      </c>
      <c r="C60" s="75" t="s">
        <v>785</v>
      </c>
      <c r="D60" s="53">
        <v>6500</v>
      </c>
      <c r="F60" s="53">
        <v>59</v>
      </c>
      <c r="G60" s="80">
        <v>43666</v>
      </c>
      <c r="H60" s="75" t="s">
        <v>843</v>
      </c>
      <c r="I60" s="53">
        <v>4130</v>
      </c>
    </row>
    <row r="61" spans="1:20" ht="18" customHeight="1" x14ac:dyDescent="0.25">
      <c r="A61" s="53">
        <v>60</v>
      </c>
      <c r="B61" s="80">
        <v>43659</v>
      </c>
      <c r="C61" s="75" t="s">
        <v>803</v>
      </c>
      <c r="D61" s="53">
        <v>6000</v>
      </c>
      <c r="F61" s="53">
        <v>60</v>
      </c>
      <c r="G61" s="80">
        <v>43671</v>
      </c>
      <c r="H61" s="75" t="s">
        <v>860</v>
      </c>
      <c r="I61" s="53">
        <v>2000</v>
      </c>
      <c r="M61" s="53"/>
      <c r="N61" s="75" t="s">
        <v>850</v>
      </c>
      <c r="O61" s="53">
        <f>O62-O70</f>
        <v>4093</v>
      </c>
      <c r="R61" s="53"/>
      <c r="S61" s="75" t="s">
        <v>850</v>
      </c>
      <c r="T61" s="53">
        <f>T62-T68</f>
        <v>33736</v>
      </c>
    </row>
    <row r="62" spans="1:20" ht="18" customHeight="1" x14ac:dyDescent="0.25">
      <c r="A62" s="53">
        <v>61</v>
      </c>
      <c r="B62" s="80">
        <v>43659</v>
      </c>
      <c r="C62" s="75" t="s">
        <v>787</v>
      </c>
      <c r="D62" s="53">
        <v>3050</v>
      </c>
      <c r="F62" s="53">
        <v>61</v>
      </c>
      <c r="G62" s="80">
        <v>43672</v>
      </c>
      <c r="H62" s="75" t="s">
        <v>862</v>
      </c>
      <c r="I62" s="53">
        <v>1000</v>
      </c>
      <c r="M62" s="53"/>
      <c r="N62" s="89" t="s">
        <v>845</v>
      </c>
      <c r="O62" s="41">
        <f>SUM(O63:O68)</f>
        <v>590283</v>
      </c>
      <c r="R62" s="53"/>
      <c r="S62" s="89" t="s">
        <v>848</v>
      </c>
      <c r="T62" s="53">
        <f>SUM(T63:T67)</f>
        <v>696656</v>
      </c>
    </row>
    <row r="63" spans="1:20" ht="18" customHeight="1" x14ac:dyDescent="0.25">
      <c r="A63" s="53">
        <v>62</v>
      </c>
      <c r="B63" s="80">
        <v>43661</v>
      </c>
      <c r="C63" s="75" t="s">
        <v>801</v>
      </c>
      <c r="D63" s="53">
        <v>4750</v>
      </c>
      <c r="F63" s="53">
        <v>62</v>
      </c>
      <c r="G63" s="80">
        <v>43673</v>
      </c>
      <c r="H63" s="75" t="s">
        <v>863</v>
      </c>
      <c r="I63" s="53">
        <v>1000</v>
      </c>
      <c r="M63" s="53"/>
      <c r="N63" s="75" t="s">
        <v>844</v>
      </c>
      <c r="O63" s="53">
        <v>443673</v>
      </c>
      <c r="R63" s="53"/>
      <c r="S63" s="75" t="s">
        <v>844</v>
      </c>
      <c r="T63" s="53">
        <v>395656</v>
      </c>
    </row>
    <row r="64" spans="1:20" ht="18" customHeight="1" x14ac:dyDescent="0.25">
      <c r="A64" s="53">
        <v>63</v>
      </c>
      <c r="B64" s="80">
        <v>43661</v>
      </c>
      <c r="C64" s="75" t="s">
        <v>802</v>
      </c>
      <c r="D64" s="53">
        <v>3680</v>
      </c>
      <c r="F64" s="53">
        <v>63</v>
      </c>
      <c r="G64" s="80">
        <v>43674</v>
      </c>
      <c r="H64" s="75" t="s">
        <v>861</v>
      </c>
      <c r="I64" s="53">
        <v>8500</v>
      </c>
      <c r="M64" s="80">
        <v>43675</v>
      </c>
      <c r="N64" s="75" t="s">
        <v>839</v>
      </c>
      <c r="O64" s="53">
        <v>8000</v>
      </c>
      <c r="R64" s="93">
        <v>43654</v>
      </c>
      <c r="S64" s="94" t="s">
        <v>709</v>
      </c>
      <c r="T64" s="95">
        <v>100000</v>
      </c>
    </row>
    <row r="65" spans="1:20" ht="18" customHeight="1" x14ac:dyDescent="0.25">
      <c r="A65" s="53">
        <v>64</v>
      </c>
      <c r="B65" s="80">
        <v>43662</v>
      </c>
      <c r="C65" s="75" t="s">
        <v>804</v>
      </c>
      <c r="D65" s="53">
        <v>5300</v>
      </c>
      <c r="F65" s="53">
        <v>64</v>
      </c>
      <c r="G65" s="80">
        <v>43674</v>
      </c>
      <c r="H65" s="75" t="s">
        <v>864</v>
      </c>
      <c r="I65" s="53">
        <v>3000</v>
      </c>
      <c r="M65" s="80">
        <v>43654</v>
      </c>
      <c r="N65" s="75" t="s">
        <v>755</v>
      </c>
      <c r="O65" s="53">
        <v>38600</v>
      </c>
      <c r="R65" s="93">
        <v>43655</v>
      </c>
      <c r="S65" s="94" t="s">
        <v>709</v>
      </c>
      <c r="T65" s="95">
        <v>100000</v>
      </c>
    </row>
    <row r="66" spans="1:20" ht="18" customHeight="1" x14ac:dyDescent="0.25">
      <c r="A66" s="53">
        <v>65</v>
      </c>
      <c r="B66" s="80">
        <v>43662</v>
      </c>
      <c r="C66" s="75" t="s">
        <v>830</v>
      </c>
      <c r="D66" s="53">
        <v>6000</v>
      </c>
      <c r="I66" s="96"/>
      <c r="M66" s="80">
        <v>43656</v>
      </c>
      <c r="N66" s="75" t="s">
        <v>754</v>
      </c>
      <c r="O66" s="53">
        <v>35800</v>
      </c>
      <c r="R66" s="93">
        <v>43659</v>
      </c>
      <c r="S66" s="94" t="s">
        <v>798</v>
      </c>
      <c r="T66" s="95">
        <v>101000</v>
      </c>
    </row>
    <row r="67" spans="1:20" ht="18" customHeight="1" x14ac:dyDescent="0.25">
      <c r="A67" s="53">
        <v>66</v>
      </c>
      <c r="B67" s="80">
        <v>43662</v>
      </c>
      <c r="C67" s="75" t="s">
        <v>787</v>
      </c>
      <c r="D67" s="53">
        <v>3000</v>
      </c>
      <c r="M67" s="80">
        <v>43657</v>
      </c>
      <c r="N67" s="75" t="s">
        <v>755</v>
      </c>
      <c r="O67" s="53">
        <v>38500</v>
      </c>
    </row>
    <row r="68" spans="1:20" ht="18" customHeight="1" x14ac:dyDescent="0.25">
      <c r="A68" s="53">
        <v>67</v>
      </c>
      <c r="B68" s="80">
        <v>43664</v>
      </c>
      <c r="C68" s="75" t="s">
        <v>831</v>
      </c>
      <c r="D68" s="53">
        <v>2400</v>
      </c>
      <c r="M68" s="80">
        <v>43658</v>
      </c>
      <c r="N68" s="75" t="s">
        <v>755</v>
      </c>
      <c r="O68" s="53">
        <v>25710</v>
      </c>
      <c r="R68" s="75"/>
      <c r="S68" s="89" t="s">
        <v>849</v>
      </c>
      <c r="T68" s="53">
        <f>SUM(T69:T93)</f>
        <v>662920</v>
      </c>
    </row>
    <row r="69" spans="1:20" ht="18" customHeight="1" x14ac:dyDescent="0.25">
      <c r="A69" s="53">
        <v>68</v>
      </c>
      <c r="B69" s="80">
        <v>43671</v>
      </c>
      <c r="C69" s="75" t="s">
        <v>858</v>
      </c>
      <c r="D69" s="53">
        <v>4160</v>
      </c>
      <c r="R69" s="93">
        <v>43655</v>
      </c>
      <c r="S69" s="94" t="s">
        <v>750</v>
      </c>
      <c r="T69" s="95">
        <v>250000</v>
      </c>
    </row>
    <row r="70" spans="1:20" ht="18" customHeight="1" x14ac:dyDescent="0.25">
      <c r="A70" s="4">
        <v>69</v>
      </c>
      <c r="B70" s="64"/>
      <c r="D70" s="96"/>
      <c r="M70" s="75"/>
      <c r="N70" s="89" t="s">
        <v>846</v>
      </c>
      <c r="O70" s="53">
        <f>SUM(O71:O93)</f>
        <v>586190</v>
      </c>
      <c r="R70" s="93">
        <v>43659</v>
      </c>
      <c r="S70" s="94" t="s">
        <v>799</v>
      </c>
      <c r="T70" s="95">
        <v>200000</v>
      </c>
    </row>
    <row r="71" spans="1:20" ht="18" customHeight="1" x14ac:dyDescent="0.25">
      <c r="A71" s="4">
        <v>70</v>
      </c>
      <c r="M71" s="90">
        <v>43655</v>
      </c>
      <c r="N71" s="91" t="s">
        <v>749</v>
      </c>
      <c r="O71" s="92">
        <v>280000</v>
      </c>
      <c r="R71" s="93">
        <v>43661</v>
      </c>
      <c r="S71" s="94" t="s">
        <v>822</v>
      </c>
      <c r="T71" s="95">
        <v>30000</v>
      </c>
    </row>
    <row r="72" spans="1:20" ht="18" customHeight="1" x14ac:dyDescent="0.25">
      <c r="A72" s="4">
        <v>71</v>
      </c>
      <c r="M72" s="90">
        <v>43655</v>
      </c>
      <c r="N72" s="91" t="s">
        <v>751</v>
      </c>
      <c r="O72" s="92">
        <v>70000</v>
      </c>
      <c r="R72" s="93">
        <v>43649</v>
      </c>
      <c r="S72" s="94" t="s">
        <v>767</v>
      </c>
      <c r="T72" s="95">
        <v>4000</v>
      </c>
    </row>
    <row r="73" spans="1:20" ht="18" customHeight="1" x14ac:dyDescent="0.25">
      <c r="A73" s="4">
        <v>72</v>
      </c>
      <c r="M73" s="90">
        <v>43657</v>
      </c>
      <c r="N73" s="91" t="s">
        <v>782</v>
      </c>
      <c r="O73" s="92">
        <v>30000</v>
      </c>
      <c r="R73" s="93">
        <v>43649</v>
      </c>
      <c r="S73" s="94" t="s">
        <v>768</v>
      </c>
      <c r="T73" s="95">
        <v>5000</v>
      </c>
    </row>
    <row r="74" spans="1:20" ht="18" customHeight="1" x14ac:dyDescent="0.25">
      <c r="A74" s="4">
        <v>73</v>
      </c>
      <c r="M74" s="90">
        <v>43658</v>
      </c>
      <c r="N74" s="91" t="s">
        <v>756</v>
      </c>
      <c r="O74" s="92">
        <v>10000</v>
      </c>
      <c r="R74" s="93">
        <v>43649</v>
      </c>
      <c r="S74" s="94" t="s">
        <v>769</v>
      </c>
      <c r="T74" s="95">
        <v>6000</v>
      </c>
    </row>
    <row r="75" spans="1:20" ht="18" customHeight="1" x14ac:dyDescent="0.25">
      <c r="A75" s="4">
        <v>74</v>
      </c>
      <c r="M75" s="90">
        <v>43658</v>
      </c>
      <c r="N75" s="91" t="s">
        <v>782</v>
      </c>
      <c r="O75" s="92">
        <v>10000</v>
      </c>
      <c r="R75" s="93">
        <v>43649</v>
      </c>
      <c r="S75" s="94" t="s">
        <v>770</v>
      </c>
      <c r="T75" s="95">
        <v>1500</v>
      </c>
    </row>
    <row r="76" spans="1:20" ht="18" customHeight="1" x14ac:dyDescent="0.25">
      <c r="A76" s="4">
        <v>75</v>
      </c>
      <c r="M76" s="90">
        <v>43664</v>
      </c>
      <c r="N76" s="91" t="s">
        <v>829</v>
      </c>
      <c r="O76" s="92">
        <v>141500</v>
      </c>
      <c r="R76" s="93">
        <v>43650</v>
      </c>
      <c r="S76" s="94" t="s">
        <v>771</v>
      </c>
      <c r="T76" s="95">
        <v>45000</v>
      </c>
    </row>
    <row r="77" spans="1:20" ht="18" customHeight="1" x14ac:dyDescent="0.25">
      <c r="A77" s="4">
        <v>76</v>
      </c>
      <c r="B77" s="64"/>
      <c r="M77" s="90">
        <v>43667</v>
      </c>
      <c r="N77" s="91" t="s">
        <v>838</v>
      </c>
      <c r="O77" s="92">
        <v>16500</v>
      </c>
      <c r="R77" s="93">
        <v>43652</v>
      </c>
      <c r="S77" s="94" t="s">
        <v>753</v>
      </c>
      <c r="T77" s="95">
        <v>550</v>
      </c>
    </row>
    <row r="78" spans="1:20" ht="18" customHeight="1" x14ac:dyDescent="0.25">
      <c r="A78" s="4">
        <v>77</v>
      </c>
      <c r="B78" s="64"/>
      <c r="M78" s="91"/>
      <c r="N78" s="91" t="s">
        <v>847</v>
      </c>
      <c r="O78" s="92">
        <v>10000</v>
      </c>
      <c r="R78" s="93">
        <v>43657</v>
      </c>
      <c r="S78" s="94" t="s">
        <v>756</v>
      </c>
      <c r="T78" s="95">
        <v>20000</v>
      </c>
    </row>
    <row r="79" spans="1:20" ht="18" customHeight="1" x14ac:dyDescent="0.25">
      <c r="B79" s="64"/>
      <c r="M79" s="90">
        <v>43279</v>
      </c>
      <c r="N79" s="91" t="s">
        <v>757</v>
      </c>
      <c r="O79" s="92">
        <v>610</v>
      </c>
      <c r="R79" s="93">
        <v>43658</v>
      </c>
      <c r="S79" s="94" t="s">
        <v>796</v>
      </c>
      <c r="T79" s="95">
        <v>68400</v>
      </c>
    </row>
    <row r="80" spans="1:20" ht="18" customHeight="1" x14ac:dyDescent="0.25">
      <c r="M80" s="90">
        <v>43279</v>
      </c>
      <c r="N80" s="91" t="s">
        <v>466</v>
      </c>
      <c r="O80" s="92">
        <v>2000</v>
      </c>
      <c r="R80" s="93">
        <v>43659</v>
      </c>
      <c r="S80" s="94" t="s">
        <v>797</v>
      </c>
      <c r="T80" s="95">
        <v>1190</v>
      </c>
    </row>
    <row r="81" spans="13:20" ht="18" customHeight="1" x14ac:dyDescent="0.25">
      <c r="M81" s="90">
        <v>43279</v>
      </c>
      <c r="N81" s="91" t="s">
        <v>758</v>
      </c>
      <c r="O81" s="92">
        <v>1030</v>
      </c>
      <c r="R81" s="93">
        <v>43659</v>
      </c>
      <c r="S81" s="94" t="s">
        <v>140</v>
      </c>
      <c r="T81" s="95">
        <v>460</v>
      </c>
    </row>
    <row r="82" spans="13:20" ht="18" customHeight="1" x14ac:dyDescent="0.25">
      <c r="M82" s="90">
        <v>43279</v>
      </c>
      <c r="N82" s="91" t="s">
        <v>759</v>
      </c>
      <c r="O82" s="92">
        <v>1000</v>
      </c>
      <c r="R82" s="93">
        <v>43660</v>
      </c>
      <c r="S82" s="94" t="s">
        <v>800</v>
      </c>
      <c r="T82" s="95">
        <v>650</v>
      </c>
    </row>
    <row r="83" spans="13:20" ht="18" customHeight="1" x14ac:dyDescent="0.25">
      <c r="M83" s="90">
        <v>43279</v>
      </c>
      <c r="N83" s="91" t="s">
        <v>840</v>
      </c>
      <c r="O83" s="92">
        <v>800</v>
      </c>
      <c r="R83" s="93">
        <v>43660</v>
      </c>
      <c r="S83" s="94" t="s">
        <v>835</v>
      </c>
      <c r="T83" s="95">
        <v>1600</v>
      </c>
    </row>
    <row r="84" spans="13:20" ht="18" customHeight="1" x14ac:dyDescent="0.25">
      <c r="M84" s="90">
        <v>43279</v>
      </c>
      <c r="N84" s="91" t="s">
        <v>841</v>
      </c>
      <c r="O84" s="92">
        <v>1000</v>
      </c>
      <c r="R84" s="93">
        <v>43666</v>
      </c>
      <c r="S84" s="94" t="s">
        <v>836</v>
      </c>
      <c r="T84" s="95">
        <v>540</v>
      </c>
    </row>
    <row r="85" spans="13:20" ht="18" customHeight="1" x14ac:dyDescent="0.25">
      <c r="M85" s="90">
        <v>43279</v>
      </c>
      <c r="N85" s="91" t="s">
        <v>842</v>
      </c>
      <c r="O85" s="92">
        <v>400</v>
      </c>
      <c r="R85" s="93">
        <v>43666</v>
      </c>
      <c r="S85" s="94" t="s">
        <v>837</v>
      </c>
      <c r="T85" s="95">
        <v>10000</v>
      </c>
    </row>
    <row r="86" spans="13:20" ht="18" customHeight="1" x14ac:dyDescent="0.25">
      <c r="M86" s="90">
        <v>43649</v>
      </c>
      <c r="N86" s="91" t="s">
        <v>760</v>
      </c>
      <c r="O86" s="92">
        <v>1350</v>
      </c>
      <c r="R86" s="93">
        <v>43667</v>
      </c>
      <c r="S86" s="94" t="s">
        <v>608</v>
      </c>
      <c r="T86" s="95">
        <v>440</v>
      </c>
    </row>
    <row r="87" spans="13:20" ht="18" customHeight="1" x14ac:dyDescent="0.25">
      <c r="M87" s="90">
        <v>43649</v>
      </c>
      <c r="N87" s="91" t="s">
        <v>761</v>
      </c>
      <c r="O87" s="92">
        <v>2000</v>
      </c>
      <c r="T87" s="42">
        <v>17590</v>
      </c>
    </row>
    <row r="88" spans="13:20" ht="18" customHeight="1" x14ac:dyDescent="0.25">
      <c r="M88" s="90">
        <v>43649</v>
      </c>
      <c r="N88" s="91" t="s">
        <v>762</v>
      </c>
      <c r="O88" s="92">
        <v>350</v>
      </c>
    </row>
    <row r="89" spans="13:20" ht="18" customHeight="1" x14ac:dyDescent="0.25">
      <c r="M89" s="90">
        <v>43649</v>
      </c>
      <c r="N89" s="91" t="s">
        <v>763</v>
      </c>
      <c r="O89" s="92">
        <v>3400</v>
      </c>
    </row>
    <row r="90" spans="13:20" ht="18" customHeight="1" x14ac:dyDescent="0.25">
      <c r="M90" s="90">
        <v>43649</v>
      </c>
      <c r="N90" s="91" t="s">
        <v>764</v>
      </c>
      <c r="O90" s="92">
        <v>2000</v>
      </c>
    </row>
    <row r="91" spans="13:20" ht="18" customHeight="1" x14ac:dyDescent="0.25">
      <c r="M91" s="90">
        <v>43649</v>
      </c>
      <c r="N91" s="91" t="s">
        <v>765</v>
      </c>
      <c r="O91" s="92">
        <v>1100</v>
      </c>
    </row>
    <row r="92" spans="13:20" ht="18" customHeight="1" x14ac:dyDescent="0.25">
      <c r="M92" s="90">
        <v>43649</v>
      </c>
      <c r="N92" s="91" t="s">
        <v>766</v>
      </c>
      <c r="O92" s="92">
        <v>1150</v>
      </c>
    </row>
    <row r="1048576" spans="7:7" ht="18" customHeight="1" x14ac:dyDescent="0.25">
      <c r="G1048576" s="64">
        <v>43649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>
      <pane ySplit="3" topLeftCell="A4" activePane="bottomLeft" state="frozen"/>
      <selection pane="bottomLeft" activeCell="I19" sqref="I19:N27"/>
    </sheetView>
  </sheetViews>
  <sheetFormatPr defaultRowHeight="18" customHeight="1" x14ac:dyDescent="0.25"/>
  <cols>
    <col min="1" max="1" width="3.85546875" style="4" customWidth="1"/>
    <col min="2" max="2" width="9.28515625" style="4" customWidth="1"/>
    <col min="3" max="3" width="18.42578125" style="42" customWidth="1"/>
    <col min="4" max="4" width="8.42578125" style="4" customWidth="1"/>
    <col min="5" max="5" width="9.7109375" style="48" customWidth="1"/>
    <col min="6" max="6" width="0.5703125" style="42" customWidth="1"/>
    <col min="7" max="7" width="12.5703125" style="4" customWidth="1"/>
    <col min="8" max="8" width="19" style="42" customWidth="1"/>
    <col min="9" max="9" width="12.42578125" style="4" customWidth="1"/>
    <col min="10" max="10" width="10.85546875" style="42" customWidth="1"/>
    <col min="11" max="11" width="16.42578125" style="42" customWidth="1"/>
    <col min="12" max="12" width="9.140625" style="42" customWidth="1"/>
    <col min="13" max="13" width="9.140625" style="42"/>
    <col min="14" max="14" width="9.140625" style="4"/>
    <col min="15" max="15" width="9.42578125" style="42" bestFit="1" customWidth="1"/>
    <col min="16" max="16" width="28.42578125" style="42" customWidth="1"/>
    <col min="17" max="17" width="11" style="4" customWidth="1"/>
    <col min="18" max="18" width="9.28515625" style="4" bestFit="1" customWidth="1"/>
    <col min="19" max="20" width="9.140625" style="4"/>
    <col min="21" max="21" width="9.140625" style="42"/>
    <col min="22" max="22" width="16.28515625" style="42" customWidth="1"/>
    <col min="23" max="23" width="17.140625" style="42" customWidth="1"/>
    <col min="24" max="16384" width="9.140625" style="42"/>
  </cols>
  <sheetData>
    <row r="1" spans="1:24" s="2" customFormat="1" ht="20.100000000000001" customHeight="1" x14ac:dyDescent="0.25">
      <c r="A1" s="4" t="s">
        <v>223</v>
      </c>
      <c r="B1" s="36" t="s">
        <v>640</v>
      </c>
      <c r="C1" s="36" t="s">
        <v>641</v>
      </c>
      <c r="D1" s="36" t="s">
        <v>474</v>
      </c>
      <c r="E1" s="36" t="s">
        <v>642</v>
      </c>
      <c r="F1" s="3"/>
      <c r="G1" s="134" t="s">
        <v>553</v>
      </c>
      <c r="H1" s="134"/>
      <c r="I1" s="134"/>
      <c r="M1" s="64"/>
      <c r="N1" s="4"/>
      <c r="Q1" s="4"/>
      <c r="R1" s="47"/>
      <c r="T1" s="4"/>
    </row>
    <row r="2" spans="1:24" s="2" customFormat="1" ht="20.100000000000001" customHeight="1" x14ac:dyDescent="0.25">
      <c r="A2" s="4">
        <v>1</v>
      </c>
      <c r="B2" s="64">
        <v>43616</v>
      </c>
      <c r="C2" s="42" t="s">
        <v>548</v>
      </c>
      <c r="D2" s="4">
        <v>8300</v>
      </c>
      <c r="E2" s="48" t="s">
        <v>530</v>
      </c>
      <c r="F2" s="3"/>
      <c r="G2" s="50"/>
      <c r="H2" s="23"/>
      <c r="I2" s="70"/>
      <c r="J2" s="51"/>
      <c r="L2" s="4" t="s">
        <v>376</v>
      </c>
      <c r="M2" s="50" t="s">
        <v>377</v>
      </c>
      <c r="N2" s="4" t="s">
        <v>378</v>
      </c>
      <c r="Q2" s="4" t="s">
        <v>356</v>
      </c>
      <c r="R2" s="4"/>
      <c r="S2" s="4" t="s">
        <v>357</v>
      </c>
      <c r="T2" s="4"/>
      <c r="U2" s="64"/>
      <c r="X2" s="4"/>
    </row>
    <row r="3" spans="1:24" ht="18" customHeight="1" x14ac:dyDescent="0.25">
      <c r="A3" s="4">
        <v>2</v>
      </c>
      <c r="B3" s="64">
        <v>43616</v>
      </c>
      <c r="C3" s="42" t="s">
        <v>547</v>
      </c>
      <c r="D3" s="4">
        <v>8300</v>
      </c>
      <c r="E3" s="48" t="s">
        <v>530</v>
      </c>
      <c r="G3" s="71"/>
      <c r="K3" s="53" t="s">
        <v>527</v>
      </c>
      <c r="L3" s="52">
        <f>SUM(D2:D83)</f>
        <v>363700</v>
      </c>
      <c r="M3" s="53">
        <f>SUM(Q5:Q25)</f>
        <v>795379</v>
      </c>
      <c r="N3" s="52">
        <f>L3-M3</f>
        <v>-431679</v>
      </c>
      <c r="Q3" s="4" t="s">
        <v>377</v>
      </c>
      <c r="R3" s="4" t="s">
        <v>376</v>
      </c>
      <c r="S3" s="4" t="s">
        <v>34</v>
      </c>
      <c r="T3" s="4" t="s">
        <v>376</v>
      </c>
    </row>
    <row r="4" spans="1:24" ht="18" customHeight="1" x14ac:dyDescent="0.25">
      <c r="A4" s="4">
        <v>3</v>
      </c>
      <c r="B4" s="64">
        <v>43617</v>
      </c>
      <c r="C4" s="42" t="s">
        <v>395</v>
      </c>
      <c r="D4" s="4">
        <v>10700</v>
      </c>
      <c r="E4" s="48" t="s">
        <v>55</v>
      </c>
      <c r="G4" s="64"/>
      <c r="K4" s="53"/>
      <c r="L4" s="53"/>
      <c r="M4" s="53"/>
      <c r="N4" s="53"/>
      <c r="P4" s="42" t="s">
        <v>435</v>
      </c>
      <c r="Q4" s="4">
        <v>1</v>
      </c>
      <c r="R4" s="47">
        <f>L3</f>
        <v>363700</v>
      </c>
    </row>
    <row r="5" spans="1:24" ht="18" customHeight="1" x14ac:dyDescent="0.25">
      <c r="A5" s="4">
        <v>4</v>
      </c>
      <c r="B5" s="64">
        <v>43617</v>
      </c>
      <c r="C5" s="42" t="s">
        <v>591</v>
      </c>
      <c r="D5" s="4">
        <v>6300</v>
      </c>
      <c r="E5" s="48" t="s">
        <v>55</v>
      </c>
      <c r="O5" s="37">
        <v>43619</v>
      </c>
      <c r="P5" s="42" t="s">
        <v>630</v>
      </c>
      <c r="Q5" s="4">
        <v>6000</v>
      </c>
    </row>
    <row r="6" spans="1:24" ht="18" customHeight="1" x14ac:dyDescent="0.25">
      <c r="A6" s="4">
        <v>5</v>
      </c>
      <c r="B6" s="64">
        <v>43618</v>
      </c>
      <c r="C6" s="42" t="s">
        <v>584</v>
      </c>
      <c r="D6" s="4">
        <v>6500</v>
      </c>
      <c r="E6" s="48" t="s">
        <v>530</v>
      </c>
      <c r="O6" s="37">
        <v>43589</v>
      </c>
      <c r="P6" s="42" t="s">
        <v>631</v>
      </c>
      <c r="Q6" s="4">
        <v>2000</v>
      </c>
    </row>
    <row r="7" spans="1:24" ht="18" customHeight="1" x14ac:dyDescent="0.25">
      <c r="A7" s="4">
        <v>6</v>
      </c>
      <c r="B7" s="64">
        <v>43618</v>
      </c>
      <c r="C7" s="42" t="s">
        <v>585</v>
      </c>
      <c r="D7" s="4">
        <v>10300</v>
      </c>
      <c r="E7" s="48" t="s">
        <v>530</v>
      </c>
      <c r="O7" s="37">
        <v>43589</v>
      </c>
      <c r="P7" s="42" t="s">
        <v>655</v>
      </c>
      <c r="T7" s="4">
        <v>40000</v>
      </c>
    </row>
    <row r="8" spans="1:24" ht="18" customHeight="1" x14ac:dyDescent="0.25">
      <c r="A8" s="4">
        <v>7</v>
      </c>
      <c r="B8" s="64">
        <v>43619</v>
      </c>
      <c r="C8" s="42" t="s">
        <v>586</v>
      </c>
      <c r="D8" s="4">
        <v>1000</v>
      </c>
      <c r="E8" s="48" t="s">
        <v>530</v>
      </c>
      <c r="O8" s="37">
        <v>43589</v>
      </c>
      <c r="P8" s="42" t="s">
        <v>656</v>
      </c>
      <c r="T8" s="4">
        <v>27000</v>
      </c>
    </row>
    <row r="9" spans="1:24" ht="18" customHeight="1" x14ac:dyDescent="0.25">
      <c r="A9" s="4">
        <v>8</v>
      </c>
      <c r="B9" s="64">
        <v>43619</v>
      </c>
      <c r="C9" s="42" t="s">
        <v>587</v>
      </c>
      <c r="D9" s="4">
        <v>12600</v>
      </c>
      <c r="E9" s="48" t="s">
        <v>530</v>
      </c>
      <c r="O9" s="37">
        <v>43622</v>
      </c>
      <c r="P9" s="42" t="s">
        <v>657</v>
      </c>
      <c r="T9" s="4">
        <v>38000</v>
      </c>
    </row>
    <row r="10" spans="1:24" ht="18" customHeight="1" x14ac:dyDescent="0.25">
      <c r="A10" s="4">
        <v>9</v>
      </c>
      <c r="B10" s="64">
        <v>43619</v>
      </c>
      <c r="C10" s="42" t="s">
        <v>136</v>
      </c>
      <c r="D10" s="4">
        <v>8500</v>
      </c>
      <c r="E10" s="48" t="s">
        <v>530</v>
      </c>
      <c r="O10" s="37">
        <v>43626</v>
      </c>
      <c r="P10" s="42" t="s">
        <v>646</v>
      </c>
      <c r="Q10" s="4">
        <v>2000</v>
      </c>
    </row>
    <row r="11" spans="1:24" ht="18" customHeight="1" x14ac:dyDescent="0.25">
      <c r="A11" s="4">
        <v>10</v>
      </c>
      <c r="B11" s="64">
        <v>43619</v>
      </c>
      <c r="C11" s="42" t="s">
        <v>307</v>
      </c>
      <c r="D11" s="4">
        <v>13000</v>
      </c>
      <c r="E11" s="48" t="s">
        <v>530</v>
      </c>
      <c r="O11" s="37">
        <v>43626</v>
      </c>
      <c r="P11" s="42" t="s">
        <v>648</v>
      </c>
      <c r="Q11" s="4">
        <v>280000</v>
      </c>
    </row>
    <row r="12" spans="1:24" ht="18" customHeight="1" x14ac:dyDescent="0.25">
      <c r="A12" s="4">
        <v>11</v>
      </c>
      <c r="B12" s="64">
        <v>43619</v>
      </c>
      <c r="C12" s="42" t="s">
        <v>588</v>
      </c>
      <c r="D12" s="4">
        <v>9000</v>
      </c>
      <c r="E12" s="48" t="s">
        <v>530</v>
      </c>
      <c r="O12" s="37">
        <v>43629</v>
      </c>
      <c r="P12" s="42" t="s">
        <v>652</v>
      </c>
      <c r="R12" s="4">
        <v>80000</v>
      </c>
    </row>
    <row r="13" spans="1:24" ht="18" customHeight="1" x14ac:dyDescent="0.25">
      <c r="A13" s="4">
        <v>12</v>
      </c>
      <c r="B13" s="64">
        <v>43619</v>
      </c>
      <c r="C13" s="42" t="s">
        <v>589</v>
      </c>
      <c r="D13" s="4">
        <v>8500</v>
      </c>
      <c r="E13" s="48" t="s">
        <v>530</v>
      </c>
      <c r="O13" s="37">
        <v>43629</v>
      </c>
      <c r="P13" s="42" t="s">
        <v>653</v>
      </c>
      <c r="S13" s="4">
        <v>30000</v>
      </c>
      <c r="T13" s="4">
        <v>30000</v>
      </c>
    </row>
    <row r="14" spans="1:24" ht="18" customHeight="1" x14ac:dyDescent="0.25">
      <c r="A14" s="4">
        <v>13</v>
      </c>
      <c r="B14" s="64">
        <v>43619</v>
      </c>
      <c r="C14" s="42" t="s">
        <v>450</v>
      </c>
      <c r="D14" s="4">
        <v>5300</v>
      </c>
      <c r="E14" s="48" t="s">
        <v>530</v>
      </c>
      <c r="O14" s="37">
        <v>43629</v>
      </c>
      <c r="P14" s="42" t="s">
        <v>654</v>
      </c>
      <c r="T14" s="4">
        <v>20000</v>
      </c>
    </row>
    <row r="15" spans="1:24" ht="18" customHeight="1" x14ac:dyDescent="0.25">
      <c r="A15" s="4">
        <v>14</v>
      </c>
      <c r="B15" s="64">
        <v>43619</v>
      </c>
      <c r="C15" s="42" t="s">
        <v>592</v>
      </c>
      <c r="D15" s="4">
        <v>6000</v>
      </c>
      <c r="E15" s="48" t="s">
        <v>55</v>
      </c>
      <c r="O15" s="37">
        <v>43629</v>
      </c>
      <c r="P15" s="42" t="s">
        <v>661</v>
      </c>
      <c r="S15" s="4">
        <v>30000</v>
      </c>
    </row>
    <row r="16" spans="1:24" ht="18" customHeight="1" x14ac:dyDescent="0.25">
      <c r="A16" s="4">
        <v>15</v>
      </c>
      <c r="B16" s="64">
        <v>43620</v>
      </c>
      <c r="C16" s="42" t="s">
        <v>323</v>
      </c>
      <c r="D16" s="4">
        <v>6500</v>
      </c>
      <c r="E16" s="48" t="s">
        <v>530</v>
      </c>
      <c r="O16" s="37">
        <v>43630</v>
      </c>
      <c r="P16" s="42" t="s">
        <v>662</v>
      </c>
      <c r="R16" s="4">
        <v>130000</v>
      </c>
    </row>
    <row r="17" spans="1:18" ht="18" customHeight="1" x14ac:dyDescent="0.25">
      <c r="A17" s="4">
        <v>16</v>
      </c>
      <c r="B17" s="64">
        <v>43620</v>
      </c>
      <c r="C17" s="42" t="s">
        <v>580</v>
      </c>
      <c r="D17" s="4">
        <v>1600</v>
      </c>
      <c r="E17" s="48" t="s">
        <v>530</v>
      </c>
      <c r="O17" s="37">
        <v>43631</v>
      </c>
      <c r="P17" s="42" t="s">
        <v>663</v>
      </c>
      <c r="Q17" s="4">
        <v>270648</v>
      </c>
    </row>
    <row r="18" spans="1:18" ht="18" customHeight="1" x14ac:dyDescent="0.25">
      <c r="A18" s="4">
        <v>17</v>
      </c>
      <c r="B18" s="64">
        <v>43620</v>
      </c>
      <c r="C18" s="42" t="s">
        <v>123</v>
      </c>
      <c r="D18" s="4">
        <v>16500</v>
      </c>
      <c r="E18" s="48" t="s">
        <v>229</v>
      </c>
      <c r="O18" s="37">
        <v>43632</v>
      </c>
      <c r="P18" s="42" t="s">
        <v>665</v>
      </c>
      <c r="Q18" s="4">
        <v>1400</v>
      </c>
    </row>
    <row r="19" spans="1:18" ht="18" customHeight="1" x14ac:dyDescent="0.25">
      <c r="A19" s="4">
        <v>18</v>
      </c>
      <c r="B19" s="64">
        <v>43621</v>
      </c>
      <c r="C19" s="2" t="s">
        <v>346</v>
      </c>
      <c r="D19" s="4">
        <v>6000</v>
      </c>
      <c r="E19" s="48" t="s">
        <v>530</v>
      </c>
      <c r="I19" s="53"/>
      <c r="J19" s="53" t="s">
        <v>376</v>
      </c>
      <c r="K19" s="53" t="s">
        <v>34</v>
      </c>
      <c r="L19" s="53" t="s">
        <v>634</v>
      </c>
      <c r="M19" s="53" t="s">
        <v>635</v>
      </c>
      <c r="N19" s="53" t="s">
        <v>638</v>
      </c>
      <c r="O19" s="37">
        <v>43635</v>
      </c>
      <c r="P19" s="42" t="s">
        <v>652</v>
      </c>
      <c r="R19" s="4">
        <v>20000</v>
      </c>
    </row>
    <row r="20" spans="1:18" ht="18" customHeight="1" x14ac:dyDescent="0.25">
      <c r="A20" s="4">
        <v>19</v>
      </c>
      <c r="B20" s="64">
        <v>43621</v>
      </c>
      <c r="C20" s="42" t="s">
        <v>632</v>
      </c>
      <c r="D20" s="4">
        <v>6500</v>
      </c>
      <c r="E20" s="48" t="s">
        <v>530</v>
      </c>
      <c r="I20" s="74" t="s">
        <v>670</v>
      </c>
      <c r="J20" s="52">
        <f>L3</f>
        <v>363700</v>
      </c>
      <c r="K20" s="53">
        <f>SUM(Q4:Q25)</f>
        <v>795380</v>
      </c>
      <c r="L20" s="75"/>
      <c r="M20" s="75"/>
      <c r="N20" s="53"/>
      <c r="O20" s="37">
        <v>43635</v>
      </c>
      <c r="P20" s="42" t="s">
        <v>666</v>
      </c>
      <c r="Q20" s="4">
        <v>233331</v>
      </c>
    </row>
    <row r="21" spans="1:18" ht="18" customHeight="1" x14ac:dyDescent="0.25">
      <c r="A21" s="4">
        <v>20</v>
      </c>
      <c r="B21" s="73">
        <v>43621</v>
      </c>
      <c r="C21" s="42" t="s">
        <v>300</v>
      </c>
      <c r="D21" s="4">
        <v>8500</v>
      </c>
      <c r="E21" s="48" t="s">
        <v>530</v>
      </c>
      <c r="I21" s="74" t="s">
        <v>637</v>
      </c>
      <c r="J21" s="53">
        <v>3500</v>
      </c>
      <c r="K21" s="75"/>
      <c r="L21" s="75"/>
      <c r="M21" s="75"/>
      <c r="N21" s="53"/>
    </row>
    <row r="22" spans="1:18" ht="18" customHeight="1" x14ac:dyDescent="0.25">
      <c r="A22" s="4">
        <v>21</v>
      </c>
      <c r="B22" s="73">
        <v>43622</v>
      </c>
      <c r="C22" s="42" t="s">
        <v>586</v>
      </c>
      <c r="D22" s="4">
        <v>1000</v>
      </c>
      <c r="E22" s="48" t="s">
        <v>530</v>
      </c>
      <c r="I22" s="53" t="s">
        <v>636</v>
      </c>
      <c r="J22" s="53">
        <v>25600</v>
      </c>
      <c r="K22" s="75"/>
      <c r="L22" s="75"/>
      <c r="M22" s="75"/>
      <c r="N22" s="53"/>
      <c r="O22" s="37"/>
    </row>
    <row r="23" spans="1:18" ht="18" customHeight="1" x14ac:dyDescent="0.25">
      <c r="A23" s="4">
        <v>22</v>
      </c>
      <c r="B23" s="73">
        <v>43622</v>
      </c>
      <c r="C23" s="42" t="s">
        <v>207</v>
      </c>
      <c r="D23" s="4">
        <v>6500</v>
      </c>
      <c r="E23" s="48" t="s">
        <v>530</v>
      </c>
      <c r="I23" s="75" t="s">
        <v>652</v>
      </c>
      <c r="J23" s="53">
        <v>80000</v>
      </c>
      <c r="K23" s="75"/>
      <c r="L23" s="75"/>
      <c r="M23" s="75"/>
      <c r="N23" s="53"/>
      <c r="O23" s="37"/>
    </row>
    <row r="24" spans="1:18" ht="18" customHeight="1" x14ac:dyDescent="0.25">
      <c r="A24" s="4">
        <v>23</v>
      </c>
      <c r="B24" s="73">
        <v>43622</v>
      </c>
      <c r="C24" s="42" t="s">
        <v>288</v>
      </c>
      <c r="D24" s="4">
        <v>6500</v>
      </c>
      <c r="E24" s="48" t="s">
        <v>530</v>
      </c>
      <c r="I24" s="75" t="s">
        <v>662</v>
      </c>
      <c r="J24" s="53">
        <v>130000</v>
      </c>
      <c r="K24" s="75"/>
      <c r="L24" s="75"/>
      <c r="M24" s="75"/>
      <c r="N24" s="53"/>
      <c r="O24" s="37"/>
    </row>
    <row r="25" spans="1:18" ht="18" customHeight="1" x14ac:dyDescent="0.25">
      <c r="A25" s="4">
        <v>24</v>
      </c>
      <c r="B25" s="73">
        <v>43622</v>
      </c>
      <c r="C25" s="42" t="s">
        <v>639</v>
      </c>
      <c r="D25" s="4">
        <v>6500</v>
      </c>
      <c r="E25" s="48" t="s">
        <v>55</v>
      </c>
      <c r="I25" s="75" t="s">
        <v>652</v>
      </c>
      <c r="J25" s="53">
        <v>20000</v>
      </c>
      <c r="K25" s="75"/>
      <c r="L25" s="75"/>
      <c r="M25" s="75"/>
      <c r="N25" s="53"/>
      <c r="O25" s="37"/>
    </row>
    <row r="26" spans="1:18" ht="18" customHeight="1" x14ac:dyDescent="0.25">
      <c r="A26" s="4">
        <v>25</v>
      </c>
      <c r="B26" s="73">
        <v>43622</v>
      </c>
      <c r="C26" s="42" t="s">
        <v>639</v>
      </c>
      <c r="D26" s="4">
        <v>6500</v>
      </c>
      <c r="E26" s="48" t="s">
        <v>55</v>
      </c>
      <c r="I26" s="75" t="s">
        <v>669</v>
      </c>
      <c r="J26" s="53">
        <v>30500</v>
      </c>
      <c r="K26" s="75"/>
      <c r="L26" s="75"/>
      <c r="M26" s="75"/>
      <c r="N26" s="53"/>
      <c r="O26" s="37"/>
    </row>
    <row r="27" spans="1:18" ht="18" customHeight="1" x14ac:dyDescent="0.25">
      <c r="A27" s="4">
        <v>26</v>
      </c>
      <c r="B27" s="73">
        <v>43622</v>
      </c>
      <c r="C27" s="42" t="s">
        <v>633</v>
      </c>
      <c r="D27" s="4">
        <v>6600</v>
      </c>
      <c r="E27" s="48" t="s">
        <v>55</v>
      </c>
      <c r="I27" s="53" t="s">
        <v>26</v>
      </c>
      <c r="J27" s="76">
        <f>SUM(J20:J26)</f>
        <v>653300</v>
      </c>
      <c r="K27" s="76">
        <f>SUM(K20:K24)</f>
        <v>795380</v>
      </c>
      <c r="L27" s="76">
        <f>J27-K27</f>
        <v>-142080</v>
      </c>
      <c r="M27" s="41">
        <v>11000</v>
      </c>
      <c r="N27" s="76">
        <f>M27-L27</f>
        <v>153080</v>
      </c>
      <c r="O27" s="37"/>
    </row>
    <row r="28" spans="1:18" ht="18" customHeight="1" x14ac:dyDescent="0.25">
      <c r="A28" s="4">
        <v>27</v>
      </c>
      <c r="B28" s="73">
        <v>43622</v>
      </c>
      <c r="C28" s="42" t="s">
        <v>590</v>
      </c>
      <c r="D28" s="4">
        <v>13100</v>
      </c>
      <c r="E28" s="48" t="s">
        <v>55</v>
      </c>
      <c r="O28" s="37"/>
    </row>
    <row r="29" spans="1:18" ht="18" customHeight="1" x14ac:dyDescent="0.25">
      <c r="A29" s="4">
        <v>28</v>
      </c>
      <c r="B29" s="64">
        <v>43623</v>
      </c>
      <c r="C29" s="42" t="s">
        <v>449</v>
      </c>
      <c r="D29" s="4">
        <v>6500</v>
      </c>
      <c r="E29" s="48" t="s">
        <v>530</v>
      </c>
      <c r="O29" s="37"/>
    </row>
    <row r="30" spans="1:18" ht="18" customHeight="1" x14ac:dyDescent="0.25">
      <c r="A30" s="4">
        <v>29</v>
      </c>
      <c r="B30" s="64">
        <v>43623</v>
      </c>
      <c r="C30" s="42" t="s">
        <v>322</v>
      </c>
      <c r="D30" s="4">
        <v>1300</v>
      </c>
      <c r="E30" s="48" t="s">
        <v>530</v>
      </c>
      <c r="O30" s="37"/>
    </row>
    <row r="31" spans="1:18" ht="18" customHeight="1" x14ac:dyDescent="0.25">
      <c r="A31" s="4">
        <v>30</v>
      </c>
      <c r="B31" s="73">
        <v>43625</v>
      </c>
      <c r="C31" s="42" t="s">
        <v>643</v>
      </c>
      <c r="D31" s="4">
        <v>6500</v>
      </c>
      <c r="E31" s="48" t="s">
        <v>530</v>
      </c>
      <c r="O31" s="37"/>
    </row>
    <row r="32" spans="1:18" ht="18" customHeight="1" x14ac:dyDescent="0.25">
      <c r="A32" s="4">
        <v>31</v>
      </c>
      <c r="B32" s="64">
        <v>43625</v>
      </c>
      <c r="C32" s="42" t="s">
        <v>644</v>
      </c>
      <c r="D32" s="4">
        <v>9500</v>
      </c>
      <c r="E32" s="48" t="s">
        <v>530</v>
      </c>
      <c r="O32" s="37"/>
    </row>
    <row r="33" spans="1:26" ht="18" customHeight="1" x14ac:dyDescent="0.25">
      <c r="A33" s="4">
        <v>32</v>
      </c>
      <c r="B33" s="64">
        <v>43625</v>
      </c>
      <c r="C33" s="42" t="s">
        <v>647</v>
      </c>
      <c r="D33" s="4">
        <v>8500</v>
      </c>
      <c r="E33" s="48" t="s">
        <v>55</v>
      </c>
      <c r="O33" s="37"/>
      <c r="U33" s="58"/>
      <c r="V33" s="59"/>
      <c r="W33" s="65"/>
      <c r="X33" s="65"/>
      <c r="Y33" s="4"/>
      <c r="Z33" s="65"/>
    </row>
    <row r="34" spans="1:26" ht="18" customHeight="1" x14ac:dyDescent="0.25">
      <c r="A34" s="4">
        <v>33</v>
      </c>
      <c r="B34" s="73">
        <v>43626</v>
      </c>
      <c r="C34" s="42" t="s">
        <v>116</v>
      </c>
      <c r="D34" s="4">
        <v>6500</v>
      </c>
      <c r="E34" s="48" t="s">
        <v>530</v>
      </c>
      <c r="O34" s="37"/>
      <c r="U34" s="58"/>
      <c r="V34" s="59"/>
      <c r="W34" s="59"/>
      <c r="X34" s="65"/>
      <c r="Y34" s="4"/>
      <c r="Z34" s="65"/>
    </row>
    <row r="35" spans="1:26" ht="18" customHeight="1" x14ac:dyDescent="0.25">
      <c r="A35" s="4">
        <v>34</v>
      </c>
      <c r="B35" s="73">
        <v>43626</v>
      </c>
      <c r="C35" s="42" t="s">
        <v>645</v>
      </c>
      <c r="D35" s="4">
        <v>1000</v>
      </c>
      <c r="E35" s="48" t="s">
        <v>530</v>
      </c>
      <c r="O35" s="37"/>
      <c r="U35" s="58"/>
      <c r="V35" s="59"/>
      <c r="W35" s="59"/>
      <c r="X35" s="65"/>
      <c r="Y35" s="4"/>
    </row>
    <row r="36" spans="1:26" ht="18" customHeight="1" x14ac:dyDescent="0.25">
      <c r="A36" s="4">
        <v>35</v>
      </c>
      <c r="B36" s="73">
        <v>43626</v>
      </c>
      <c r="C36" s="42" t="s">
        <v>116</v>
      </c>
      <c r="D36" s="4">
        <v>2500</v>
      </c>
      <c r="E36" s="48" t="s">
        <v>530</v>
      </c>
      <c r="O36" s="37"/>
      <c r="U36" s="58"/>
      <c r="V36" s="59"/>
      <c r="W36" s="59"/>
      <c r="X36" s="65"/>
      <c r="Y36" s="4"/>
    </row>
    <row r="37" spans="1:26" ht="18" customHeight="1" x14ac:dyDescent="0.25">
      <c r="A37" s="4">
        <v>36</v>
      </c>
      <c r="B37" s="64">
        <v>43626</v>
      </c>
      <c r="C37" s="42" t="s">
        <v>649</v>
      </c>
      <c r="D37" s="4">
        <v>6000</v>
      </c>
      <c r="E37" s="48" t="s">
        <v>55</v>
      </c>
      <c r="O37" s="37"/>
      <c r="U37" s="58"/>
      <c r="V37" s="59"/>
      <c r="W37" s="59"/>
      <c r="X37" s="65"/>
      <c r="Y37" s="4"/>
    </row>
    <row r="38" spans="1:26" ht="18" customHeight="1" x14ac:dyDescent="0.25">
      <c r="A38" s="4">
        <v>37</v>
      </c>
      <c r="B38" s="73">
        <v>43626</v>
      </c>
      <c r="C38" s="42" t="s">
        <v>650</v>
      </c>
      <c r="D38" s="4">
        <v>8000</v>
      </c>
      <c r="E38" s="48" t="s">
        <v>55</v>
      </c>
      <c r="O38" s="37"/>
      <c r="U38" s="58"/>
      <c r="V38" s="59"/>
      <c r="W38" s="59"/>
      <c r="X38" s="65"/>
      <c r="Y38" s="4"/>
    </row>
    <row r="39" spans="1:26" ht="18" customHeight="1" x14ac:dyDescent="0.25">
      <c r="A39" s="4">
        <v>38</v>
      </c>
      <c r="B39" s="64">
        <v>43626</v>
      </c>
      <c r="C39" s="42" t="s">
        <v>651</v>
      </c>
      <c r="D39" s="4">
        <v>6000</v>
      </c>
      <c r="E39" s="48" t="s">
        <v>55</v>
      </c>
      <c r="O39" s="37"/>
      <c r="U39" s="58"/>
      <c r="V39" s="59"/>
      <c r="W39" s="59"/>
      <c r="X39" s="65"/>
      <c r="Y39" s="4"/>
    </row>
    <row r="40" spans="1:26" ht="18" customHeight="1" x14ac:dyDescent="0.25">
      <c r="A40" s="4">
        <v>39</v>
      </c>
      <c r="B40" s="64">
        <v>43627</v>
      </c>
      <c r="C40" s="42" t="s">
        <v>397</v>
      </c>
      <c r="D40" s="4">
        <v>6700</v>
      </c>
      <c r="E40" s="48" t="s">
        <v>530</v>
      </c>
      <c r="O40" s="37"/>
      <c r="U40" s="58"/>
      <c r="V40" s="59"/>
      <c r="W40" s="65"/>
      <c r="X40" s="4"/>
      <c r="Y40" s="4"/>
    </row>
    <row r="41" spans="1:26" ht="18" customHeight="1" x14ac:dyDescent="0.25">
      <c r="A41" s="4">
        <v>40</v>
      </c>
      <c r="B41" s="73">
        <v>43627</v>
      </c>
      <c r="C41" s="42" t="s">
        <v>114</v>
      </c>
      <c r="D41" s="4">
        <v>5184</v>
      </c>
      <c r="E41" s="48" t="s">
        <v>530</v>
      </c>
      <c r="G41" s="42"/>
      <c r="I41" s="42"/>
      <c r="O41" s="37"/>
      <c r="U41" s="58"/>
      <c r="V41" s="59"/>
      <c r="W41" s="65"/>
      <c r="X41" s="4"/>
      <c r="Y41" s="4"/>
    </row>
    <row r="42" spans="1:26" ht="18" customHeight="1" x14ac:dyDescent="0.25">
      <c r="A42" s="4">
        <v>41</v>
      </c>
      <c r="B42" s="64">
        <v>43627</v>
      </c>
      <c r="C42" s="42" t="s">
        <v>659</v>
      </c>
      <c r="D42" s="4">
        <v>5500</v>
      </c>
      <c r="E42" s="48" t="s">
        <v>55</v>
      </c>
      <c r="G42" s="42"/>
      <c r="I42" s="42"/>
      <c r="O42" s="37"/>
    </row>
    <row r="43" spans="1:26" ht="18" customHeight="1" x14ac:dyDescent="0.25">
      <c r="A43" s="4">
        <v>42</v>
      </c>
      <c r="B43" s="64">
        <v>43628</v>
      </c>
      <c r="C43" s="42" t="s">
        <v>660</v>
      </c>
      <c r="D43" s="4">
        <v>6700</v>
      </c>
      <c r="E43" s="48" t="s">
        <v>55</v>
      </c>
      <c r="O43" s="37"/>
    </row>
    <row r="44" spans="1:26" ht="18" customHeight="1" x14ac:dyDescent="0.25">
      <c r="A44" s="4">
        <v>43</v>
      </c>
      <c r="B44" s="64">
        <v>43628</v>
      </c>
      <c r="C44" s="42" t="s">
        <v>658</v>
      </c>
      <c r="D44" s="4">
        <v>4000</v>
      </c>
      <c r="E44" s="48" t="s">
        <v>530</v>
      </c>
      <c r="O44" s="37"/>
    </row>
    <row r="45" spans="1:26" ht="18" customHeight="1" x14ac:dyDescent="0.25">
      <c r="A45" s="4">
        <v>44</v>
      </c>
      <c r="B45" s="64">
        <v>43629</v>
      </c>
      <c r="C45" s="42" t="s">
        <v>296</v>
      </c>
      <c r="D45" s="4">
        <v>500</v>
      </c>
      <c r="E45" s="48" t="s">
        <v>530</v>
      </c>
      <c r="O45" s="37"/>
    </row>
    <row r="46" spans="1:26" ht="18" customHeight="1" x14ac:dyDescent="0.25">
      <c r="A46" s="4">
        <v>45</v>
      </c>
      <c r="B46" s="64">
        <v>43629</v>
      </c>
      <c r="C46" s="42" t="s">
        <v>19</v>
      </c>
      <c r="D46" s="4">
        <v>6500</v>
      </c>
      <c r="E46" s="48" t="s">
        <v>530</v>
      </c>
      <c r="O46" s="37"/>
    </row>
    <row r="47" spans="1:26" ht="18" customHeight="1" x14ac:dyDescent="0.25">
      <c r="A47" s="4">
        <v>46</v>
      </c>
      <c r="B47" s="64">
        <v>43629</v>
      </c>
      <c r="C47" s="42" t="s">
        <v>112</v>
      </c>
      <c r="D47" s="4">
        <v>6600</v>
      </c>
      <c r="E47" s="48" t="s">
        <v>530</v>
      </c>
      <c r="O47" s="37"/>
    </row>
    <row r="48" spans="1:26" ht="18" customHeight="1" x14ac:dyDescent="0.25">
      <c r="A48" s="4">
        <v>47</v>
      </c>
      <c r="B48" s="64">
        <v>43629</v>
      </c>
      <c r="C48" s="42" t="s">
        <v>574</v>
      </c>
      <c r="D48" s="4">
        <v>1000</v>
      </c>
      <c r="E48" s="48" t="s">
        <v>55</v>
      </c>
      <c r="O48" s="37"/>
    </row>
    <row r="49" spans="1:15" ht="18" customHeight="1" x14ac:dyDescent="0.25">
      <c r="A49" s="4">
        <v>48</v>
      </c>
      <c r="B49" s="64">
        <v>43629</v>
      </c>
      <c r="C49" s="42" t="s">
        <v>456</v>
      </c>
      <c r="D49" s="4">
        <v>6500</v>
      </c>
      <c r="E49" s="48" t="s">
        <v>55</v>
      </c>
      <c r="O49" s="37"/>
    </row>
    <row r="50" spans="1:15" ht="18" customHeight="1" x14ac:dyDescent="0.25">
      <c r="A50" s="4">
        <v>49</v>
      </c>
      <c r="B50" s="64">
        <v>43630</v>
      </c>
      <c r="C50" s="42" t="s">
        <v>664</v>
      </c>
      <c r="D50" s="4">
        <v>6500</v>
      </c>
      <c r="E50" s="48" t="s">
        <v>530</v>
      </c>
      <c r="O50" s="37"/>
    </row>
    <row r="51" spans="1:15" ht="18" customHeight="1" x14ac:dyDescent="0.25">
      <c r="A51" s="4">
        <v>50</v>
      </c>
      <c r="B51" s="64">
        <v>43630</v>
      </c>
      <c r="C51" s="42" t="s">
        <v>311</v>
      </c>
      <c r="D51" s="4">
        <v>6500</v>
      </c>
      <c r="E51" s="48" t="s">
        <v>530</v>
      </c>
      <c r="O51" s="37"/>
    </row>
    <row r="52" spans="1:15" ht="18" customHeight="1" x14ac:dyDescent="0.25">
      <c r="A52" s="4">
        <v>51</v>
      </c>
      <c r="B52" s="64">
        <v>43631</v>
      </c>
      <c r="C52" s="42" t="s">
        <v>302</v>
      </c>
      <c r="D52" s="4">
        <v>6500</v>
      </c>
      <c r="E52" s="48" t="s">
        <v>530</v>
      </c>
      <c r="O52" s="37"/>
    </row>
    <row r="53" spans="1:15" ht="18" customHeight="1" x14ac:dyDescent="0.25">
      <c r="A53" s="4">
        <v>52</v>
      </c>
      <c r="B53" s="64">
        <v>43633</v>
      </c>
      <c r="C53" s="42" t="s">
        <v>667</v>
      </c>
      <c r="D53" s="4">
        <v>5400</v>
      </c>
      <c r="E53" s="48" t="s">
        <v>530</v>
      </c>
      <c r="O53" s="37"/>
    </row>
    <row r="54" spans="1:15" ht="18" customHeight="1" x14ac:dyDescent="0.25">
      <c r="A54" s="4">
        <v>53</v>
      </c>
      <c r="B54" s="64">
        <v>43634</v>
      </c>
      <c r="C54" s="42" t="s">
        <v>667</v>
      </c>
      <c r="D54" s="4">
        <v>5400</v>
      </c>
      <c r="E54" s="48" t="s">
        <v>530</v>
      </c>
      <c r="O54" s="37"/>
    </row>
    <row r="55" spans="1:15" ht="18" customHeight="1" x14ac:dyDescent="0.25">
      <c r="A55" s="4">
        <v>54</v>
      </c>
      <c r="B55" s="64">
        <v>43634</v>
      </c>
      <c r="C55" s="42" t="s">
        <v>668</v>
      </c>
      <c r="D55" s="4">
        <v>4316</v>
      </c>
      <c r="E55" s="48" t="s">
        <v>530</v>
      </c>
      <c r="O55" s="37"/>
    </row>
    <row r="56" spans="1:15" ht="18" customHeight="1" x14ac:dyDescent="0.25">
      <c r="A56" s="4">
        <v>55</v>
      </c>
      <c r="B56" s="64">
        <v>43634</v>
      </c>
      <c r="C56" s="42" t="s">
        <v>220</v>
      </c>
      <c r="D56" s="4">
        <v>2200</v>
      </c>
      <c r="E56" s="48" t="s">
        <v>55</v>
      </c>
      <c r="O56" s="37"/>
    </row>
    <row r="57" spans="1:15" ht="18" customHeight="1" x14ac:dyDescent="0.25">
      <c r="A57" s="4">
        <v>56</v>
      </c>
      <c r="B57" s="64"/>
      <c r="C57" s="42" t="s">
        <v>671</v>
      </c>
      <c r="D57" s="4">
        <v>1500</v>
      </c>
      <c r="E57" s="48" t="s">
        <v>530</v>
      </c>
      <c r="O57" s="37"/>
    </row>
    <row r="58" spans="1:15" ht="18" customHeight="1" x14ac:dyDescent="0.25">
      <c r="A58" s="4">
        <v>57</v>
      </c>
      <c r="B58" s="64"/>
      <c r="C58" s="42" t="s">
        <v>672</v>
      </c>
      <c r="D58" s="4">
        <v>2000</v>
      </c>
      <c r="E58" s="48" t="s">
        <v>530</v>
      </c>
      <c r="O58" s="37"/>
    </row>
    <row r="59" spans="1:15" ht="18" customHeight="1" x14ac:dyDescent="0.25">
      <c r="A59" s="4">
        <v>58</v>
      </c>
      <c r="B59" s="64"/>
      <c r="C59" s="42" t="s">
        <v>673</v>
      </c>
      <c r="D59" s="4">
        <v>5300</v>
      </c>
      <c r="E59" s="48" t="s">
        <v>530</v>
      </c>
      <c r="O59" s="37"/>
    </row>
    <row r="60" spans="1:15" ht="18" customHeight="1" x14ac:dyDescent="0.25">
      <c r="A60" s="4">
        <v>59</v>
      </c>
      <c r="B60" s="64"/>
      <c r="O60" s="37"/>
    </row>
    <row r="61" spans="1:15" ht="18" customHeight="1" x14ac:dyDescent="0.25">
      <c r="A61" s="4">
        <v>60</v>
      </c>
      <c r="O61" s="37"/>
    </row>
    <row r="62" spans="1:15" ht="18" customHeight="1" x14ac:dyDescent="0.25">
      <c r="A62" s="4">
        <v>61</v>
      </c>
      <c r="O62" s="37"/>
    </row>
    <row r="63" spans="1:15" ht="18" customHeight="1" x14ac:dyDescent="0.25">
      <c r="A63" s="4">
        <v>62</v>
      </c>
    </row>
    <row r="64" spans="1:15" ht="18" customHeight="1" x14ac:dyDescent="0.25">
      <c r="A64" s="4">
        <v>63</v>
      </c>
    </row>
    <row r="65" spans="1:23" ht="18" customHeight="1" x14ac:dyDescent="0.25">
      <c r="A65" s="4">
        <v>64</v>
      </c>
    </row>
    <row r="66" spans="1:23" ht="18" customHeight="1" x14ac:dyDescent="0.25">
      <c r="A66" s="4">
        <v>65</v>
      </c>
      <c r="R66" s="65"/>
    </row>
    <row r="67" spans="1:23" ht="18" customHeight="1" x14ac:dyDescent="0.25">
      <c r="A67" s="4">
        <v>66</v>
      </c>
      <c r="R67" s="65"/>
    </row>
    <row r="68" spans="1:23" ht="18" customHeight="1" x14ac:dyDescent="0.25">
      <c r="A68" s="4">
        <v>67</v>
      </c>
    </row>
    <row r="69" spans="1:23" ht="18" customHeight="1" x14ac:dyDescent="0.25">
      <c r="A69" s="4">
        <v>68</v>
      </c>
    </row>
    <row r="70" spans="1:23" ht="18" customHeight="1" x14ac:dyDescent="0.25">
      <c r="A70" s="4">
        <v>69</v>
      </c>
    </row>
    <row r="71" spans="1:23" ht="18" customHeight="1" x14ac:dyDescent="0.25">
      <c r="A71" s="4">
        <v>70</v>
      </c>
    </row>
    <row r="72" spans="1:23" ht="18" customHeight="1" x14ac:dyDescent="0.25">
      <c r="A72" s="4">
        <v>71</v>
      </c>
    </row>
    <row r="73" spans="1:23" ht="18" customHeight="1" x14ac:dyDescent="0.25">
      <c r="A73" s="4">
        <v>72</v>
      </c>
    </row>
    <row r="74" spans="1:23" ht="18" customHeight="1" x14ac:dyDescent="0.25">
      <c r="A74" s="4">
        <v>73</v>
      </c>
    </row>
    <row r="75" spans="1:23" ht="18" customHeight="1" x14ac:dyDescent="0.25">
      <c r="A75" s="4">
        <v>74</v>
      </c>
      <c r="R75" s="47"/>
      <c r="S75" s="47"/>
      <c r="T75" s="47"/>
      <c r="V75" s="69"/>
      <c r="W75" s="68"/>
    </row>
    <row r="76" spans="1:23" ht="18" customHeight="1" x14ac:dyDescent="0.25">
      <c r="A76" s="4">
        <v>75</v>
      </c>
    </row>
    <row r="77" spans="1:23" ht="18" customHeight="1" x14ac:dyDescent="0.25">
      <c r="A77" s="4">
        <v>76</v>
      </c>
      <c r="B77" s="64"/>
    </row>
    <row r="78" spans="1:23" ht="18" customHeight="1" x14ac:dyDescent="0.25">
      <c r="A78" s="4">
        <v>77</v>
      </c>
      <c r="B78" s="64"/>
    </row>
    <row r="79" spans="1:23" ht="18" customHeight="1" x14ac:dyDescent="0.25">
      <c r="B79" s="64"/>
    </row>
  </sheetData>
  <autoFilter ref="A1:Z78">
    <filterColumn colId="6" showButton="0"/>
    <filterColumn colId="7" showButton="0"/>
  </autoFilter>
  <mergeCells count="1">
    <mergeCell ref="G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Normal="100" workbookViewId="0">
      <pane ySplit="3" topLeftCell="A4" activePane="bottomLeft" state="frozen"/>
      <selection pane="bottomLeft" activeCell="Q19" sqref="Q19:Q57"/>
    </sheetView>
  </sheetViews>
  <sheetFormatPr defaultRowHeight="18" customHeight="1" x14ac:dyDescent="0.25"/>
  <cols>
    <col min="1" max="1" width="3.85546875" style="4" customWidth="1"/>
    <col min="2" max="2" width="9.28515625" style="4" customWidth="1"/>
    <col min="3" max="3" width="18.42578125" style="42" customWidth="1"/>
    <col min="4" max="4" width="8.42578125" style="4" customWidth="1"/>
    <col min="5" max="5" width="9.7109375" style="48" customWidth="1"/>
    <col min="6" max="6" width="0.5703125" style="42" customWidth="1"/>
    <col min="7" max="7" width="12.5703125" style="4" customWidth="1"/>
    <col min="8" max="8" width="19" style="42" customWidth="1"/>
    <col min="9" max="9" width="6.85546875" style="4" customWidth="1"/>
    <col min="10" max="10" width="19" style="42" customWidth="1"/>
    <col min="11" max="11" width="20.140625" style="42" customWidth="1"/>
    <col min="12" max="12" width="9.140625" style="42" customWidth="1"/>
    <col min="13" max="13" width="9.140625" style="42"/>
    <col min="14" max="14" width="9.140625" style="4"/>
    <col min="15" max="15" width="9.42578125" style="42" bestFit="1" customWidth="1"/>
    <col min="16" max="16" width="28.42578125" style="42" customWidth="1"/>
    <col min="17" max="17" width="11" style="4" customWidth="1"/>
    <col min="18" max="18" width="9.28515625" style="4" bestFit="1" customWidth="1"/>
    <col min="19" max="19" width="9.140625" style="4"/>
    <col min="20" max="21" width="9.140625" style="42"/>
    <col min="22" max="22" width="16.28515625" style="42" customWidth="1"/>
    <col min="23" max="23" width="17.140625" style="42" customWidth="1"/>
    <col min="24" max="16384" width="9.140625" style="42"/>
  </cols>
  <sheetData>
    <row r="1" spans="1:24" s="2" customFormat="1" ht="20.100000000000001" customHeight="1" x14ac:dyDescent="0.25">
      <c r="A1" s="4" t="s">
        <v>223</v>
      </c>
      <c r="B1" s="134" t="s">
        <v>526</v>
      </c>
      <c r="C1" s="134"/>
      <c r="D1" s="134"/>
      <c r="E1" s="134"/>
      <c r="F1" s="3"/>
      <c r="G1" s="134" t="s">
        <v>553</v>
      </c>
      <c r="H1" s="134"/>
      <c r="I1" s="134"/>
      <c r="M1" s="64"/>
      <c r="N1" s="4"/>
      <c r="Q1" s="4"/>
      <c r="R1" s="47"/>
    </row>
    <row r="2" spans="1:24" s="2" customFormat="1" ht="20.100000000000001" customHeight="1" x14ac:dyDescent="0.25">
      <c r="A2" s="4">
        <v>1</v>
      </c>
      <c r="B2" s="56">
        <v>43585</v>
      </c>
      <c r="C2" s="2" t="s">
        <v>524</v>
      </c>
      <c r="D2" s="4">
        <v>2100</v>
      </c>
      <c r="E2" s="2" t="s">
        <v>55</v>
      </c>
      <c r="F2" s="3"/>
      <c r="G2" s="50">
        <v>43597</v>
      </c>
      <c r="H2" s="23" t="s">
        <v>552</v>
      </c>
      <c r="I2" s="70">
        <v>520</v>
      </c>
      <c r="J2" s="51"/>
      <c r="L2" s="4" t="s">
        <v>376</v>
      </c>
      <c r="M2" s="50" t="s">
        <v>377</v>
      </c>
      <c r="N2" s="4" t="s">
        <v>378</v>
      </c>
      <c r="Q2" s="4" t="s">
        <v>356</v>
      </c>
      <c r="R2" s="4"/>
      <c r="S2" s="4" t="s">
        <v>357</v>
      </c>
      <c r="U2" s="64"/>
      <c r="X2" s="4"/>
    </row>
    <row r="3" spans="1:24" ht="18" customHeight="1" x14ac:dyDescent="0.25">
      <c r="A3" s="4">
        <v>2</v>
      </c>
      <c r="B3" s="56">
        <v>43589</v>
      </c>
      <c r="C3" s="2" t="s">
        <v>529</v>
      </c>
      <c r="D3" s="4">
        <v>21900</v>
      </c>
      <c r="E3" s="48" t="s">
        <v>530</v>
      </c>
      <c r="G3" s="71">
        <v>43597</v>
      </c>
      <c r="H3" s="42" t="s">
        <v>126</v>
      </c>
      <c r="I3" s="4">
        <v>520</v>
      </c>
      <c r="K3" s="53" t="s">
        <v>527</v>
      </c>
      <c r="L3" s="52">
        <f>SUM(D2:D83)</f>
        <v>787036</v>
      </c>
      <c r="M3" s="53">
        <f>SUM(R6:R25)</f>
        <v>250000</v>
      </c>
      <c r="N3" s="52">
        <f>L3-M3</f>
        <v>537036</v>
      </c>
      <c r="Q3" s="4" t="s">
        <v>377</v>
      </c>
      <c r="R3" s="4" t="s">
        <v>376</v>
      </c>
      <c r="S3" s="4" t="s">
        <v>34</v>
      </c>
      <c r="T3" s="42" t="s">
        <v>376</v>
      </c>
    </row>
    <row r="4" spans="1:24" ht="18" customHeight="1" x14ac:dyDescent="0.25">
      <c r="A4" s="4">
        <v>3</v>
      </c>
      <c r="B4" s="64">
        <v>43589</v>
      </c>
      <c r="C4" s="42" t="s">
        <v>266</v>
      </c>
      <c r="D4" s="4">
        <v>5300</v>
      </c>
      <c r="E4" s="48" t="s">
        <v>530</v>
      </c>
      <c r="G4" s="64">
        <v>43597</v>
      </c>
      <c r="H4" s="42" t="s">
        <v>45</v>
      </c>
      <c r="I4" s="4">
        <v>1920</v>
      </c>
      <c r="K4" s="53"/>
      <c r="L4" s="53"/>
      <c r="M4" s="53"/>
      <c r="N4" s="53"/>
      <c r="P4" s="42" t="s">
        <v>435</v>
      </c>
      <c r="Q4" s="4">
        <v>1</v>
      </c>
      <c r="R4" s="47">
        <f>L3</f>
        <v>787036</v>
      </c>
    </row>
    <row r="5" spans="1:24" ht="18" customHeight="1" x14ac:dyDescent="0.25">
      <c r="A5" s="4">
        <v>4</v>
      </c>
      <c r="B5" s="56">
        <v>43589</v>
      </c>
      <c r="C5" s="42" t="s">
        <v>19</v>
      </c>
      <c r="D5" s="47">
        <v>8500</v>
      </c>
      <c r="E5" s="48" t="s">
        <v>530</v>
      </c>
      <c r="G5" s="64">
        <v>43610</v>
      </c>
      <c r="H5" s="42" t="s">
        <v>618</v>
      </c>
      <c r="I5" s="4">
        <v>12300</v>
      </c>
      <c r="P5" s="42" t="s">
        <v>579</v>
      </c>
      <c r="R5" s="4">
        <v>193500</v>
      </c>
    </row>
    <row r="6" spans="1:24" ht="18" customHeight="1" x14ac:dyDescent="0.25">
      <c r="A6" s="4">
        <v>5</v>
      </c>
      <c r="B6" s="56">
        <v>43589</v>
      </c>
      <c r="C6" s="42" t="s">
        <v>531</v>
      </c>
      <c r="D6" s="4">
        <v>3000</v>
      </c>
      <c r="E6" s="48" t="s">
        <v>530</v>
      </c>
      <c r="G6" s="64">
        <v>43611</v>
      </c>
      <c r="H6" s="42" t="s">
        <v>624</v>
      </c>
      <c r="I6" s="4">
        <v>-500</v>
      </c>
      <c r="O6" s="37">
        <v>43588</v>
      </c>
      <c r="P6" s="42" t="s">
        <v>484</v>
      </c>
      <c r="T6" s="42">
        <v>10000</v>
      </c>
    </row>
    <row r="7" spans="1:24" ht="18" customHeight="1" x14ac:dyDescent="0.25">
      <c r="A7" s="4">
        <v>6</v>
      </c>
      <c r="B7" s="64">
        <v>43589</v>
      </c>
      <c r="C7" s="42" t="s">
        <v>557</v>
      </c>
      <c r="D7" s="4">
        <v>7300</v>
      </c>
      <c r="E7" s="48" t="s">
        <v>55</v>
      </c>
      <c r="G7" s="64">
        <v>43611</v>
      </c>
      <c r="H7" s="42" t="s">
        <v>625</v>
      </c>
      <c r="I7" s="4">
        <v>6000</v>
      </c>
      <c r="O7" s="37">
        <v>43588</v>
      </c>
      <c r="P7" s="42" t="s">
        <v>528</v>
      </c>
      <c r="T7" s="42">
        <v>50000</v>
      </c>
    </row>
    <row r="8" spans="1:24" ht="18" customHeight="1" x14ac:dyDescent="0.25">
      <c r="A8" s="4">
        <v>7</v>
      </c>
      <c r="B8" s="64">
        <v>43589</v>
      </c>
      <c r="C8" s="42" t="s">
        <v>395</v>
      </c>
      <c r="D8" s="4">
        <v>5300</v>
      </c>
      <c r="E8" s="48" t="s">
        <v>55</v>
      </c>
      <c r="O8" s="37">
        <v>43589</v>
      </c>
      <c r="P8" s="42" t="s">
        <v>532</v>
      </c>
      <c r="S8" s="4">
        <v>6300</v>
      </c>
      <c r="T8" s="42">
        <v>6900</v>
      </c>
    </row>
    <row r="9" spans="1:24" ht="18" customHeight="1" x14ac:dyDescent="0.25">
      <c r="A9" s="4">
        <v>8</v>
      </c>
      <c r="B9" s="64">
        <v>43589</v>
      </c>
      <c r="C9" s="42" t="s">
        <v>372</v>
      </c>
      <c r="D9" s="4">
        <v>5300</v>
      </c>
      <c r="E9" s="48" t="s">
        <v>55</v>
      </c>
      <c r="O9" s="37">
        <v>43591</v>
      </c>
      <c r="P9" s="42" t="s">
        <v>559</v>
      </c>
      <c r="S9" s="4">
        <v>15000</v>
      </c>
      <c r="T9" s="42">
        <v>15000</v>
      </c>
    </row>
    <row r="10" spans="1:24" ht="18" customHeight="1" x14ac:dyDescent="0.25">
      <c r="A10" s="4">
        <v>9</v>
      </c>
      <c r="B10" s="64">
        <v>43589</v>
      </c>
      <c r="C10" s="42" t="s">
        <v>558</v>
      </c>
      <c r="D10" s="4">
        <v>5000</v>
      </c>
      <c r="E10" s="48" t="s">
        <v>55</v>
      </c>
      <c r="O10" s="37">
        <v>43594</v>
      </c>
      <c r="P10" s="42" t="s">
        <v>565</v>
      </c>
      <c r="Q10" s="4">
        <v>280000</v>
      </c>
    </row>
    <row r="11" spans="1:24" ht="18" customHeight="1" x14ac:dyDescent="0.25">
      <c r="A11" s="4">
        <v>10</v>
      </c>
      <c r="B11" s="56">
        <v>43590</v>
      </c>
      <c r="C11" s="42" t="s">
        <v>441</v>
      </c>
      <c r="D11" s="4">
        <v>5758</v>
      </c>
      <c r="E11" s="48" t="s">
        <v>530</v>
      </c>
      <c r="O11" s="37">
        <v>43597</v>
      </c>
      <c r="P11" s="42" t="s">
        <v>550</v>
      </c>
      <c r="S11" s="4">
        <v>30000</v>
      </c>
    </row>
    <row r="12" spans="1:24" ht="18" customHeight="1" x14ac:dyDescent="0.25">
      <c r="A12" s="4">
        <v>11</v>
      </c>
      <c r="B12" s="56">
        <v>43590</v>
      </c>
      <c r="C12" s="42" t="s">
        <v>533</v>
      </c>
      <c r="D12" s="4">
        <v>4200</v>
      </c>
      <c r="E12" s="48" t="s">
        <v>530</v>
      </c>
      <c r="O12" s="37">
        <v>43598</v>
      </c>
      <c r="P12" s="42" t="s">
        <v>554</v>
      </c>
      <c r="S12" s="4">
        <v>20000</v>
      </c>
    </row>
    <row r="13" spans="1:24" ht="18" customHeight="1" x14ac:dyDescent="0.25">
      <c r="A13" s="4">
        <v>12</v>
      </c>
      <c r="B13" s="56">
        <v>43590</v>
      </c>
      <c r="C13" s="42" t="s">
        <v>534</v>
      </c>
      <c r="D13" s="4">
        <v>6500</v>
      </c>
      <c r="E13" s="48" t="s">
        <v>530</v>
      </c>
      <c r="O13" s="37">
        <v>43599</v>
      </c>
      <c r="P13" s="42" t="s">
        <v>555</v>
      </c>
      <c r="S13" s="4">
        <v>30000</v>
      </c>
    </row>
    <row r="14" spans="1:24" ht="18" customHeight="1" x14ac:dyDescent="0.25">
      <c r="A14" s="4">
        <v>13</v>
      </c>
      <c r="B14" s="64">
        <v>43590</v>
      </c>
      <c r="C14" s="42" t="s">
        <v>123</v>
      </c>
      <c r="D14" s="4">
        <v>16500</v>
      </c>
      <c r="E14" s="48" t="s">
        <v>229</v>
      </c>
      <c r="O14" s="37">
        <v>43602</v>
      </c>
      <c r="P14" s="42" t="s">
        <v>569</v>
      </c>
      <c r="S14" s="4">
        <v>30000</v>
      </c>
    </row>
    <row r="15" spans="1:24" ht="18" customHeight="1" x14ac:dyDescent="0.25">
      <c r="A15" s="4">
        <v>14</v>
      </c>
      <c r="B15" s="56">
        <v>43591</v>
      </c>
      <c r="C15" s="42" t="s">
        <v>39</v>
      </c>
      <c r="D15" s="4">
        <v>6500</v>
      </c>
      <c r="E15" s="48" t="s">
        <v>530</v>
      </c>
      <c r="O15" s="37">
        <v>43607</v>
      </c>
      <c r="P15" s="42" t="s">
        <v>577</v>
      </c>
      <c r="R15" s="4">
        <v>50000</v>
      </c>
    </row>
    <row r="16" spans="1:24" ht="18" customHeight="1" x14ac:dyDescent="0.25">
      <c r="A16" s="4">
        <v>15</v>
      </c>
      <c r="B16" s="56">
        <v>43591</v>
      </c>
      <c r="C16" s="42" t="s">
        <v>346</v>
      </c>
      <c r="D16" s="4">
        <v>6000</v>
      </c>
      <c r="E16" s="48" t="s">
        <v>530</v>
      </c>
      <c r="O16" s="37">
        <v>43607</v>
      </c>
      <c r="P16" s="42" t="s">
        <v>578</v>
      </c>
      <c r="R16" s="4">
        <v>200000</v>
      </c>
    </row>
    <row r="17" spans="1:20" ht="18" customHeight="1" x14ac:dyDescent="0.25">
      <c r="A17" s="4">
        <v>16</v>
      </c>
      <c r="B17" s="56">
        <v>43591</v>
      </c>
      <c r="C17" s="42" t="s">
        <v>535</v>
      </c>
      <c r="D17" s="4">
        <v>6600</v>
      </c>
      <c r="E17" s="48" t="s">
        <v>530</v>
      </c>
      <c r="O17" s="37">
        <v>43607</v>
      </c>
      <c r="P17" s="42" t="s">
        <v>152</v>
      </c>
      <c r="Q17" s="4">
        <v>500000</v>
      </c>
    </row>
    <row r="18" spans="1:20" ht="18" customHeight="1" x14ac:dyDescent="0.25">
      <c r="A18" s="4">
        <v>17</v>
      </c>
      <c r="B18" s="56">
        <v>43591</v>
      </c>
      <c r="C18" s="2" t="s">
        <v>536</v>
      </c>
      <c r="D18" s="4">
        <v>5000</v>
      </c>
      <c r="E18" s="48" t="s">
        <v>530</v>
      </c>
      <c r="O18" s="37"/>
    </row>
    <row r="19" spans="1:20" ht="18" customHeight="1" x14ac:dyDescent="0.25">
      <c r="A19" s="4">
        <v>18</v>
      </c>
      <c r="B19" s="56">
        <v>43591</v>
      </c>
      <c r="C19" s="42" t="s">
        <v>537</v>
      </c>
      <c r="D19" s="4">
        <v>6500</v>
      </c>
      <c r="E19" s="48" t="s">
        <v>530</v>
      </c>
      <c r="O19" s="37">
        <v>43589</v>
      </c>
      <c r="P19" s="42" t="s">
        <v>593</v>
      </c>
      <c r="Q19" s="4">
        <v>1100</v>
      </c>
    </row>
    <row r="20" spans="1:20" ht="18" customHeight="1" x14ac:dyDescent="0.25">
      <c r="A20" s="4">
        <v>19</v>
      </c>
      <c r="B20" s="67">
        <v>43591</v>
      </c>
      <c r="C20" s="42" t="s">
        <v>538</v>
      </c>
      <c r="D20" s="4">
        <v>6500</v>
      </c>
      <c r="E20" s="48" t="s">
        <v>530</v>
      </c>
      <c r="O20" s="37">
        <v>43589</v>
      </c>
      <c r="P20" s="42" t="s">
        <v>594</v>
      </c>
      <c r="Q20" s="4">
        <v>100</v>
      </c>
      <c r="T20" s="4"/>
    </row>
    <row r="21" spans="1:20" ht="18" customHeight="1" x14ac:dyDescent="0.25">
      <c r="A21" s="4">
        <v>20</v>
      </c>
      <c r="B21" s="67">
        <v>43591</v>
      </c>
      <c r="C21" s="42" t="s">
        <v>539</v>
      </c>
      <c r="D21" s="4">
        <v>3000</v>
      </c>
      <c r="E21" s="48" t="s">
        <v>530</v>
      </c>
      <c r="O21" s="37">
        <v>43589</v>
      </c>
      <c r="P21" s="42" t="s">
        <v>595</v>
      </c>
      <c r="Q21" s="4">
        <v>200</v>
      </c>
    </row>
    <row r="22" spans="1:20" ht="18" customHeight="1" x14ac:dyDescent="0.25">
      <c r="A22" s="4">
        <v>21</v>
      </c>
      <c r="B22" s="64">
        <v>43591</v>
      </c>
      <c r="C22" s="42" t="s">
        <v>560</v>
      </c>
      <c r="D22" s="4">
        <v>6500</v>
      </c>
      <c r="E22" s="48" t="s">
        <v>55</v>
      </c>
      <c r="O22" s="37">
        <v>43589</v>
      </c>
      <c r="P22" s="42" t="s">
        <v>596</v>
      </c>
      <c r="Q22" s="4">
        <v>260</v>
      </c>
    </row>
    <row r="23" spans="1:20" ht="18" customHeight="1" x14ac:dyDescent="0.25">
      <c r="A23" s="4">
        <v>22</v>
      </c>
      <c r="B23" s="64">
        <v>43591</v>
      </c>
      <c r="C23" s="42" t="s">
        <v>561</v>
      </c>
      <c r="D23" s="4">
        <v>15000</v>
      </c>
      <c r="E23" s="48" t="s">
        <v>55</v>
      </c>
      <c r="O23" s="37">
        <v>43589</v>
      </c>
      <c r="P23" s="42" t="s">
        <v>597</v>
      </c>
      <c r="Q23" s="4">
        <v>130</v>
      </c>
    </row>
    <row r="24" spans="1:20" ht="18" customHeight="1" x14ac:dyDescent="0.25">
      <c r="A24" s="4">
        <v>23</v>
      </c>
      <c r="B24" s="64">
        <v>43591</v>
      </c>
      <c r="C24" s="42" t="s">
        <v>562</v>
      </c>
      <c r="D24" s="4">
        <v>5500</v>
      </c>
      <c r="E24" s="48" t="s">
        <v>55</v>
      </c>
      <c r="O24" s="37">
        <v>43589</v>
      </c>
      <c r="P24" s="42" t="s">
        <v>598</v>
      </c>
      <c r="Q24" s="4">
        <v>115</v>
      </c>
    </row>
    <row r="25" spans="1:20" ht="18" customHeight="1" x14ac:dyDescent="0.25">
      <c r="A25" s="4">
        <v>24</v>
      </c>
      <c r="B25" s="67">
        <v>43592</v>
      </c>
      <c r="C25" s="42" t="s">
        <v>452</v>
      </c>
      <c r="D25" s="4">
        <v>13000</v>
      </c>
      <c r="E25" s="48" t="s">
        <v>530</v>
      </c>
      <c r="O25" s="37">
        <v>43590</v>
      </c>
      <c r="P25" s="42" t="s">
        <v>599</v>
      </c>
      <c r="Q25" s="4">
        <v>1000</v>
      </c>
    </row>
    <row r="26" spans="1:20" ht="18" customHeight="1" x14ac:dyDescent="0.25">
      <c r="A26" s="4">
        <v>25</v>
      </c>
      <c r="B26" s="67">
        <v>43592</v>
      </c>
      <c r="C26" s="42" t="s">
        <v>62</v>
      </c>
      <c r="D26" s="4">
        <v>8500</v>
      </c>
      <c r="E26" s="48" t="s">
        <v>530</v>
      </c>
      <c r="O26" s="37">
        <v>43590</v>
      </c>
      <c r="P26" s="42" t="s">
        <v>600</v>
      </c>
      <c r="Q26" s="4">
        <v>1000</v>
      </c>
    </row>
    <row r="27" spans="1:20" ht="18" customHeight="1" x14ac:dyDescent="0.25">
      <c r="A27" s="4">
        <v>26</v>
      </c>
      <c r="B27" s="67">
        <v>43592</v>
      </c>
      <c r="C27" s="42" t="s">
        <v>540</v>
      </c>
      <c r="D27" s="4">
        <v>6500</v>
      </c>
      <c r="E27" s="48" t="s">
        <v>530</v>
      </c>
      <c r="O27" s="37">
        <v>43596</v>
      </c>
      <c r="P27" s="42" t="s">
        <v>498</v>
      </c>
      <c r="Q27" s="4">
        <v>400</v>
      </c>
    </row>
    <row r="28" spans="1:20" ht="18" customHeight="1" x14ac:dyDescent="0.25">
      <c r="A28" s="4">
        <v>27</v>
      </c>
      <c r="B28" s="67">
        <v>43593</v>
      </c>
      <c r="C28" s="42" t="s">
        <v>541</v>
      </c>
      <c r="D28" s="4">
        <v>5300</v>
      </c>
      <c r="E28" s="48" t="s">
        <v>530</v>
      </c>
      <c r="O28" s="37">
        <v>43596</v>
      </c>
      <c r="P28" s="42" t="s">
        <v>601</v>
      </c>
      <c r="Q28" s="4">
        <v>352</v>
      </c>
    </row>
    <row r="29" spans="1:20" ht="18" customHeight="1" x14ac:dyDescent="0.25">
      <c r="A29" s="4">
        <v>28</v>
      </c>
      <c r="B29" s="67">
        <v>43593</v>
      </c>
      <c r="C29" s="42" t="s">
        <v>542</v>
      </c>
      <c r="D29" s="4">
        <v>8500</v>
      </c>
      <c r="E29" s="48" t="s">
        <v>530</v>
      </c>
      <c r="O29" s="37">
        <v>43596</v>
      </c>
      <c r="P29" s="42" t="s">
        <v>593</v>
      </c>
      <c r="Q29" s="4">
        <v>1100</v>
      </c>
    </row>
    <row r="30" spans="1:20" ht="18" customHeight="1" x14ac:dyDescent="0.25">
      <c r="A30" s="4">
        <v>29</v>
      </c>
      <c r="B30" s="67">
        <v>43593</v>
      </c>
      <c r="C30" s="42" t="s">
        <v>543</v>
      </c>
      <c r="D30" s="4">
        <v>9000</v>
      </c>
      <c r="E30" s="48" t="s">
        <v>530</v>
      </c>
      <c r="O30" s="37">
        <v>43596</v>
      </c>
      <c r="P30" s="42" t="s">
        <v>602</v>
      </c>
      <c r="Q30" s="4">
        <v>97</v>
      </c>
    </row>
    <row r="31" spans="1:20" ht="18" customHeight="1" x14ac:dyDescent="0.25">
      <c r="A31" s="4">
        <v>30</v>
      </c>
      <c r="B31" s="67">
        <v>43593</v>
      </c>
      <c r="C31" s="42" t="s">
        <v>121</v>
      </c>
      <c r="D31" s="4">
        <v>8000</v>
      </c>
      <c r="E31" s="48" t="s">
        <v>530</v>
      </c>
      <c r="O31" s="37">
        <v>43602</v>
      </c>
      <c r="P31" s="42" t="s">
        <v>603</v>
      </c>
      <c r="Q31" s="4">
        <v>400</v>
      </c>
    </row>
    <row r="32" spans="1:20" ht="18" customHeight="1" x14ac:dyDescent="0.25">
      <c r="A32" s="4">
        <v>31</v>
      </c>
      <c r="B32" s="64">
        <v>43593</v>
      </c>
      <c r="C32" s="42" t="s">
        <v>563</v>
      </c>
      <c r="D32" s="4">
        <v>5500</v>
      </c>
      <c r="E32" s="48" t="s">
        <v>55</v>
      </c>
      <c r="O32" s="37">
        <v>43602</v>
      </c>
      <c r="P32" s="42" t="s">
        <v>495</v>
      </c>
      <c r="Q32" s="4">
        <v>500</v>
      </c>
    </row>
    <row r="33" spans="1:26" ht="18" customHeight="1" x14ac:dyDescent="0.25">
      <c r="A33" s="4">
        <v>32</v>
      </c>
      <c r="B33" s="67">
        <v>43594</v>
      </c>
      <c r="C33" s="42" t="s">
        <v>544</v>
      </c>
      <c r="D33" s="4">
        <v>6500</v>
      </c>
      <c r="E33" s="48" t="s">
        <v>530</v>
      </c>
      <c r="O33" s="37">
        <v>43602</v>
      </c>
      <c r="P33" s="42" t="s">
        <v>604</v>
      </c>
      <c r="Q33" s="4">
        <v>450</v>
      </c>
      <c r="U33" s="58"/>
      <c r="V33" s="59"/>
      <c r="W33" s="65"/>
      <c r="X33" s="65"/>
      <c r="Y33" s="4"/>
      <c r="Z33" s="65"/>
    </row>
    <row r="34" spans="1:26" ht="18" customHeight="1" x14ac:dyDescent="0.25">
      <c r="A34" s="4">
        <v>33</v>
      </c>
      <c r="B34" s="67">
        <v>43594</v>
      </c>
      <c r="C34" s="42" t="s">
        <v>117</v>
      </c>
      <c r="D34" s="4">
        <v>6500</v>
      </c>
      <c r="E34" s="48" t="s">
        <v>530</v>
      </c>
      <c r="O34" s="37">
        <v>43602</v>
      </c>
      <c r="P34" s="42" t="s">
        <v>605</v>
      </c>
      <c r="Q34" s="4">
        <v>305</v>
      </c>
      <c r="U34" s="58"/>
      <c r="V34" s="59"/>
      <c r="W34" s="59"/>
      <c r="X34" s="65"/>
      <c r="Y34" s="4"/>
      <c r="Z34" s="65"/>
    </row>
    <row r="35" spans="1:26" ht="18" customHeight="1" x14ac:dyDescent="0.25">
      <c r="A35" s="4">
        <v>34</v>
      </c>
      <c r="B35" s="67">
        <v>43594</v>
      </c>
      <c r="C35" s="42" t="s">
        <v>545</v>
      </c>
      <c r="D35" s="4">
        <v>6500</v>
      </c>
      <c r="E35" s="48" t="s">
        <v>530</v>
      </c>
      <c r="O35" s="37">
        <v>43602</v>
      </c>
      <c r="P35" s="42" t="s">
        <v>606</v>
      </c>
      <c r="Q35" s="4">
        <v>426</v>
      </c>
      <c r="U35" s="58"/>
      <c r="V35" s="59"/>
      <c r="W35" s="59"/>
      <c r="X35" s="65"/>
      <c r="Y35" s="4"/>
    </row>
    <row r="36" spans="1:26" ht="18" customHeight="1" x14ac:dyDescent="0.25">
      <c r="A36" s="4">
        <v>35</v>
      </c>
      <c r="B36" s="67">
        <v>43594</v>
      </c>
      <c r="C36" s="42" t="s">
        <v>546</v>
      </c>
      <c r="D36" s="4">
        <v>6500</v>
      </c>
      <c r="E36" s="48" t="s">
        <v>530</v>
      </c>
      <c r="O36" s="37">
        <v>43602</v>
      </c>
      <c r="P36" s="42" t="s">
        <v>607</v>
      </c>
      <c r="Q36" s="4">
        <v>3400</v>
      </c>
      <c r="U36" s="58"/>
      <c r="V36" s="59"/>
      <c r="W36" s="59"/>
      <c r="X36" s="65"/>
      <c r="Y36" s="4"/>
    </row>
    <row r="37" spans="1:26" ht="18" customHeight="1" x14ac:dyDescent="0.25">
      <c r="A37" s="4">
        <v>36</v>
      </c>
      <c r="B37" s="67">
        <v>43594</v>
      </c>
      <c r="C37" s="42" t="s">
        <v>548</v>
      </c>
      <c r="D37" s="4">
        <v>10800</v>
      </c>
      <c r="E37" s="48" t="s">
        <v>530</v>
      </c>
      <c r="O37" s="37">
        <v>43603</v>
      </c>
      <c r="P37" s="42" t="s">
        <v>608</v>
      </c>
      <c r="Q37" s="4">
        <v>400</v>
      </c>
      <c r="U37" s="58"/>
      <c r="V37" s="59"/>
      <c r="W37" s="59"/>
      <c r="X37" s="65"/>
      <c r="Y37" s="4"/>
    </row>
    <row r="38" spans="1:26" ht="18" customHeight="1" x14ac:dyDescent="0.25">
      <c r="A38" s="4">
        <v>37</v>
      </c>
      <c r="B38" s="67">
        <v>43594</v>
      </c>
      <c r="C38" s="42" t="s">
        <v>547</v>
      </c>
      <c r="D38" s="4">
        <v>10800</v>
      </c>
      <c r="E38" s="48" t="s">
        <v>530</v>
      </c>
      <c r="O38" s="37">
        <v>43603</v>
      </c>
      <c r="P38" s="42" t="s">
        <v>609</v>
      </c>
      <c r="Q38" s="4">
        <v>360</v>
      </c>
      <c r="U38" s="58"/>
      <c r="V38" s="59"/>
      <c r="W38" s="59"/>
      <c r="X38" s="65"/>
      <c r="Y38" s="4"/>
    </row>
    <row r="39" spans="1:26" ht="18" customHeight="1" x14ac:dyDescent="0.25">
      <c r="A39" s="4">
        <v>38</v>
      </c>
      <c r="B39" s="64">
        <v>43594</v>
      </c>
      <c r="C39" s="42" t="s">
        <v>524</v>
      </c>
      <c r="D39" s="4">
        <v>2100</v>
      </c>
      <c r="E39" s="48" t="s">
        <v>55</v>
      </c>
      <c r="O39" s="37">
        <v>43603</v>
      </c>
      <c r="P39" s="42" t="s">
        <v>610</v>
      </c>
      <c r="Q39" s="4">
        <v>150</v>
      </c>
      <c r="U39" s="58"/>
      <c r="V39" s="59"/>
      <c r="W39" s="59"/>
      <c r="X39" s="65"/>
      <c r="Y39" s="4"/>
    </row>
    <row r="40" spans="1:26" ht="18" customHeight="1" x14ac:dyDescent="0.25">
      <c r="A40" s="4">
        <v>39</v>
      </c>
      <c r="B40" s="64">
        <v>43594</v>
      </c>
      <c r="C40" s="42" t="s">
        <v>564</v>
      </c>
      <c r="D40" s="4">
        <v>6600</v>
      </c>
      <c r="E40" s="48" t="s">
        <v>55</v>
      </c>
      <c r="O40" s="37">
        <v>43610</v>
      </c>
      <c r="P40" s="42" t="s">
        <v>611</v>
      </c>
      <c r="Q40" s="4">
        <v>850</v>
      </c>
      <c r="U40" s="58"/>
      <c r="V40" s="59"/>
      <c r="W40" s="65"/>
      <c r="X40" s="4"/>
      <c r="Y40" s="4"/>
    </row>
    <row r="41" spans="1:26" ht="18" customHeight="1" x14ac:dyDescent="0.25">
      <c r="A41" s="4">
        <v>40</v>
      </c>
      <c r="B41" s="67">
        <v>43595</v>
      </c>
      <c r="C41" s="42" t="s">
        <v>288</v>
      </c>
      <c r="D41" s="4">
        <v>6500</v>
      </c>
      <c r="E41" s="48" t="s">
        <v>530</v>
      </c>
      <c r="G41" s="42"/>
      <c r="I41" s="42"/>
      <c r="O41" s="37">
        <v>43610</v>
      </c>
      <c r="P41" s="42" t="s">
        <v>612</v>
      </c>
      <c r="Q41" s="4">
        <v>100</v>
      </c>
      <c r="U41" s="58"/>
      <c r="V41" s="59"/>
      <c r="W41" s="65"/>
      <c r="X41" s="4"/>
      <c r="Y41" s="4"/>
    </row>
    <row r="42" spans="1:26" ht="18" customHeight="1" x14ac:dyDescent="0.25">
      <c r="A42" s="4">
        <v>41</v>
      </c>
      <c r="B42" s="64">
        <v>43595</v>
      </c>
      <c r="C42" s="42" t="s">
        <v>549</v>
      </c>
      <c r="D42" s="4">
        <v>5460</v>
      </c>
      <c r="E42" s="48" t="s">
        <v>530</v>
      </c>
      <c r="G42" s="42"/>
      <c r="I42" s="42"/>
      <c r="O42" s="37">
        <v>43610</v>
      </c>
      <c r="P42" s="42" t="s">
        <v>613</v>
      </c>
      <c r="Q42" s="4">
        <v>3500</v>
      </c>
    </row>
    <row r="43" spans="1:26" ht="18" customHeight="1" x14ac:dyDescent="0.25">
      <c r="A43" s="4">
        <v>42</v>
      </c>
      <c r="B43" s="64">
        <v>43596</v>
      </c>
      <c r="C43" s="42" t="s">
        <v>321</v>
      </c>
      <c r="D43" s="4">
        <v>6000</v>
      </c>
      <c r="E43" s="48" t="s">
        <v>530</v>
      </c>
      <c r="O43" s="37">
        <v>43610</v>
      </c>
      <c r="P43" s="42" t="s">
        <v>614</v>
      </c>
      <c r="Q43" s="4">
        <v>800</v>
      </c>
    </row>
    <row r="44" spans="1:26" ht="18" customHeight="1" x14ac:dyDescent="0.25">
      <c r="A44" s="4">
        <v>43</v>
      </c>
      <c r="B44" s="64">
        <v>43597</v>
      </c>
      <c r="C44" s="42" t="s">
        <v>551</v>
      </c>
      <c r="D44" s="4">
        <v>8500</v>
      </c>
      <c r="E44" s="48" t="s">
        <v>530</v>
      </c>
      <c r="O44" s="37">
        <v>43610</v>
      </c>
      <c r="P44" s="42" t="s">
        <v>615</v>
      </c>
      <c r="Q44" s="4">
        <v>440</v>
      </c>
    </row>
    <row r="45" spans="1:26" ht="18" customHeight="1" x14ac:dyDescent="0.25">
      <c r="A45" s="4">
        <v>44</v>
      </c>
      <c r="B45" s="64">
        <v>43597</v>
      </c>
      <c r="C45" s="42" t="s">
        <v>456</v>
      </c>
      <c r="D45" s="4">
        <v>6500</v>
      </c>
      <c r="E45" s="48" t="s">
        <v>55</v>
      </c>
      <c r="O45" s="37">
        <v>43610</v>
      </c>
      <c r="P45" s="42" t="s">
        <v>616</v>
      </c>
      <c r="Q45" s="4">
        <v>486</v>
      </c>
    </row>
    <row r="46" spans="1:26" ht="18" customHeight="1" x14ac:dyDescent="0.25">
      <c r="A46" s="4">
        <v>45</v>
      </c>
      <c r="B46" s="64">
        <v>43598</v>
      </c>
      <c r="C46" s="42" t="s">
        <v>114</v>
      </c>
      <c r="D46" s="4">
        <v>7500</v>
      </c>
      <c r="E46" s="48" t="s">
        <v>530</v>
      </c>
      <c r="O46" s="37">
        <v>43610</v>
      </c>
      <c r="P46" s="42" t="s">
        <v>617</v>
      </c>
      <c r="Q46" s="4">
        <v>67</v>
      </c>
    </row>
    <row r="47" spans="1:26" ht="18" customHeight="1" x14ac:dyDescent="0.25">
      <c r="A47" s="4">
        <v>46</v>
      </c>
      <c r="B47" s="64">
        <v>43598</v>
      </c>
      <c r="C47" s="42" t="s">
        <v>556</v>
      </c>
      <c r="D47" s="4">
        <v>6600</v>
      </c>
      <c r="E47" s="48" t="s">
        <v>530</v>
      </c>
      <c r="O47" s="37">
        <v>43610</v>
      </c>
      <c r="P47" s="42" t="s">
        <v>604</v>
      </c>
      <c r="Q47" s="4">
        <v>450</v>
      </c>
    </row>
    <row r="48" spans="1:26" ht="18" customHeight="1" x14ac:dyDescent="0.25">
      <c r="A48" s="4">
        <v>47</v>
      </c>
      <c r="B48" s="64">
        <v>43598</v>
      </c>
      <c r="C48" s="42" t="s">
        <v>563</v>
      </c>
      <c r="D48" s="4">
        <v>1000</v>
      </c>
      <c r="E48" s="48" t="s">
        <v>55</v>
      </c>
      <c r="O48" s="37">
        <v>43611</v>
      </c>
      <c r="P48" s="42" t="s">
        <v>620</v>
      </c>
      <c r="Q48" s="4">
        <v>12800</v>
      </c>
    </row>
    <row r="49" spans="1:19" ht="18" customHeight="1" x14ac:dyDescent="0.25">
      <c r="A49" s="4">
        <v>48</v>
      </c>
      <c r="B49" s="64">
        <v>43599</v>
      </c>
      <c r="C49" s="42" t="s">
        <v>302</v>
      </c>
      <c r="D49" s="4">
        <v>4000</v>
      </c>
      <c r="E49" s="48" t="s">
        <v>530</v>
      </c>
      <c r="O49" s="37">
        <v>43611</v>
      </c>
      <c r="P49" s="42" t="s">
        <v>617</v>
      </c>
      <c r="Q49" s="4">
        <v>175</v>
      </c>
    </row>
    <row r="50" spans="1:19" ht="18" customHeight="1" x14ac:dyDescent="0.25">
      <c r="A50" s="4">
        <v>49</v>
      </c>
      <c r="B50" s="64">
        <v>43601</v>
      </c>
      <c r="C50" s="42" t="s">
        <v>570</v>
      </c>
      <c r="D50" s="4">
        <v>6000</v>
      </c>
      <c r="E50" s="48" t="s">
        <v>530</v>
      </c>
      <c r="O50" s="37">
        <v>43611</v>
      </c>
      <c r="P50" s="42" t="s">
        <v>621</v>
      </c>
      <c r="Q50" s="4">
        <v>500</v>
      </c>
    </row>
    <row r="51" spans="1:19" ht="18" customHeight="1" x14ac:dyDescent="0.25">
      <c r="A51" s="4">
        <v>50</v>
      </c>
      <c r="B51" s="64">
        <v>43601</v>
      </c>
      <c r="C51" s="42" t="s">
        <v>422</v>
      </c>
      <c r="D51" s="4">
        <v>7000</v>
      </c>
      <c r="E51" s="48" t="s">
        <v>530</v>
      </c>
      <c r="O51" s="37">
        <v>43611</v>
      </c>
      <c r="P51" s="42" t="s">
        <v>622</v>
      </c>
      <c r="Q51" s="4">
        <v>2050</v>
      </c>
    </row>
    <row r="52" spans="1:19" ht="18" customHeight="1" x14ac:dyDescent="0.25">
      <c r="A52" s="4">
        <v>51</v>
      </c>
      <c r="B52" s="64">
        <v>43601</v>
      </c>
      <c r="C52" s="42" t="s">
        <v>571</v>
      </c>
      <c r="D52" s="4">
        <v>6500</v>
      </c>
      <c r="E52" s="48" t="s">
        <v>530</v>
      </c>
      <c r="O52" s="37">
        <v>43611</v>
      </c>
      <c r="P52" s="42" t="s">
        <v>623</v>
      </c>
      <c r="Q52" s="4">
        <v>1150</v>
      </c>
    </row>
    <row r="53" spans="1:19" ht="18" customHeight="1" x14ac:dyDescent="0.25">
      <c r="A53" s="4">
        <v>52</v>
      </c>
      <c r="B53" s="64">
        <v>43602</v>
      </c>
      <c r="C53" s="42" t="s">
        <v>524</v>
      </c>
      <c r="D53" s="4">
        <v>6500</v>
      </c>
      <c r="E53" s="48" t="s">
        <v>55</v>
      </c>
      <c r="O53" s="37">
        <v>43611</v>
      </c>
      <c r="P53" s="42" t="s">
        <v>177</v>
      </c>
      <c r="Q53" s="4">
        <v>400</v>
      </c>
    </row>
    <row r="54" spans="1:19" ht="18" customHeight="1" x14ac:dyDescent="0.25">
      <c r="A54" s="4">
        <v>53</v>
      </c>
      <c r="B54" s="64">
        <v>43605</v>
      </c>
      <c r="C54" s="42" t="s">
        <v>574</v>
      </c>
      <c r="D54" s="4">
        <v>3600</v>
      </c>
      <c r="E54" s="48" t="s">
        <v>530</v>
      </c>
      <c r="O54" s="37">
        <v>43611</v>
      </c>
      <c r="P54" s="42" t="s">
        <v>602</v>
      </c>
      <c r="Q54" s="4">
        <v>100</v>
      </c>
    </row>
    <row r="55" spans="1:19" ht="18" customHeight="1" x14ac:dyDescent="0.25">
      <c r="A55" s="4">
        <v>54</v>
      </c>
      <c r="B55" s="64"/>
      <c r="C55" s="42" t="s">
        <v>575</v>
      </c>
      <c r="D55" s="4">
        <v>7300</v>
      </c>
      <c r="E55" s="48" t="s">
        <v>576</v>
      </c>
      <c r="O55" s="37">
        <v>43611</v>
      </c>
      <c r="P55" s="42" t="s">
        <v>626</v>
      </c>
      <c r="Q55" s="4">
        <v>1650</v>
      </c>
    </row>
    <row r="56" spans="1:19" ht="18" customHeight="1" x14ac:dyDescent="0.25">
      <c r="A56" s="4">
        <v>55</v>
      </c>
      <c r="B56" s="64">
        <v>43610</v>
      </c>
      <c r="C56" s="42" t="s">
        <v>581</v>
      </c>
      <c r="D56" s="4">
        <v>2200</v>
      </c>
      <c r="E56" s="48" t="s">
        <v>55</v>
      </c>
      <c r="O56" s="37">
        <v>43611</v>
      </c>
      <c r="P56" s="42" t="s">
        <v>628</v>
      </c>
      <c r="Q56" s="4">
        <v>550</v>
      </c>
    </row>
    <row r="57" spans="1:19" ht="18" customHeight="1" x14ac:dyDescent="0.25">
      <c r="A57" s="4">
        <v>56</v>
      </c>
      <c r="B57" s="64">
        <v>43610</v>
      </c>
      <c r="C57" s="42" t="s">
        <v>582</v>
      </c>
      <c r="D57" s="4">
        <v>2200</v>
      </c>
      <c r="E57" s="48" t="s">
        <v>55</v>
      </c>
      <c r="O57" s="37">
        <v>43611</v>
      </c>
      <c r="P57" s="42" t="s">
        <v>627</v>
      </c>
      <c r="Q57" s="4">
        <v>4000</v>
      </c>
    </row>
    <row r="58" spans="1:19" ht="18" customHeight="1" x14ac:dyDescent="0.25">
      <c r="A58" s="4">
        <v>57</v>
      </c>
      <c r="B58" s="64">
        <v>43610</v>
      </c>
      <c r="C58" s="42" t="s">
        <v>619</v>
      </c>
      <c r="D58" s="4">
        <v>3000</v>
      </c>
      <c r="E58" s="48" t="s">
        <v>253</v>
      </c>
      <c r="O58" s="37"/>
    </row>
    <row r="59" spans="1:19" ht="18" customHeight="1" x14ac:dyDescent="0.25">
      <c r="A59" s="4">
        <v>58</v>
      </c>
      <c r="B59" s="64">
        <v>43613</v>
      </c>
      <c r="C59" s="42" t="s">
        <v>583</v>
      </c>
      <c r="D59" s="4">
        <v>2300</v>
      </c>
      <c r="E59" s="48" t="s">
        <v>55</v>
      </c>
      <c r="O59" s="37"/>
      <c r="Q59" s="47">
        <f>SUM(Q4:Q58)</f>
        <v>822314</v>
      </c>
      <c r="R59" s="47">
        <f>SUM(R4:R58)</f>
        <v>1230536</v>
      </c>
      <c r="S59" s="47">
        <f>R59-Q59</f>
        <v>408222</v>
      </c>
    </row>
    <row r="60" spans="1:19" ht="18" customHeight="1" x14ac:dyDescent="0.25">
      <c r="A60" s="4">
        <v>59</v>
      </c>
      <c r="B60" s="64">
        <v>43615</v>
      </c>
      <c r="C60" s="42" t="s">
        <v>580</v>
      </c>
      <c r="D60" s="4">
        <v>10000</v>
      </c>
      <c r="E60" s="48" t="s">
        <v>530</v>
      </c>
      <c r="O60" s="37"/>
    </row>
    <row r="61" spans="1:19" ht="18" customHeight="1" x14ac:dyDescent="0.25">
      <c r="A61" s="65">
        <v>60</v>
      </c>
      <c r="B61" s="64">
        <v>43615</v>
      </c>
      <c r="C61" s="42" t="s">
        <v>590</v>
      </c>
      <c r="D61" s="4">
        <v>500</v>
      </c>
      <c r="E61" s="48" t="s">
        <v>55</v>
      </c>
      <c r="O61" s="37"/>
    </row>
    <row r="62" spans="1:19" ht="18" customHeight="1" x14ac:dyDescent="0.25">
      <c r="C62" s="5" t="s">
        <v>26</v>
      </c>
      <c r="D62" s="5">
        <f>SUM(D2:D61)</f>
        <v>393518</v>
      </c>
      <c r="O62" s="37"/>
    </row>
    <row r="66" spans="18:23" ht="18" customHeight="1" x14ac:dyDescent="0.25">
      <c r="R66" s="65"/>
    </row>
    <row r="67" spans="18:23" ht="18" customHeight="1" x14ac:dyDescent="0.25">
      <c r="R67" s="65"/>
    </row>
    <row r="75" spans="18:23" ht="18" customHeight="1" x14ac:dyDescent="0.25">
      <c r="R75" s="47"/>
      <c r="S75" s="47"/>
      <c r="T75" s="47"/>
      <c r="V75" s="69"/>
      <c r="W75" s="68"/>
    </row>
  </sheetData>
  <mergeCells count="2">
    <mergeCell ref="B1:E1"/>
    <mergeCell ref="G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>
      <pane ySplit="3" topLeftCell="A20" activePane="bottomLeft" state="frozen"/>
      <selection pane="bottomLeft" activeCell="D48" sqref="D48"/>
    </sheetView>
  </sheetViews>
  <sheetFormatPr defaultRowHeight="18" customHeight="1" x14ac:dyDescent="0.25"/>
  <cols>
    <col min="1" max="1" width="3.85546875" style="4" customWidth="1"/>
    <col min="2" max="2" width="9.28515625" style="4" customWidth="1"/>
    <col min="3" max="3" width="18.42578125" style="42" customWidth="1"/>
    <col min="4" max="4" width="8.42578125" style="4" customWidth="1"/>
    <col min="5" max="5" width="9.7109375" style="48" customWidth="1"/>
    <col min="6" max="6" width="0.5703125" style="42" customWidth="1"/>
    <col min="7" max="10" width="4.5703125" style="42" customWidth="1"/>
    <col min="11" max="11" width="20.140625" style="42" customWidth="1"/>
    <col min="12" max="12" width="9.140625" style="42" customWidth="1"/>
    <col min="13" max="13" width="9.140625" style="42"/>
    <col min="14" max="14" width="9.140625" style="4"/>
    <col min="15" max="15" width="9.42578125" style="42" bestFit="1" customWidth="1"/>
    <col min="16" max="16" width="28.42578125" style="42" customWidth="1"/>
    <col min="17" max="17" width="11" style="4" customWidth="1"/>
    <col min="18" max="18" width="9.28515625" style="4" bestFit="1" customWidth="1"/>
    <col min="19" max="19" width="9.140625" style="4"/>
    <col min="20" max="21" width="9.140625" style="42"/>
    <col min="22" max="22" width="16.28515625" style="42" customWidth="1"/>
    <col min="23" max="23" width="17.140625" style="42" customWidth="1"/>
    <col min="24" max="16384" width="9.140625" style="42"/>
  </cols>
  <sheetData>
    <row r="1" spans="1:24" s="2" customFormat="1" ht="20.100000000000001" customHeight="1" x14ac:dyDescent="0.25">
      <c r="A1" s="4" t="s">
        <v>223</v>
      </c>
      <c r="B1" s="134" t="s">
        <v>396</v>
      </c>
      <c r="C1" s="134"/>
      <c r="D1" s="134"/>
      <c r="E1" s="134"/>
      <c r="F1" s="3"/>
      <c r="G1" s="134" t="s">
        <v>360</v>
      </c>
      <c r="H1" s="134"/>
      <c r="I1" s="134"/>
      <c r="M1" s="1"/>
      <c r="N1" s="4"/>
      <c r="Q1" s="4"/>
      <c r="R1" s="47"/>
    </row>
    <row r="2" spans="1:24" s="2" customFormat="1" ht="20.100000000000001" customHeight="1" x14ac:dyDescent="0.25">
      <c r="A2" s="4">
        <v>1</v>
      </c>
      <c r="B2" s="56">
        <v>43556</v>
      </c>
      <c r="C2" s="2" t="s">
        <v>445</v>
      </c>
      <c r="D2" s="4">
        <v>6500</v>
      </c>
      <c r="E2" s="48" t="s">
        <v>55</v>
      </c>
      <c r="F2" s="3"/>
      <c r="G2" s="50"/>
      <c r="H2" s="23"/>
      <c r="I2" s="22"/>
      <c r="J2" s="51"/>
      <c r="L2" s="4" t="s">
        <v>376</v>
      </c>
      <c r="M2" s="50" t="s">
        <v>377</v>
      </c>
      <c r="N2" s="4" t="s">
        <v>378</v>
      </c>
      <c r="Q2" s="4" t="s">
        <v>356</v>
      </c>
      <c r="R2" s="4"/>
      <c r="S2" s="4" t="s">
        <v>357</v>
      </c>
      <c r="U2" s="1"/>
      <c r="X2" s="4"/>
    </row>
    <row r="3" spans="1:24" ht="18" customHeight="1" x14ac:dyDescent="0.25">
      <c r="A3" s="4">
        <v>2</v>
      </c>
      <c r="B3" s="56">
        <v>43557</v>
      </c>
      <c r="C3" s="42" t="s">
        <v>433</v>
      </c>
      <c r="D3" s="47">
        <v>6500</v>
      </c>
      <c r="E3" s="8" t="s">
        <v>56</v>
      </c>
      <c r="K3" s="53" t="s">
        <v>434</v>
      </c>
      <c r="L3" s="52">
        <f>SUM(D2:D75)</f>
        <v>304675</v>
      </c>
      <c r="M3" s="53">
        <f>SUM(R5:R21)</f>
        <v>0</v>
      </c>
      <c r="N3" s="52">
        <f>L3-M3</f>
        <v>304675</v>
      </c>
      <c r="Q3" s="4" t="s">
        <v>377</v>
      </c>
      <c r="R3" s="4" t="s">
        <v>376</v>
      </c>
      <c r="S3" s="4" t="s">
        <v>34</v>
      </c>
      <c r="T3" s="42" t="s">
        <v>376</v>
      </c>
    </row>
    <row r="4" spans="1:24" ht="18" customHeight="1" x14ac:dyDescent="0.25">
      <c r="A4" s="4">
        <v>3</v>
      </c>
      <c r="B4" s="56">
        <v>43557</v>
      </c>
      <c r="C4" s="42" t="s">
        <v>235</v>
      </c>
      <c r="D4" s="4">
        <v>6500</v>
      </c>
      <c r="E4" s="8" t="s">
        <v>56</v>
      </c>
      <c r="K4" s="53"/>
      <c r="L4" s="53"/>
      <c r="M4" s="53"/>
      <c r="N4" s="53"/>
      <c r="P4" s="42" t="s">
        <v>435</v>
      </c>
      <c r="Q4" s="4">
        <v>1</v>
      </c>
      <c r="R4" s="47">
        <f>L3</f>
        <v>304675</v>
      </c>
    </row>
    <row r="5" spans="1:24" ht="18" customHeight="1" x14ac:dyDescent="0.25">
      <c r="A5" s="4">
        <v>4</v>
      </c>
      <c r="B5" s="56">
        <v>43557</v>
      </c>
      <c r="C5" s="42" t="s">
        <v>59</v>
      </c>
      <c r="D5" s="4">
        <v>6500</v>
      </c>
      <c r="E5" s="8" t="s">
        <v>56</v>
      </c>
      <c r="O5" s="37">
        <v>43555</v>
      </c>
      <c r="P5" s="42" t="s">
        <v>436</v>
      </c>
      <c r="Q5" s="4">
        <v>780</v>
      </c>
    </row>
    <row r="6" spans="1:24" ht="18" customHeight="1" x14ac:dyDescent="0.25">
      <c r="A6" s="4">
        <v>5</v>
      </c>
      <c r="B6" s="56">
        <v>43557</v>
      </c>
      <c r="C6" s="42" t="s">
        <v>46</v>
      </c>
      <c r="D6" s="4">
        <v>6000</v>
      </c>
      <c r="E6" s="8" t="s">
        <v>56</v>
      </c>
      <c r="O6" s="37">
        <v>43555</v>
      </c>
      <c r="P6" s="42" t="s">
        <v>437</v>
      </c>
      <c r="S6" s="4">
        <v>2500</v>
      </c>
    </row>
    <row r="7" spans="1:24" ht="18" customHeight="1" x14ac:dyDescent="0.25">
      <c r="A7" s="4">
        <v>6</v>
      </c>
      <c r="B7" s="56">
        <v>43557</v>
      </c>
      <c r="C7" s="42" t="s">
        <v>441</v>
      </c>
      <c r="D7" s="4">
        <v>8500</v>
      </c>
      <c r="E7" s="8" t="s">
        <v>56</v>
      </c>
      <c r="O7" s="37">
        <v>43556</v>
      </c>
      <c r="P7" s="42" t="s">
        <v>440</v>
      </c>
      <c r="S7" s="4">
        <v>103</v>
      </c>
    </row>
    <row r="8" spans="1:24" ht="18" customHeight="1" x14ac:dyDescent="0.25">
      <c r="A8" s="4">
        <v>7</v>
      </c>
      <c r="B8" s="56">
        <v>43557</v>
      </c>
      <c r="C8" s="42" t="s">
        <v>442</v>
      </c>
      <c r="D8" s="4">
        <v>15000</v>
      </c>
      <c r="E8" s="8" t="s">
        <v>56</v>
      </c>
      <c r="O8" s="37">
        <v>43556</v>
      </c>
      <c r="P8" s="42" t="s">
        <v>439</v>
      </c>
      <c r="S8" s="4">
        <v>40</v>
      </c>
    </row>
    <row r="9" spans="1:24" ht="18" customHeight="1" x14ac:dyDescent="0.25">
      <c r="A9" s="4">
        <v>8</v>
      </c>
      <c r="B9" s="56">
        <v>43557</v>
      </c>
      <c r="C9" s="42" t="s">
        <v>443</v>
      </c>
      <c r="D9" s="4">
        <v>6200</v>
      </c>
      <c r="E9" s="8" t="s">
        <v>56</v>
      </c>
      <c r="O9" s="37">
        <v>43557</v>
      </c>
      <c r="P9" s="42" t="s">
        <v>438</v>
      </c>
      <c r="S9" s="4">
        <v>50</v>
      </c>
    </row>
    <row r="10" spans="1:24" ht="18" customHeight="1" x14ac:dyDescent="0.25">
      <c r="A10" s="4">
        <v>9</v>
      </c>
      <c r="B10" s="56">
        <v>43557</v>
      </c>
      <c r="C10" s="42" t="s">
        <v>444</v>
      </c>
      <c r="D10" s="4">
        <v>6000</v>
      </c>
      <c r="E10" s="8" t="s">
        <v>56</v>
      </c>
      <c r="O10" s="37">
        <v>43557</v>
      </c>
      <c r="P10" s="42" t="s">
        <v>446</v>
      </c>
      <c r="S10" s="4">
        <v>3000</v>
      </c>
    </row>
    <row r="11" spans="1:24" ht="18" customHeight="1" x14ac:dyDescent="0.25">
      <c r="A11" s="4">
        <v>10</v>
      </c>
      <c r="B11" s="56">
        <v>43557</v>
      </c>
      <c r="C11" s="2" t="s">
        <v>114</v>
      </c>
      <c r="D11" s="4">
        <v>6500</v>
      </c>
      <c r="E11" s="48" t="s">
        <v>55</v>
      </c>
      <c r="O11" s="37">
        <v>43557</v>
      </c>
      <c r="P11" s="42" t="s">
        <v>447</v>
      </c>
      <c r="S11" s="4">
        <v>1100</v>
      </c>
    </row>
    <row r="12" spans="1:24" ht="18" customHeight="1" x14ac:dyDescent="0.25">
      <c r="A12" s="4">
        <v>11</v>
      </c>
      <c r="B12" s="56">
        <v>43557</v>
      </c>
      <c r="C12" s="42" t="s">
        <v>311</v>
      </c>
      <c r="D12" s="4">
        <v>6500</v>
      </c>
      <c r="E12" s="8" t="s">
        <v>55</v>
      </c>
      <c r="O12" s="37">
        <v>43557</v>
      </c>
      <c r="P12" s="42" t="s">
        <v>332</v>
      </c>
      <c r="S12" s="4">
        <v>1100</v>
      </c>
      <c r="T12" s="42">
        <v>500</v>
      </c>
    </row>
    <row r="13" spans="1:24" ht="18" customHeight="1" x14ac:dyDescent="0.25">
      <c r="A13" s="4">
        <v>12</v>
      </c>
      <c r="B13" s="67">
        <v>43558</v>
      </c>
      <c r="C13" s="42" t="s">
        <v>448</v>
      </c>
      <c r="D13" s="4">
        <v>1785</v>
      </c>
      <c r="E13" s="8" t="s">
        <v>56</v>
      </c>
      <c r="O13" s="37">
        <v>43558</v>
      </c>
      <c r="P13" s="42" t="s">
        <v>440</v>
      </c>
      <c r="S13" s="4">
        <v>103</v>
      </c>
    </row>
    <row r="14" spans="1:24" ht="18" customHeight="1" x14ac:dyDescent="0.25">
      <c r="A14" s="4">
        <v>13</v>
      </c>
      <c r="B14" s="67">
        <v>43558</v>
      </c>
      <c r="C14" s="42" t="s">
        <v>307</v>
      </c>
      <c r="D14" s="4">
        <v>7500</v>
      </c>
      <c r="E14" s="48" t="s">
        <v>56</v>
      </c>
      <c r="O14" s="37">
        <v>43558</v>
      </c>
      <c r="P14" s="42" t="s">
        <v>451</v>
      </c>
      <c r="S14" s="4">
        <v>70</v>
      </c>
    </row>
    <row r="15" spans="1:24" ht="18" customHeight="1" x14ac:dyDescent="0.25">
      <c r="A15" s="4">
        <v>14</v>
      </c>
      <c r="B15" s="67">
        <v>43558</v>
      </c>
      <c r="C15" s="42" t="s">
        <v>366</v>
      </c>
      <c r="D15" s="4">
        <v>6000</v>
      </c>
      <c r="E15" s="48" t="s">
        <v>56</v>
      </c>
      <c r="O15" s="37">
        <v>43559</v>
      </c>
      <c r="P15" s="42" t="s">
        <v>440</v>
      </c>
      <c r="S15" s="4">
        <v>103</v>
      </c>
    </row>
    <row r="16" spans="1:24" ht="18" customHeight="1" x14ac:dyDescent="0.25">
      <c r="A16" s="4">
        <v>15</v>
      </c>
      <c r="B16" s="67">
        <v>43558</v>
      </c>
      <c r="C16" s="42" t="s">
        <v>226</v>
      </c>
      <c r="D16" s="4">
        <v>7000</v>
      </c>
      <c r="E16" s="48" t="s">
        <v>55</v>
      </c>
      <c r="O16" s="37">
        <v>43560</v>
      </c>
      <c r="P16" s="42" t="s">
        <v>440</v>
      </c>
      <c r="S16" s="4">
        <v>103</v>
      </c>
    </row>
    <row r="17" spans="1:26" ht="18" customHeight="1" x14ac:dyDescent="0.25">
      <c r="A17" s="4">
        <v>16</v>
      </c>
      <c r="B17" s="67">
        <v>43558</v>
      </c>
      <c r="C17" s="42" t="s">
        <v>312</v>
      </c>
      <c r="D17" s="4">
        <v>6500</v>
      </c>
      <c r="E17" s="48" t="s">
        <v>55</v>
      </c>
      <c r="O17" s="37">
        <v>43560</v>
      </c>
      <c r="P17" s="42" t="s">
        <v>460</v>
      </c>
      <c r="S17" s="4">
        <v>10000</v>
      </c>
    </row>
    <row r="18" spans="1:26" ht="18" customHeight="1" x14ac:dyDescent="0.25">
      <c r="A18" s="4">
        <v>17</v>
      </c>
      <c r="B18" s="67">
        <v>43559</v>
      </c>
      <c r="C18" s="42" t="s">
        <v>386</v>
      </c>
      <c r="D18" s="4">
        <v>5200</v>
      </c>
      <c r="E18" s="48" t="s">
        <v>56</v>
      </c>
      <c r="O18" s="37">
        <v>43561</v>
      </c>
      <c r="P18" s="42" t="s">
        <v>459</v>
      </c>
      <c r="S18" s="4">
        <v>55</v>
      </c>
    </row>
    <row r="19" spans="1:26" ht="18" customHeight="1" x14ac:dyDescent="0.25">
      <c r="A19" s="4">
        <v>18</v>
      </c>
      <c r="B19" s="67">
        <v>43559</v>
      </c>
      <c r="C19" s="42" t="s">
        <v>449</v>
      </c>
      <c r="D19" s="4">
        <v>6500</v>
      </c>
      <c r="E19" s="48" t="s">
        <v>56</v>
      </c>
      <c r="O19" s="37">
        <v>43562</v>
      </c>
      <c r="P19" s="42" t="s">
        <v>459</v>
      </c>
      <c r="S19" s="4">
        <v>55</v>
      </c>
    </row>
    <row r="20" spans="1:26" ht="18" customHeight="1" x14ac:dyDescent="0.25">
      <c r="A20" s="4">
        <v>19</v>
      </c>
      <c r="B20" s="67">
        <v>43559</v>
      </c>
      <c r="C20" s="42" t="s">
        <v>397</v>
      </c>
      <c r="D20" s="4">
        <v>6500</v>
      </c>
      <c r="E20" s="48" t="s">
        <v>56</v>
      </c>
      <c r="O20" s="37">
        <v>43562</v>
      </c>
      <c r="P20" s="42" t="s">
        <v>461</v>
      </c>
      <c r="S20" s="4">
        <v>340</v>
      </c>
    </row>
    <row r="21" spans="1:26" ht="18" customHeight="1" x14ac:dyDescent="0.25">
      <c r="A21" s="4">
        <v>20</v>
      </c>
      <c r="B21" s="67">
        <v>43559</v>
      </c>
      <c r="C21" s="42" t="s">
        <v>450</v>
      </c>
      <c r="D21" s="4">
        <v>5300</v>
      </c>
      <c r="E21" s="48" t="s">
        <v>55</v>
      </c>
      <c r="O21" s="37">
        <v>43562</v>
      </c>
      <c r="P21" s="42" t="s">
        <v>462</v>
      </c>
      <c r="S21" s="4">
        <v>600</v>
      </c>
      <c r="T21" s="42">
        <v>500</v>
      </c>
    </row>
    <row r="22" spans="1:26" ht="18" customHeight="1" x14ac:dyDescent="0.25">
      <c r="A22" s="4">
        <v>21</v>
      </c>
      <c r="B22" s="67">
        <v>43559</v>
      </c>
      <c r="C22" s="42" t="s">
        <v>452</v>
      </c>
      <c r="D22" s="4">
        <v>6500</v>
      </c>
      <c r="E22" s="48" t="s">
        <v>56</v>
      </c>
      <c r="O22" s="37">
        <v>43562</v>
      </c>
      <c r="P22" s="42" t="s">
        <v>332</v>
      </c>
      <c r="S22" s="4">
        <v>26700</v>
      </c>
    </row>
    <row r="23" spans="1:26" ht="18" customHeight="1" x14ac:dyDescent="0.25">
      <c r="A23" s="4">
        <v>22</v>
      </c>
      <c r="B23" s="67">
        <v>43559</v>
      </c>
      <c r="C23" s="42" t="s">
        <v>19</v>
      </c>
      <c r="D23" s="4">
        <v>6500</v>
      </c>
      <c r="E23" s="48" t="s">
        <v>56</v>
      </c>
      <c r="O23" s="37">
        <v>43562</v>
      </c>
      <c r="P23" s="42" t="s">
        <v>463</v>
      </c>
      <c r="Q23" s="4">
        <f>176+176</f>
        <v>352</v>
      </c>
    </row>
    <row r="24" spans="1:26" ht="18" customHeight="1" x14ac:dyDescent="0.25">
      <c r="A24" s="4">
        <v>23</v>
      </c>
      <c r="B24" s="67">
        <v>43559</v>
      </c>
      <c r="C24" s="42" t="s">
        <v>453</v>
      </c>
      <c r="D24" s="4">
        <v>6000</v>
      </c>
      <c r="E24" s="48" t="s">
        <v>56</v>
      </c>
      <c r="O24" s="37">
        <v>43562</v>
      </c>
      <c r="P24" s="42" t="s">
        <v>464</v>
      </c>
      <c r="Q24" s="4">
        <v>150</v>
      </c>
    </row>
    <row r="25" spans="1:26" ht="18" customHeight="1" x14ac:dyDescent="0.25">
      <c r="A25" s="4">
        <v>24</v>
      </c>
      <c r="B25" s="67">
        <v>43559</v>
      </c>
      <c r="C25" s="42" t="s">
        <v>454</v>
      </c>
      <c r="D25" s="4">
        <v>2000</v>
      </c>
      <c r="E25" s="48" t="s">
        <v>56</v>
      </c>
      <c r="O25" s="37">
        <v>43562</v>
      </c>
      <c r="P25" s="42" t="s">
        <v>465</v>
      </c>
      <c r="Q25" s="4">
        <v>555</v>
      </c>
    </row>
    <row r="26" spans="1:26" ht="18" customHeight="1" x14ac:dyDescent="0.25">
      <c r="A26" s="4">
        <v>25</v>
      </c>
      <c r="B26" s="67">
        <v>43559</v>
      </c>
      <c r="C26" s="42" t="s">
        <v>455</v>
      </c>
      <c r="D26" s="4">
        <v>6500</v>
      </c>
      <c r="E26" s="48" t="s">
        <v>55</v>
      </c>
      <c r="O26" s="37">
        <v>43562</v>
      </c>
      <c r="P26" s="42" t="s">
        <v>466</v>
      </c>
      <c r="Q26" s="4">
        <v>1700</v>
      </c>
    </row>
    <row r="27" spans="1:26" ht="18" customHeight="1" x14ac:dyDescent="0.25">
      <c r="A27" s="4">
        <v>26</v>
      </c>
      <c r="B27" s="67">
        <v>43559</v>
      </c>
      <c r="C27" s="42" t="s">
        <v>456</v>
      </c>
      <c r="D27" s="4">
        <v>6500</v>
      </c>
      <c r="E27" s="48" t="s">
        <v>55</v>
      </c>
      <c r="O27" s="37">
        <v>43562</v>
      </c>
      <c r="P27" s="42" t="s">
        <v>467</v>
      </c>
      <c r="Q27" s="4">
        <v>190</v>
      </c>
    </row>
    <row r="28" spans="1:26" ht="18" customHeight="1" x14ac:dyDescent="0.25">
      <c r="A28" s="4">
        <v>27</v>
      </c>
      <c r="B28" s="67">
        <v>43559</v>
      </c>
      <c r="C28" s="42" t="s">
        <v>292</v>
      </c>
      <c r="D28" s="4">
        <v>6500</v>
      </c>
      <c r="E28" s="48" t="s">
        <v>55</v>
      </c>
      <c r="O28" s="37">
        <v>43563</v>
      </c>
      <c r="P28" s="42" t="s">
        <v>438</v>
      </c>
      <c r="S28" s="4">
        <v>50</v>
      </c>
      <c r="U28" s="58">
        <v>43562</v>
      </c>
      <c r="V28" s="59" t="s">
        <v>468</v>
      </c>
      <c r="W28" s="65"/>
      <c r="X28" s="65">
        <v>115000</v>
      </c>
      <c r="Y28" s="4"/>
      <c r="Z28" s="65">
        <v>115000</v>
      </c>
    </row>
    <row r="29" spans="1:26" ht="18" customHeight="1" x14ac:dyDescent="0.25">
      <c r="A29" s="4">
        <v>28</v>
      </c>
      <c r="B29" s="1">
        <v>43560</v>
      </c>
      <c r="C29" s="42" t="s">
        <v>322</v>
      </c>
      <c r="D29" s="4">
        <v>6500</v>
      </c>
      <c r="E29" s="48" t="s">
        <v>56</v>
      </c>
      <c r="O29" s="37">
        <v>43563</v>
      </c>
      <c r="P29" s="42" t="s">
        <v>447</v>
      </c>
      <c r="S29" s="4">
        <v>450</v>
      </c>
      <c r="U29" s="58">
        <v>43562</v>
      </c>
      <c r="V29" s="59" t="s">
        <v>469</v>
      </c>
      <c r="W29" s="59"/>
      <c r="X29" s="65">
        <v>336000</v>
      </c>
      <c r="Y29" s="4"/>
      <c r="Z29" s="65">
        <v>22900</v>
      </c>
    </row>
    <row r="30" spans="1:26" ht="18" customHeight="1" x14ac:dyDescent="0.25">
      <c r="A30" s="4">
        <v>29</v>
      </c>
      <c r="B30" s="64">
        <v>43560</v>
      </c>
      <c r="C30" s="42" t="s">
        <v>315</v>
      </c>
      <c r="D30" s="4">
        <v>6500</v>
      </c>
      <c r="E30" s="48" t="s">
        <v>55</v>
      </c>
      <c r="O30" s="37">
        <v>43563</v>
      </c>
      <c r="P30" s="42" t="s">
        <v>487</v>
      </c>
      <c r="S30" s="4">
        <v>2300</v>
      </c>
      <c r="U30" s="58">
        <v>43562</v>
      </c>
      <c r="V30" s="59" t="s">
        <v>470</v>
      </c>
      <c r="W30" s="59"/>
      <c r="X30" s="65">
        <v>240000</v>
      </c>
      <c r="Y30" s="4"/>
    </row>
    <row r="31" spans="1:26" ht="18" customHeight="1" x14ac:dyDescent="0.25">
      <c r="A31" s="4">
        <v>30</v>
      </c>
      <c r="B31" s="1">
        <v>43561</v>
      </c>
      <c r="C31" s="42" t="s">
        <v>457</v>
      </c>
      <c r="D31" s="4">
        <v>6140</v>
      </c>
      <c r="E31" s="48" t="s">
        <v>56</v>
      </c>
      <c r="O31" s="37">
        <v>43564</v>
      </c>
      <c r="P31" s="42" t="s">
        <v>440</v>
      </c>
      <c r="S31" s="4">
        <v>103</v>
      </c>
      <c r="U31" s="58">
        <v>43562</v>
      </c>
      <c r="V31" s="59" t="s">
        <v>468</v>
      </c>
      <c r="W31" s="59"/>
      <c r="X31" s="65">
        <v>22900</v>
      </c>
      <c r="Y31" s="4"/>
    </row>
    <row r="32" spans="1:26" ht="18" customHeight="1" x14ac:dyDescent="0.25">
      <c r="A32" s="4">
        <v>31</v>
      </c>
      <c r="B32" s="64">
        <v>43561</v>
      </c>
      <c r="C32" s="42" t="s">
        <v>52</v>
      </c>
      <c r="D32" s="4">
        <v>8500</v>
      </c>
      <c r="E32" s="48" t="s">
        <v>56</v>
      </c>
      <c r="O32" s="37">
        <v>43564</v>
      </c>
      <c r="P32" s="42" t="s">
        <v>472</v>
      </c>
      <c r="T32" s="42">
        <v>6000</v>
      </c>
      <c r="U32" s="58">
        <v>43563</v>
      </c>
      <c r="V32" s="59" t="s">
        <v>471</v>
      </c>
      <c r="W32" s="59">
        <v>147300</v>
      </c>
      <c r="X32" s="65"/>
      <c r="Y32" s="4"/>
    </row>
    <row r="33" spans="1:25" ht="18" customHeight="1" x14ac:dyDescent="0.25">
      <c r="A33" s="4">
        <v>32</v>
      </c>
      <c r="B33" s="1">
        <v>43562</v>
      </c>
      <c r="C33" s="42" t="s">
        <v>458</v>
      </c>
      <c r="D33" s="4">
        <v>6500</v>
      </c>
      <c r="E33" s="48" t="s">
        <v>56</v>
      </c>
      <c r="O33" s="37">
        <v>43564</v>
      </c>
      <c r="P33" s="42" t="s">
        <v>431</v>
      </c>
      <c r="Q33" s="4">
        <v>280000</v>
      </c>
      <c r="U33" s="58">
        <v>43568</v>
      </c>
      <c r="V33" s="59" t="s">
        <v>469</v>
      </c>
      <c r="W33" s="65">
        <v>336000</v>
      </c>
      <c r="X33" s="4"/>
      <c r="Y33" s="4"/>
    </row>
    <row r="34" spans="1:25" ht="18" customHeight="1" x14ac:dyDescent="0.25">
      <c r="A34" s="4">
        <v>33</v>
      </c>
      <c r="B34" s="57">
        <v>43564</v>
      </c>
      <c r="C34" s="42" t="s">
        <v>323</v>
      </c>
      <c r="D34" s="4">
        <v>5500</v>
      </c>
      <c r="E34" s="48" t="s">
        <v>56</v>
      </c>
      <c r="O34" s="37">
        <v>43565</v>
      </c>
      <c r="P34" s="42" t="s">
        <v>488</v>
      </c>
      <c r="Q34" s="4">
        <v>680</v>
      </c>
      <c r="U34" s="58">
        <v>43568</v>
      </c>
      <c r="V34" s="59" t="s">
        <v>470</v>
      </c>
      <c r="W34" s="65">
        <v>240000</v>
      </c>
      <c r="X34" s="4"/>
      <c r="Y34" s="4"/>
    </row>
    <row r="35" spans="1:25" ht="18" customHeight="1" x14ac:dyDescent="0.25">
      <c r="A35" s="4">
        <v>34</v>
      </c>
      <c r="B35" s="64">
        <v>43564</v>
      </c>
      <c r="C35" s="42" t="s">
        <v>234</v>
      </c>
      <c r="D35" s="4">
        <v>900</v>
      </c>
      <c r="E35" s="48" t="s">
        <v>56</v>
      </c>
      <c r="O35" s="37">
        <v>43567</v>
      </c>
      <c r="P35" s="42" t="s">
        <v>489</v>
      </c>
      <c r="Q35" s="4">
        <v>350</v>
      </c>
    </row>
    <row r="36" spans="1:25" ht="18" customHeight="1" x14ac:dyDescent="0.25">
      <c r="A36" s="4">
        <v>35</v>
      </c>
      <c r="B36" s="64">
        <v>43564</v>
      </c>
      <c r="C36" s="42" t="s">
        <v>18</v>
      </c>
      <c r="D36" s="4">
        <v>6500</v>
      </c>
      <c r="E36" s="48" t="s">
        <v>56</v>
      </c>
      <c r="O36" s="37">
        <v>43568</v>
      </c>
      <c r="P36" s="42" t="s">
        <v>490</v>
      </c>
      <c r="Q36" s="4">
        <v>180</v>
      </c>
    </row>
    <row r="37" spans="1:25" ht="18" customHeight="1" x14ac:dyDescent="0.25">
      <c r="A37" s="4">
        <v>36</v>
      </c>
      <c r="B37" s="64">
        <v>43564</v>
      </c>
      <c r="C37" s="42" t="s">
        <v>226</v>
      </c>
      <c r="D37" s="4">
        <v>1500</v>
      </c>
      <c r="E37" s="48" t="s">
        <v>55</v>
      </c>
      <c r="O37" s="37">
        <v>43568</v>
      </c>
      <c r="P37" s="42" t="s">
        <v>491</v>
      </c>
      <c r="Q37" s="4">
        <v>100</v>
      </c>
    </row>
    <row r="38" spans="1:25" ht="18" customHeight="1" x14ac:dyDescent="0.25">
      <c r="A38" s="4">
        <v>37</v>
      </c>
      <c r="B38" s="1">
        <v>43565</v>
      </c>
      <c r="C38" s="42" t="s">
        <v>136</v>
      </c>
      <c r="D38" s="4">
        <v>8500</v>
      </c>
      <c r="E38" s="48" t="s">
        <v>56</v>
      </c>
      <c r="O38" s="37">
        <v>43568</v>
      </c>
      <c r="P38" s="42" t="s">
        <v>492</v>
      </c>
      <c r="Q38" s="4">
        <v>10000</v>
      </c>
    </row>
    <row r="39" spans="1:25" ht="18" customHeight="1" x14ac:dyDescent="0.25">
      <c r="A39" s="4">
        <v>38</v>
      </c>
      <c r="B39" s="64">
        <v>43565</v>
      </c>
      <c r="C39" s="42" t="s">
        <v>500</v>
      </c>
      <c r="D39" s="4">
        <v>6500</v>
      </c>
      <c r="E39" s="48" t="s">
        <v>56</v>
      </c>
      <c r="O39" s="37">
        <v>43568</v>
      </c>
      <c r="P39" s="42" t="s">
        <v>493</v>
      </c>
      <c r="Q39" s="4">
        <v>5220</v>
      </c>
    </row>
    <row r="40" spans="1:25" ht="18" customHeight="1" x14ac:dyDescent="0.25">
      <c r="A40" s="4">
        <v>39</v>
      </c>
      <c r="B40" s="1">
        <v>43566</v>
      </c>
      <c r="C40" s="42" t="s">
        <v>501</v>
      </c>
      <c r="D40" s="4">
        <v>6500</v>
      </c>
      <c r="E40" s="48" t="s">
        <v>56</v>
      </c>
      <c r="O40" s="37">
        <v>43568</v>
      </c>
      <c r="P40" s="42" t="s">
        <v>494</v>
      </c>
      <c r="Q40" s="4">
        <v>680</v>
      </c>
    </row>
    <row r="41" spans="1:25" ht="18" customHeight="1" x14ac:dyDescent="0.25">
      <c r="A41" s="4">
        <v>40</v>
      </c>
      <c r="B41" s="1">
        <v>43567</v>
      </c>
      <c r="C41" s="42" t="s">
        <v>502</v>
      </c>
      <c r="D41" s="4">
        <v>8500</v>
      </c>
      <c r="E41" s="48" t="s">
        <v>56</v>
      </c>
      <c r="O41" s="37">
        <v>43568</v>
      </c>
      <c r="P41" s="42" t="s">
        <v>495</v>
      </c>
      <c r="Q41" s="4">
        <v>500</v>
      </c>
    </row>
    <row r="42" spans="1:25" ht="18" customHeight="1" x14ac:dyDescent="0.25">
      <c r="A42" s="4">
        <v>41</v>
      </c>
      <c r="B42" s="1">
        <v>43568</v>
      </c>
      <c r="C42" s="42" t="s">
        <v>121</v>
      </c>
      <c r="D42" s="4">
        <v>7000</v>
      </c>
      <c r="E42" s="48" t="s">
        <v>56</v>
      </c>
      <c r="O42" s="37">
        <v>43568</v>
      </c>
      <c r="P42" s="42" t="s">
        <v>496</v>
      </c>
      <c r="Q42" s="4">
        <v>5000</v>
      </c>
    </row>
    <row r="43" spans="1:25" ht="18" customHeight="1" x14ac:dyDescent="0.25">
      <c r="A43" s="4">
        <v>42</v>
      </c>
      <c r="B43" s="64">
        <v>43568</v>
      </c>
      <c r="C43" s="42" t="s">
        <v>503</v>
      </c>
      <c r="D43" s="4">
        <v>900</v>
      </c>
      <c r="E43" s="48" t="s">
        <v>55</v>
      </c>
      <c r="O43" s="37">
        <v>43568</v>
      </c>
      <c r="P43" s="42" t="s">
        <v>497</v>
      </c>
      <c r="Q43" s="4">
        <v>250</v>
      </c>
    </row>
    <row r="44" spans="1:25" ht="18" customHeight="1" x14ac:dyDescent="0.25">
      <c r="A44" s="4">
        <v>43</v>
      </c>
      <c r="B44" s="64">
        <v>43569</v>
      </c>
      <c r="C44" s="42" t="s">
        <v>510</v>
      </c>
      <c r="D44" s="4">
        <v>6500</v>
      </c>
      <c r="E44" s="48" t="s">
        <v>55</v>
      </c>
      <c r="O44" s="37">
        <v>43569</v>
      </c>
      <c r="P44" s="42" t="s">
        <v>466</v>
      </c>
      <c r="Q44" s="4">
        <v>1800</v>
      </c>
    </row>
    <row r="45" spans="1:25" ht="18" customHeight="1" x14ac:dyDescent="0.25">
      <c r="A45" s="4">
        <v>44</v>
      </c>
      <c r="B45" s="64">
        <v>43570</v>
      </c>
      <c r="C45" s="42" t="s">
        <v>511</v>
      </c>
      <c r="D45" s="4">
        <v>3000</v>
      </c>
      <c r="E45" s="48" t="s">
        <v>55</v>
      </c>
      <c r="O45" s="37">
        <v>43569</v>
      </c>
      <c r="P45" s="42" t="s">
        <v>498</v>
      </c>
      <c r="Q45" s="4">
        <v>370</v>
      </c>
    </row>
    <row r="46" spans="1:25" ht="18" customHeight="1" x14ac:dyDescent="0.25">
      <c r="A46" s="4">
        <v>45</v>
      </c>
      <c r="B46" s="1">
        <v>43571</v>
      </c>
      <c r="C46" s="42" t="s">
        <v>506</v>
      </c>
      <c r="D46" s="4">
        <v>6500</v>
      </c>
      <c r="E46" s="48" t="s">
        <v>56</v>
      </c>
      <c r="O46" s="37">
        <v>43569</v>
      </c>
      <c r="P46" s="42" t="s">
        <v>499</v>
      </c>
      <c r="Q46" s="4">
        <v>250</v>
      </c>
    </row>
    <row r="47" spans="1:25" ht="18" customHeight="1" x14ac:dyDescent="0.25">
      <c r="A47" s="4">
        <v>46</v>
      </c>
      <c r="B47" s="1">
        <v>43572</v>
      </c>
      <c r="C47" s="42" t="s">
        <v>507</v>
      </c>
      <c r="D47" s="4">
        <v>2800</v>
      </c>
      <c r="E47" s="48" t="s">
        <v>56</v>
      </c>
      <c r="O47" s="37">
        <v>43569</v>
      </c>
      <c r="P47" s="42" t="s">
        <v>496</v>
      </c>
      <c r="Q47" s="4">
        <v>16000</v>
      </c>
    </row>
    <row r="48" spans="1:25" ht="18" customHeight="1" x14ac:dyDescent="0.25">
      <c r="A48" s="4">
        <v>47</v>
      </c>
      <c r="B48" s="1">
        <v>43575</v>
      </c>
      <c r="C48" s="42" t="s">
        <v>509</v>
      </c>
      <c r="D48" s="4">
        <v>350</v>
      </c>
      <c r="E48" s="48" t="s">
        <v>56</v>
      </c>
      <c r="O48" s="37">
        <v>43569</v>
      </c>
      <c r="P48" s="42" t="s">
        <v>514</v>
      </c>
      <c r="Q48" s="4">
        <v>5700</v>
      </c>
    </row>
    <row r="49" spans="1:20" ht="18" customHeight="1" x14ac:dyDescent="0.25">
      <c r="A49" s="4">
        <v>48</v>
      </c>
      <c r="B49" s="1">
        <v>43577</v>
      </c>
      <c r="C49" s="42" t="s">
        <v>307</v>
      </c>
      <c r="D49" s="4">
        <v>6500</v>
      </c>
      <c r="E49" s="48" t="s">
        <v>56</v>
      </c>
      <c r="O49" s="37">
        <v>43569</v>
      </c>
      <c r="P49" s="42" t="s">
        <v>515</v>
      </c>
      <c r="Q49" s="4">
        <v>445</v>
      </c>
    </row>
    <row r="50" spans="1:20" ht="18" customHeight="1" x14ac:dyDescent="0.25">
      <c r="A50" s="4">
        <v>49</v>
      </c>
      <c r="B50" s="64">
        <v>43577</v>
      </c>
      <c r="C50" s="42" t="s">
        <v>512</v>
      </c>
      <c r="D50" s="4">
        <v>1500</v>
      </c>
      <c r="E50" s="48" t="s">
        <v>55</v>
      </c>
      <c r="O50" s="37">
        <v>43567</v>
      </c>
      <c r="P50" s="42" t="s">
        <v>504</v>
      </c>
      <c r="T50" s="42">
        <v>1500</v>
      </c>
    </row>
    <row r="51" spans="1:20" ht="18" customHeight="1" x14ac:dyDescent="0.25">
      <c r="A51" s="4">
        <v>50</v>
      </c>
      <c r="B51" s="1">
        <v>43578</v>
      </c>
      <c r="C51" s="42" t="s">
        <v>513</v>
      </c>
      <c r="D51" s="4">
        <v>8500</v>
      </c>
      <c r="E51" s="48" t="s">
        <v>56</v>
      </c>
      <c r="O51" s="37">
        <v>43570</v>
      </c>
      <c r="P51" s="42" t="s">
        <v>505</v>
      </c>
      <c r="S51" s="4">
        <v>9000</v>
      </c>
      <c r="T51" s="42">
        <v>9000</v>
      </c>
    </row>
    <row r="52" spans="1:20" ht="18" customHeight="1" x14ac:dyDescent="0.25">
      <c r="A52" s="4">
        <v>51</v>
      </c>
      <c r="B52" s="64">
        <v>43582</v>
      </c>
      <c r="C52" s="42" t="s">
        <v>522</v>
      </c>
      <c r="D52" s="4">
        <v>1000</v>
      </c>
      <c r="E52" s="48" t="s">
        <v>56</v>
      </c>
      <c r="O52" s="37">
        <v>43573</v>
      </c>
      <c r="P52" s="42" t="s">
        <v>508</v>
      </c>
      <c r="S52" s="4">
        <v>25000</v>
      </c>
      <c r="T52" s="42">
        <v>25000</v>
      </c>
    </row>
    <row r="53" spans="1:20" ht="18" customHeight="1" x14ac:dyDescent="0.25">
      <c r="A53" s="4">
        <v>52</v>
      </c>
      <c r="B53" s="64">
        <v>43582</v>
      </c>
      <c r="C53" s="42" t="s">
        <v>523</v>
      </c>
      <c r="D53" s="4">
        <v>6000</v>
      </c>
      <c r="E53" s="48" t="s">
        <v>55</v>
      </c>
      <c r="O53" s="37">
        <v>43573</v>
      </c>
      <c r="P53" s="42" t="s">
        <v>483</v>
      </c>
      <c r="S53" s="4">
        <v>20000</v>
      </c>
    </row>
    <row r="54" spans="1:20" ht="18" customHeight="1" x14ac:dyDescent="0.25">
      <c r="A54" s="4">
        <v>53</v>
      </c>
      <c r="B54" s="1">
        <v>43585</v>
      </c>
      <c r="C54" s="42" t="s">
        <v>524</v>
      </c>
      <c r="D54" s="4">
        <v>2100</v>
      </c>
      <c r="E54" s="48" t="s">
        <v>55</v>
      </c>
      <c r="O54" s="37">
        <v>43579</v>
      </c>
      <c r="P54" s="42" t="s">
        <v>516</v>
      </c>
      <c r="Q54" s="4">
        <v>20000</v>
      </c>
    </row>
    <row r="55" spans="1:20" ht="18" customHeight="1" x14ac:dyDescent="0.25">
      <c r="A55" s="4">
        <v>54</v>
      </c>
      <c r="B55" s="1"/>
      <c r="P55" s="42" t="s">
        <v>517</v>
      </c>
      <c r="Q55" s="4">
        <v>10000</v>
      </c>
    </row>
    <row r="56" spans="1:20" ht="18" customHeight="1" x14ac:dyDescent="0.25">
      <c r="A56" s="4">
        <v>55</v>
      </c>
      <c r="B56" s="1"/>
      <c r="Q56" s="4">
        <v>50000</v>
      </c>
    </row>
    <row r="57" spans="1:20" ht="18" customHeight="1" x14ac:dyDescent="0.25">
      <c r="A57" s="4">
        <v>56</v>
      </c>
      <c r="B57" s="1"/>
      <c r="P57" s="42" t="s">
        <v>525</v>
      </c>
      <c r="S57" s="4">
        <v>20000</v>
      </c>
    </row>
    <row r="58" spans="1:20" ht="18" customHeight="1" x14ac:dyDescent="0.25">
      <c r="A58" s="4">
        <v>57</v>
      </c>
      <c r="B58" s="1"/>
      <c r="R58" s="65">
        <v>115000</v>
      </c>
    </row>
    <row r="59" spans="1:20" ht="18" customHeight="1" x14ac:dyDescent="0.25">
      <c r="A59" s="4">
        <v>58</v>
      </c>
      <c r="B59" s="1"/>
      <c r="R59" s="65">
        <v>22900</v>
      </c>
    </row>
    <row r="60" spans="1:20" ht="18" customHeight="1" x14ac:dyDescent="0.25">
      <c r="A60" s="4">
        <v>59</v>
      </c>
      <c r="B60" s="1"/>
      <c r="R60" s="4" t="s">
        <v>518</v>
      </c>
      <c r="S60" s="4">
        <v>2000</v>
      </c>
    </row>
    <row r="61" spans="1:20" ht="18" customHeight="1" x14ac:dyDescent="0.25">
      <c r="A61" s="4">
        <v>60</v>
      </c>
      <c r="B61" s="1"/>
      <c r="S61" s="4">
        <v>1000</v>
      </c>
    </row>
    <row r="62" spans="1:20" ht="18" customHeight="1" x14ac:dyDescent="0.25">
      <c r="A62" s="4">
        <v>61</v>
      </c>
      <c r="B62" s="1"/>
      <c r="S62" s="4">
        <v>4000</v>
      </c>
    </row>
    <row r="63" spans="1:20" ht="18" customHeight="1" x14ac:dyDescent="0.25">
      <c r="A63" s="4">
        <v>62</v>
      </c>
      <c r="B63" s="1"/>
      <c r="R63" s="4" t="s">
        <v>519</v>
      </c>
      <c r="S63" s="4">
        <v>2520</v>
      </c>
    </row>
    <row r="64" spans="1:20" ht="18" customHeight="1" x14ac:dyDescent="0.25">
      <c r="A64" s="4">
        <v>63</v>
      </c>
      <c r="B64" s="1"/>
      <c r="R64" s="4" t="s">
        <v>520</v>
      </c>
      <c r="S64" s="4">
        <v>1968</v>
      </c>
    </row>
    <row r="65" spans="1:23" ht="18" customHeight="1" x14ac:dyDescent="0.25">
      <c r="A65" s="4">
        <v>64</v>
      </c>
      <c r="B65" s="1"/>
      <c r="R65" s="4" t="s">
        <v>521</v>
      </c>
      <c r="S65" s="4">
        <v>15000</v>
      </c>
    </row>
    <row r="66" spans="1:23" ht="18" customHeight="1" x14ac:dyDescent="0.25">
      <c r="A66" s="4">
        <v>65</v>
      </c>
      <c r="B66" s="1"/>
      <c r="R66" s="4" t="s">
        <v>519</v>
      </c>
      <c r="S66" s="4">
        <v>1736</v>
      </c>
    </row>
    <row r="67" spans="1:23" ht="18" customHeight="1" x14ac:dyDescent="0.25">
      <c r="A67" s="4">
        <v>66</v>
      </c>
      <c r="B67" s="1"/>
      <c r="Q67" s="4">
        <f>SUM(Q4:Q58)</f>
        <v>411253</v>
      </c>
      <c r="R67" s="47">
        <f>SUM(R4:R60)</f>
        <v>442575</v>
      </c>
      <c r="S67" s="47">
        <f>SUM(S4:S60)</f>
        <v>124925</v>
      </c>
      <c r="T67" s="47">
        <f>SUM(T4:T58)</f>
        <v>42500</v>
      </c>
      <c r="V67" s="69">
        <f>Q67-R67</f>
        <v>-31322</v>
      </c>
      <c r="W67" s="68">
        <f>S67-T67</f>
        <v>82425</v>
      </c>
    </row>
    <row r="68" spans="1:23" ht="18" customHeight="1" x14ac:dyDescent="0.25">
      <c r="A68" s="4">
        <v>67</v>
      </c>
      <c r="B68" s="1"/>
    </row>
    <row r="69" spans="1:23" ht="18" customHeight="1" x14ac:dyDescent="0.25">
      <c r="A69" s="4">
        <v>68</v>
      </c>
      <c r="B69" s="1"/>
    </row>
    <row r="70" spans="1:23" ht="18" customHeight="1" x14ac:dyDescent="0.25">
      <c r="A70" s="4">
        <v>69</v>
      </c>
      <c r="B70" s="1"/>
    </row>
    <row r="71" spans="1:23" ht="18" customHeight="1" x14ac:dyDescent="0.25">
      <c r="B71" s="1"/>
    </row>
  </sheetData>
  <mergeCells count="2">
    <mergeCell ref="B1:E1"/>
    <mergeCell ref="G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>
      <selection activeCell="B25" sqref="B25:E25"/>
    </sheetView>
  </sheetViews>
  <sheetFormatPr defaultRowHeight="18" customHeight="1" x14ac:dyDescent="0.25"/>
  <cols>
    <col min="1" max="1" width="3.85546875" style="4" customWidth="1"/>
    <col min="2" max="2" width="9.28515625" style="4" customWidth="1"/>
    <col min="3" max="3" width="18.42578125" style="42" customWidth="1"/>
    <col min="4" max="4" width="8.42578125" style="4" customWidth="1"/>
    <col min="5" max="5" width="9.7109375" style="48" customWidth="1"/>
    <col min="6" max="6" width="0.5703125" style="42" customWidth="1"/>
    <col min="7" max="8" width="9.140625" style="42"/>
    <col min="9" max="9" width="21" style="42" customWidth="1"/>
    <col min="10" max="10" width="9.140625" style="42"/>
    <col min="11" max="11" width="20.140625" style="42" customWidth="1"/>
    <col min="12" max="12" width="9.140625" style="42" customWidth="1"/>
    <col min="13" max="13" width="9.140625" style="42"/>
    <col min="14" max="14" width="9.140625" style="4"/>
    <col min="15" max="15" width="9.42578125" style="42" bestFit="1" customWidth="1"/>
    <col min="16" max="16" width="28.42578125" style="42" customWidth="1"/>
    <col min="17" max="17" width="8.28515625" style="42" customWidth="1"/>
    <col min="18" max="18" width="9.28515625" style="4" bestFit="1" customWidth="1"/>
    <col min="19" max="19" width="9.140625" style="4"/>
    <col min="20" max="16384" width="9.140625" style="42"/>
  </cols>
  <sheetData>
    <row r="1" spans="1:24" s="2" customFormat="1" ht="20.100000000000001" customHeight="1" x14ac:dyDescent="0.25">
      <c r="A1" s="4" t="s">
        <v>223</v>
      </c>
      <c r="B1" s="134" t="s">
        <v>396</v>
      </c>
      <c r="C1" s="134"/>
      <c r="D1" s="134"/>
      <c r="E1" s="134"/>
      <c r="F1" s="3"/>
      <c r="G1" s="134" t="s">
        <v>360</v>
      </c>
      <c r="H1" s="134"/>
      <c r="I1" s="134"/>
      <c r="M1" s="1"/>
      <c r="N1" s="4"/>
      <c r="R1" s="47"/>
    </row>
    <row r="2" spans="1:24" s="2" customFormat="1" ht="20.100000000000001" customHeight="1" x14ac:dyDescent="0.25">
      <c r="A2" s="4">
        <v>1</v>
      </c>
      <c r="B2" s="1">
        <v>43524</v>
      </c>
      <c r="C2" s="42" t="s">
        <v>361</v>
      </c>
      <c r="D2" s="47">
        <v>6500</v>
      </c>
      <c r="E2" s="8" t="s">
        <v>56</v>
      </c>
      <c r="F2" s="3"/>
      <c r="G2" s="50"/>
      <c r="H2" s="23"/>
      <c r="I2" s="22"/>
      <c r="J2" s="51"/>
      <c r="L2" s="4" t="s">
        <v>376</v>
      </c>
      <c r="M2" s="50" t="s">
        <v>377</v>
      </c>
      <c r="N2" s="4" t="s">
        <v>378</v>
      </c>
      <c r="Q2" s="4" t="s">
        <v>356</v>
      </c>
      <c r="R2" s="4"/>
      <c r="S2" s="4" t="s">
        <v>357</v>
      </c>
      <c r="U2" s="1"/>
      <c r="X2" s="4"/>
    </row>
    <row r="3" spans="1:24" ht="18" customHeight="1" x14ac:dyDescent="0.25">
      <c r="A3" s="4">
        <v>2</v>
      </c>
      <c r="B3" s="1">
        <v>43524</v>
      </c>
      <c r="C3" s="42" t="s">
        <v>254</v>
      </c>
      <c r="D3" s="4">
        <v>6000</v>
      </c>
      <c r="E3" s="48" t="s">
        <v>55</v>
      </c>
      <c r="K3" s="53" t="s">
        <v>375</v>
      </c>
      <c r="L3" s="52">
        <f>SUM(D2:D75)</f>
        <v>440792</v>
      </c>
      <c r="M3" s="53">
        <f>SUM(R5:R23)</f>
        <v>0</v>
      </c>
      <c r="N3" s="52">
        <f>L3-M3</f>
        <v>440792</v>
      </c>
      <c r="Q3" s="42" t="s">
        <v>377</v>
      </c>
      <c r="R3" s="4" t="s">
        <v>376</v>
      </c>
      <c r="S3" s="4" t="s">
        <v>34</v>
      </c>
      <c r="T3" s="42" t="s">
        <v>376</v>
      </c>
    </row>
    <row r="4" spans="1:24" ht="18" customHeight="1" x14ac:dyDescent="0.25">
      <c r="A4" s="4">
        <v>3</v>
      </c>
      <c r="B4" s="1">
        <v>43525</v>
      </c>
      <c r="C4" s="42" t="s">
        <v>362</v>
      </c>
      <c r="D4" s="4">
        <v>6500</v>
      </c>
      <c r="E4" s="8" t="s">
        <v>56</v>
      </c>
      <c r="K4" s="53"/>
      <c r="L4" s="53"/>
      <c r="M4" s="53"/>
      <c r="N4" s="53"/>
      <c r="P4" s="42" t="s">
        <v>406</v>
      </c>
      <c r="R4" s="47">
        <f>L3</f>
        <v>440792</v>
      </c>
    </row>
    <row r="5" spans="1:24" ht="18" customHeight="1" x14ac:dyDescent="0.25">
      <c r="A5" s="4">
        <v>4</v>
      </c>
      <c r="B5" s="1">
        <v>43525</v>
      </c>
      <c r="C5" s="42" t="s">
        <v>363</v>
      </c>
      <c r="D5" s="4">
        <v>6500</v>
      </c>
      <c r="E5" s="8" t="s">
        <v>56</v>
      </c>
      <c r="O5" s="37">
        <v>43526</v>
      </c>
      <c r="P5" s="42" t="s">
        <v>353</v>
      </c>
      <c r="Q5" s="4"/>
      <c r="S5" s="4">
        <v>480</v>
      </c>
    </row>
    <row r="6" spans="1:24" ht="18" customHeight="1" x14ac:dyDescent="0.25">
      <c r="A6" s="4">
        <v>5</v>
      </c>
      <c r="B6" s="1">
        <v>43526</v>
      </c>
      <c r="C6" s="42" t="s">
        <v>132</v>
      </c>
      <c r="D6" s="4">
        <v>600</v>
      </c>
      <c r="E6" s="8" t="s">
        <v>56</v>
      </c>
      <c r="O6" s="37">
        <v>43526</v>
      </c>
      <c r="P6" s="42" t="s">
        <v>354</v>
      </c>
      <c r="Q6" s="4"/>
      <c r="S6" s="4">
        <v>490</v>
      </c>
    </row>
    <row r="7" spans="1:24" ht="18" customHeight="1" x14ac:dyDescent="0.25">
      <c r="A7" s="4">
        <v>6</v>
      </c>
      <c r="B7" s="1">
        <v>43527</v>
      </c>
      <c r="C7" s="42" t="s">
        <v>346</v>
      </c>
      <c r="D7" s="4">
        <v>4000</v>
      </c>
      <c r="E7" s="8" t="s">
        <v>56</v>
      </c>
      <c r="O7" s="37">
        <v>43527</v>
      </c>
      <c r="P7" s="42" t="s">
        <v>381</v>
      </c>
      <c r="Q7" s="4">
        <v>1100</v>
      </c>
    </row>
    <row r="8" spans="1:24" ht="18" customHeight="1" x14ac:dyDescent="0.25">
      <c r="A8" s="4">
        <v>7</v>
      </c>
      <c r="B8" s="1">
        <v>43527</v>
      </c>
      <c r="C8" s="42" t="s">
        <v>322</v>
      </c>
      <c r="D8" s="4">
        <v>6500</v>
      </c>
      <c r="E8" s="8" t="s">
        <v>56</v>
      </c>
      <c r="O8" s="37">
        <v>43527</v>
      </c>
      <c r="P8" s="42" t="s">
        <v>364</v>
      </c>
      <c r="Q8" s="4">
        <v>1000</v>
      </c>
    </row>
    <row r="9" spans="1:24" ht="18" customHeight="1" x14ac:dyDescent="0.25">
      <c r="A9" s="4">
        <v>8</v>
      </c>
      <c r="B9" s="1">
        <v>43527</v>
      </c>
      <c r="C9" s="42" t="s">
        <v>365</v>
      </c>
      <c r="D9" s="4">
        <v>9000</v>
      </c>
      <c r="E9" s="8" t="s">
        <v>56</v>
      </c>
      <c r="O9" s="37">
        <v>43527</v>
      </c>
      <c r="P9" s="42" t="s">
        <v>355</v>
      </c>
      <c r="Q9" s="4">
        <v>12000</v>
      </c>
    </row>
    <row r="10" spans="1:24" ht="18" customHeight="1" x14ac:dyDescent="0.25">
      <c r="A10" s="4">
        <v>9</v>
      </c>
      <c r="B10" s="1">
        <v>43527</v>
      </c>
      <c r="C10" s="42" t="s">
        <v>366</v>
      </c>
      <c r="D10" s="4">
        <v>9000</v>
      </c>
      <c r="E10" s="8" t="s">
        <v>56</v>
      </c>
      <c r="O10" s="37">
        <v>43527</v>
      </c>
      <c r="P10" s="42" t="s">
        <v>358</v>
      </c>
      <c r="Q10" s="4">
        <v>400</v>
      </c>
      <c r="S10" s="42"/>
    </row>
    <row r="11" spans="1:24" ht="18" customHeight="1" x14ac:dyDescent="0.25">
      <c r="A11" s="4">
        <v>10</v>
      </c>
      <c r="B11" s="1">
        <v>43527</v>
      </c>
      <c r="C11" s="42" t="s">
        <v>367</v>
      </c>
      <c r="D11" s="4">
        <v>9000</v>
      </c>
      <c r="E11" s="8" t="s">
        <v>56</v>
      </c>
      <c r="O11" s="37">
        <v>43528</v>
      </c>
      <c r="P11" s="42" t="s">
        <v>359</v>
      </c>
      <c r="Q11" s="4"/>
      <c r="S11" s="4">
        <v>65</v>
      </c>
    </row>
    <row r="12" spans="1:24" ht="18" customHeight="1" x14ac:dyDescent="0.25">
      <c r="A12" s="4">
        <v>11</v>
      </c>
      <c r="B12" s="1">
        <v>43527</v>
      </c>
      <c r="C12" s="42" t="s">
        <v>368</v>
      </c>
      <c r="D12" s="4">
        <v>5000</v>
      </c>
      <c r="E12" s="8" t="s">
        <v>56</v>
      </c>
      <c r="O12" s="37">
        <v>43528</v>
      </c>
      <c r="P12" s="42" t="s">
        <v>379</v>
      </c>
      <c r="Q12" s="4"/>
      <c r="S12" s="4">
        <v>60</v>
      </c>
    </row>
    <row r="13" spans="1:24" ht="18" customHeight="1" x14ac:dyDescent="0.25">
      <c r="A13" s="4">
        <v>12</v>
      </c>
      <c r="B13" s="1">
        <v>43527</v>
      </c>
      <c r="C13" s="42" t="s">
        <v>369</v>
      </c>
      <c r="D13" s="4">
        <v>5300</v>
      </c>
      <c r="E13" s="8" t="s">
        <v>56</v>
      </c>
      <c r="O13" s="37">
        <v>43528</v>
      </c>
      <c r="P13" s="42" t="s">
        <v>72</v>
      </c>
      <c r="Q13" s="4"/>
      <c r="S13" s="4">
        <v>20000</v>
      </c>
    </row>
    <row r="14" spans="1:24" ht="18" customHeight="1" x14ac:dyDescent="0.25">
      <c r="A14" s="4">
        <v>13</v>
      </c>
      <c r="B14" s="1">
        <v>43527</v>
      </c>
      <c r="C14" s="42" t="s">
        <v>371</v>
      </c>
      <c r="D14" s="4">
        <v>6500</v>
      </c>
      <c r="E14" s="48" t="s">
        <v>55</v>
      </c>
      <c r="O14" s="37">
        <v>43528</v>
      </c>
      <c r="P14" s="42" t="s">
        <v>380</v>
      </c>
      <c r="Q14" s="4">
        <v>407</v>
      </c>
    </row>
    <row r="15" spans="1:24" ht="18" customHeight="1" x14ac:dyDescent="0.25">
      <c r="A15" s="4">
        <v>14</v>
      </c>
      <c r="B15" s="1">
        <v>43527</v>
      </c>
      <c r="C15" s="42" t="s">
        <v>372</v>
      </c>
      <c r="D15" s="4">
        <v>5300</v>
      </c>
      <c r="E15" s="48" t="s">
        <v>55</v>
      </c>
      <c r="O15" s="37">
        <v>43528</v>
      </c>
      <c r="P15" s="42" t="s">
        <v>401</v>
      </c>
      <c r="S15" s="4">
        <v>20000</v>
      </c>
    </row>
    <row r="16" spans="1:24" ht="18" customHeight="1" x14ac:dyDescent="0.25">
      <c r="A16" s="4">
        <v>15</v>
      </c>
      <c r="B16" s="1">
        <v>43528</v>
      </c>
      <c r="C16" s="42" t="s">
        <v>373</v>
      </c>
      <c r="D16" s="4">
        <v>6000</v>
      </c>
      <c r="E16" s="48" t="s">
        <v>56</v>
      </c>
      <c r="O16" s="37">
        <v>43529</v>
      </c>
      <c r="P16" s="42" t="s">
        <v>399</v>
      </c>
      <c r="S16" s="4">
        <v>53</v>
      </c>
    </row>
    <row r="17" spans="1:20" ht="18" customHeight="1" x14ac:dyDescent="0.25">
      <c r="A17" s="4">
        <v>16</v>
      </c>
      <c r="B17" s="1">
        <v>43528</v>
      </c>
      <c r="C17" s="42" t="s">
        <v>374</v>
      </c>
      <c r="D17" s="4">
        <v>8500</v>
      </c>
      <c r="E17" s="48" t="s">
        <v>56</v>
      </c>
      <c r="O17" s="37">
        <v>43529</v>
      </c>
      <c r="P17" s="42" t="s">
        <v>379</v>
      </c>
      <c r="S17" s="4">
        <v>40</v>
      </c>
    </row>
    <row r="18" spans="1:20" ht="18" customHeight="1" x14ac:dyDescent="0.25">
      <c r="A18" s="4">
        <v>17</v>
      </c>
      <c r="B18" s="1">
        <v>43528</v>
      </c>
      <c r="C18" s="42" t="s">
        <v>321</v>
      </c>
      <c r="D18" s="4">
        <v>2000</v>
      </c>
      <c r="E18" s="48" t="s">
        <v>56</v>
      </c>
      <c r="O18" s="37">
        <v>43529</v>
      </c>
      <c r="P18" s="42" t="s">
        <v>398</v>
      </c>
      <c r="S18" s="4">
        <v>1660</v>
      </c>
    </row>
    <row r="19" spans="1:20" ht="18" customHeight="1" x14ac:dyDescent="0.25">
      <c r="A19" s="4">
        <v>18</v>
      </c>
      <c r="B19" s="1">
        <v>43528</v>
      </c>
      <c r="C19" s="42" t="s">
        <v>59</v>
      </c>
      <c r="D19" s="4">
        <v>6500</v>
      </c>
      <c r="E19" s="48" t="s">
        <v>56</v>
      </c>
      <c r="O19" s="37">
        <v>43530</v>
      </c>
      <c r="P19" s="42" t="s">
        <v>379</v>
      </c>
      <c r="S19" s="4">
        <v>50</v>
      </c>
    </row>
    <row r="20" spans="1:20" ht="18" customHeight="1" x14ac:dyDescent="0.25">
      <c r="A20" s="4">
        <v>19</v>
      </c>
      <c r="B20" s="1">
        <v>43528</v>
      </c>
      <c r="C20" s="42" t="s">
        <v>19</v>
      </c>
      <c r="D20" s="4">
        <v>6500</v>
      </c>
      <c r="E20" s="48" t="s">
        <v>56</v>
      </c>
      <c r="O20" s="37">
        <v>43530</v>
      </c>
      <c r="P20" s="42" t="s">
        <v>407</v>
      </c>
      <c r="S20" s="4">
        <v>750</v>
      </c>
    </row>
    <row r="21" spans="1:20" ht="18" customHeight="1" x14ac:dyDescent="0.25">
      <c r="A21" s="4">
        <v>20</v>
      </c>
      <c r="B21" s="1">
        <v>43528</v>
      </c>
      <c r="C21" s="42" t="s">
        <v>382</v>
      </c>
      <c r="D21" s="4">
        <v>6500</v>
      </c>
      <c r="E21" s="48" t="s">
        <v>56</v>
      </c>
      <c r="O21" s="37">
        <v>43530</v>
      </c>
      <c r="P21" s="42" t="s">
        <v>408</v>
      </c>
      <c r="S21" s="4">
        <v>135</v>
      </c>
    </row>
    <row r="22" spans="1:20" ht="18" customHeight="1" x14ac:dyDescent="0.25">
      <c r="A22" s="4">
        <v>21</v>
      </c>
      <c r="B22" s="1">
        <v>43528</v>
      </c>
      <c r="C22" s="42" t="s">
        <v>383</v>
      </c>
      <c r="D22" s="4">
        <v>9000</v>
      </c>
      <c r="E22" s="48" t="s">
        <v>56</v>
      </c>
      <c r="O22" s="37">
        <v>43531</v>
      </c>
      <c r="P22" s="42" t="s">
        <v>404</v>
      </c>
      <c r="T22" s="42">
        <v>20000</v>
      </c>
    </row>
    <row r="23" spans="1:20" ht="18" customHeight="1" x14ac:dyDescent="0.25">
      <c r="A23" s="4">
        <v>22</v>
      </c>
      <c r="B23" s="1">
        <v>43528</v>
      </c>
      <c r="C23" s="42" t="s">
        <v>288</v>
      </c>
      <c r="D23" s="4">
        <v>6500</v>
      </c>
      <c r="E23" s="48" t="s">
        <v>56</v>
      </c>
      <c r="O23" s="37">
        <v>43531</v>
      </c>
      <c r="P23" s="42" t="s">
        <v>405</v>
      </c>
      <c r="T23" s="42">
        <v>15000</v>
      </c>
    </row>
    <row r="24" spans="1:20" ht="18" customHeight="1" x14ac:dyDescent="0.25">
      <c r="A24" s="4">
        <v>23</v>
      </c>
      <c r="B24" s="1">
        <v>43528</v>
      </c>
      <c r="C24" s="42" t="s">
        <v>46</v>
      </c>
      <c r="D24" s="4">
        <v>6000</v>
      </c>
      <c r="E24" s="48" t="s">
        <v>56</v>
      </c>
      <c r="O24" s="37">
        <v>43531</v>
      </c>
      <c r="P24" s="42" t="s">
        <v>399</v>
      </c>
      <c r="S24" s="4">
        <v>55</v>
      </c>
    </row>
    <row r="25" spans="1:20" ht="18" customHeight="1" x14ac:dyDescent="0.25">
      <c r="A25" s="4">
        <v>24</v>
      </c>
      <c r="B25" s="1">
        <v>43529</v>
      </c>
      <c r="C25" s="42" t="s">
        <v>123</v>
      </c>
      <c r="D25" s="4">
        <v>16500</v>
      </c>
      <c r="E25" s="48" t="s">
        <v>229</v>
      </c>
      <c r="O25" s="37">
        <v>43531</v>
      </c>
      <c r="P25" s="42" t="s">
        <v>409</v>
      </c>
      <c r="S25" s="4">
        <v>50</v>
      </c>
    </row>
    <row r="26" spans="1:20" ht="18" customHeight="1" x14ac:dyDescent="0.25">
      <c r="A26" s="4">
        <v>25</v>
      </c>
      <c r="B26" s="1">
        <v>43529</v>
      </c>
      <c r="C26" s="42" t="s">
        <v>384</v>
      </c>
      <c r="D26" s="4">
        <v>11000</v>
      </c>
      <c r="E26" s="48" t="s">
        <v>55</v>
      </c>
      <c r="O26" s="37">
        <v>43531</v>
      </c>
      <c r="P26" s="42" t="s">
        <v>410</v>
      </c>
      <c r="S26" s="4">
        <v>450</v>
      </c>
    </row>
    <row r="27" spans="1:20" ht="18" customHeight="1" x14ac:dyDescent="0.25">
      <c r="A27" s="4">
        <v>26</v>
      </c>
      <c r="B27" s="1">
        <v>43529</v>
      </c>
      <c r="C27" s="42" t="s">
        <v>385</v>
      </c>
      <c r="D27" s="4">
        <v>7500</v>
      </c>
      <c r="E27" s="48" t="s">
        <v>55</v>
      </c>
      <c r="O27" s="37">
        <v>43531</v>
      </c>
      <c r="P27" s="42" t="s">
        <v>411</v>
      </c>
      <c r="Q27" s="4">
        <v>20060</v>
      </c>
    </row>
    <row r="28" spans="1:20" ht="18" customHeight="1" x14ac:dyDescent="0.25">
      <c r="A28" s="4">
        <v>27</v>
      </c>
      <c r="B28" s="1">
        <v>43529</v>
      </c>
      <c r="C28" s="42" t="s">
        <v>386</v>
      </c>
      <c r="D28" s="4">
        <v>8300</v>
      </c>
      <c r="E28" s="48" t="s">
        <v>56</v>
      </c>
      <c r="O28" s="37">
        <v>43532</v>
      </c>
      <c r="P28" s="42" t="s">
        <v>431</v>
      </c>
      <c r="Q28" s="4">
        <v>280000</v>
      </c>
    </row>
    <row r="29" spans="1:20" ht="18" customHeight="1" x14ac:dyDescent="0.25">
      <c r="A29" s="4">
        <v>28</v>
      </c>
      <c r="B29" s="1">
        <v>43529</v>
      </c>
      <c r="C29" s="42" t="s">
        <v>387</v>
      </c>
      <c r="D29" s="4">
        <v>6500</v>
      </c>
      <c r="E29" s="48" t="s">
        <v>56</v>
      </c>
      <c r="O29" s="37">
        <v>43532</v>
      </c>
      <c r="P29" s="42" t="s">
        <v>412</v>
      </c>
      <c r="S29" s="4">
        <v>5000</v>
      </c>
      <c r="T29" s="42">
        <v>5000</v>
      </c>
    </row>
    <row r="30" spans="1:20" ht="18" customHeight="1" x14ac:dyDescent="0.25">
      <c r="A30" s="4">
        <v>29</v>
      </c>
      <c r="B30" s="1">
        <v>43529</v>
      </c>
      <c r="C30" s="42" t="s">
        <v>388</v>
      </c>
      <c r="D30" s="4">
        <v>13200</v>
      </c>
      <c r="E30" s="48" t="s">
        <v>56</v>
      </c>
      <c r="O30" s="37">
        <v>43533</v>
      </c>
      <c r="P30" s="42" t="s">
        <v>414</v>
      </c>
      <c r="S30" s="4">
        <v>10000</v>
      </c>
      <c r="T30" s="42">
        <v>10000</v>
      </c>
    </row>
    <row r="31" spans="1:20" ht="18" customHeight="1" x14ac:dyDescent="0.25">
      <c r="A31" s="4">
        <v>30</v>
      </c>
      <c r="B31" s="1">
        <v>43529</v>
      </c>
      <c r="C31" s="42" t="s">
        <v>389</v>
      </c>
      <c r="D31" s="4">
        <v>6300</v>
      </c>
      <c r="E31" s="48" t="s">
        <v>56</v>
      </c>
      <c r="O31" s="37">
        <v>43533</v>
      </c>
      <c r="P31" s="42" t="s">
        <v>421</v>
      </c>
      <c r="T31" s="42">
        <v>20000</v>
      </c>
    </row>
    <row r="32" spans="1:20" ht="18" customHeight="1" x14ac:dyDescent="0.25">
      <c r="A32" s="4">
        <v>31</v>
      </c>
      <c r="B32" s="1">
        <v>43529</v>
      </c>
      <c r="C32" s="42" t="s">
        <v>390</v>
      </c>
      <c r="D32" s="4">
        <v>500</v>
      </c>
      <c r="E32" s="48" t="s">
        <v>56</v>
      </c>
      <c r="O32" s="37">
        <v>43534</v>
      </c>
      <c r="P32" s="42" t="s">
        <v>417</v>
      </c>
      <c r="Q32" s="42">
        <v>1800</v>
      </c>
    </row>
    <row r="33" spans="1:19" ht="18" customHeight="1" x14ac:dyDescent="0.25">
      <c r="A33" s="4">
        <v>32</v>
      </c>
      <c r="B33" s="1">
        <v>43529</v>
      </c>
      <c r="C33" s="42" t="s">
        <v>391</v>
      </c>
      <c r="D33" s="4">
        <v>6000</v>
      </c>
      <c r="E33" s="48" t="s">
        <v>56</v>
      </c>
      <c r="O33" s="37">
        <v>43535</v>
      </c>
      <c r="P33" s="42" t="s">
        <v>418</v>
      </c>
      <c r="S33" s="4">
        <v>10000</v>
      </c>
    </row>
    <row r="34" spans="1:19" ht="18" customHeight="1" x14ac:dyDescent="0.25">
      <c r="A34" s="4">
        <v>33</v>
      </c>
      <c r="B34" s="1">
        <v>43529</v>
      </c>
      <c r="C34" s="42" t="s">
        <v>392</v>
      </c>
      <c r="D34" s="4">
        <v>1500</v>
      </c>
      <c r="E34" s="48" t="s">
        <v>56</v>
      </c>
      <c r="O34" s="37">
        <v>43536</v>
      </c>
      <c r="P34" s="42" t="s">
        <v>419</v>
      </c>
      <c r="Q34" s="42">
        <v>2470</v>
      </c>
    </row>
    <row r="35" spans="1:19" ht="18" customHeight="1" x14ac:dyDescent="0.25">
      <c r="A35" s="4">
        <v>34</v>
      </c>
      <c r="B35" s="1">
        <v>43529</v>
      </c>
      <c r="C35" s="42" t="s">
        <v>393</v>
      </c>
      <c r="D35" s="4">
        <v>6500</v>
      </c>
      <c r="E35" s="48" t="s">
        <v>56</v>
      </c>
      <c r="O35" s="37">
        <v>43541</v>
      </c>
      <c r="P35" s="42" t="s">
        <v>420</v>
      </c>
      <c r="Q35" s="42">
        <v>2380</v>
      </c>
    </row>
    <row r="36" spans="1:19" ht="18" customHeight="1" x14ac:dyDescent="0.25">
      <c r="A36" s="4">
        <v>35</v>
      </c>
      <c r="B36" s="1">
        <v>43529</v>
      </c>
      <c r="C36" s="42" t="s">
        <v>136</v>
      </c>
      <c r="D36" s="4">
        <v>8500</v>
      </c>
      <c r="E36" s="48" t="s">
        <v>56</v>
      </c>
      <c r="O36" s="37">
        <v>43543</v>
      </c>
      <c r="P36" s="42" t="s">
        <v>427</v>
      </c>
      <c r="S36" s="4">
        <v>2000</v>
      </c>
    </row>
    <row r="37" spans="1:19" ht="18" customHeight="1" x14ac:dyDescent="0.25">
      <c r="A37" s="4">
        <v>36</v>
      </c>
      <c r="B37" s="1">
        <v>43529</v>
      </c>
      <c r="C37" s="42" t="s">
        <v>394</v>
      </c>
      <c r="D37" s="4">
        <v>6500</v>
      </c>
      <c r="E37" s="48" t="s">
        <v>56</v>
      </c>
      <c r="O37" s="37">
        <v>43543</v>
      </c>
      <c r="P37" s="42" t="s">
        <v>428</v>
      </c>
      <c r="S37" s="4">
        <v>25000</v>
      </c>
    </row>
    <row r="38" spans="1:19" ht="18" customHeight="1" x14ac:dyDescent="0.25">
      <c r="A38" s="4">
        <v>37</v>
      </c>
      <c r="B38" s="1">
        <v>43529</v>
      </c>
      <c r="C38" s="42" t="s">
        <v>226</v>
      </c>
      <c r="D38" s="4">
        <v>6000</v>
      </c>
      <c r="E38" s="48" t="s">
        <v>55</v>
      </c>
      <c r="O38" s="37">
        <v>43546</v>
      </c>
      <c r="P38" s="42" t="s">
        <v>270</v>
      </c>
      <c r="Q38" s="42">
        <v>5000</v>
      </c>
    </row>
    <row r="39" spans="1:19" ht="18" customHeight="1" x14ac:dyDescent="0.25">
      <c r="A39" s="4">
        <v>38</v>
      </c>
      <c r="B39" s="1">
        <v>43530</v>
      </c>
      <c r="C39" s="42" t="s">
        <v>395</v>
      </c>
      <c r="D39" s="4">
        <v>5300</v>
      </c>
      <c r="E39" s="48" t="s">
        <v>55</v>
      </c>
      <c r="O39" s="37">
        <v>43546</v>
      </c>
      <c r="P39" s="42" t="s">
        <v>270</v>
      </c>
      <c r="Q39" s="42">
        <v>10000</v>
      </c>
    </row>
    <row r="40" spans="1:19" ht="18" customHeight="1" x14ac:dyDescent="0.25">
      <c r="A40" s="4">
        <v>39</v>
      </c>
      <c r="B40" s="1">
        <v>43530</v>
      </c>
      <c r="C40" s="42" t="s">
        <v>397</v>
      </c>
      <c r="D40" s="4">
        <v>9500</v>
      </c>
      <c r="E40" s="48" t="s">
        <v>56</v>
      </c>
      <c r="O40" s="37">
        <v>43546</v>
      </c>
      <c r="P40" s="42" t="s">
        <v>270</v>
      </c>
      <c r="Q40" s="42">
        <v>10000</v>
      </c>
    </row>
    <row r="41" spans="1:19" ht="18" customHeight="1" x14ac:dyDescent="0.25">
      <c r="A41" s="4">
        <v>40</v>
      </c>
      <c r="B41" s="1">
        <v>43530</v>
      </c>
      <c r="C41" s="42" t="s">
        <v>235</v>
      </c>
      <c r="D41" s="4">
        <v>6500</v>
      </c>
      <c r="E41" s="48" t="s">
        <v>56</v>
      </c>
    </row>
    <row r="42" spans="1:19" ht="18" customHeight="1" x14ac:dyDescent="0.25">
      <c r="A42" s="4">
        <v>41</v>
      </c>
      <c r="B42" s="1">
        <v>43530</v>
      </c>
      <c r="C42" s="42" t="s">
        <v>63</v>
      </c>
      <c r="D42" s="4">
        <v>6500</v>
      </c>
      <c r="E42" s="48" t="s">
        <v>56</v>
      </c>
    </row>
    <row r="43" spans="1:19" ht="18" customHeight="1" x14ac:dyDescent="0.25">
      <c r="A43" s="4">
        <v>42</v>
      </c>
      <c r="B43" s="1">
        <v>43530</v>
      </c>
      <c r="C43" s="42" t="s">
        <v>306</v>
      </c>
      <c r="D43" s="4">
        <v>6500</v>
      </c>
      <c r="E43" s="48" t="s">
        <v>56</v>
      </c>
    </row>
    <row r="44" spans="1:19" ht="18" customHeight="1" x14ac:dyDescent="0.25">
      <c r="A44" s="4">
        <v>43</v>
      </c>
      <c r="B44" s="1">
        <v>43530</v>
      </c>
      <c r="C44" s="42" t="s">
        <v>400</v>
      </c>
      <c r="D44" s="4">
        <v>300</v>
      </c>
      <c r="E44" s="48" t="s">
        <v>56</v>
      </c>
    </row>
    <row r="45" spans="1:19" ht="18" customHeight="1" x14ac:dyDescent="0.25">
      <c r="A45" s="4">
        <v>44</v>
      </c>
      <c r="B45" s="1">
        <v>43531</v>
      </c>
      <c r="C45" s="42" t="s">
        <v>388</v>
      </c>
      <c r="D45" s="4">
        <v>6600</v>
      </c>
      <c r="E45" s="48" t="s">
        <v>56</v>
      </c>
    </row>
    <row r="46" spans="1:19" ht="18" customHeight="1" x14ac:dyDescent="0.25">
      <c r="A46" s="4">
        <v>45</v>
      </c>
      <c r="B46" s="1">
        <v>43531</v>
      </c>
      <c r="C46" s="42" t="s">
        <v>52</v>
      </c>
      <c r="D46" s="4">
        <v>10000</v>
      </c>
      <c r="E46" s="48" t="s">
        <v>56</v>
      </c>
    </row>
    <row r="47" spans="1:19" ht="18" customHeight="1" x14ac:dyDescent="0.25">
      <c r="A47" s="4">
        <v>46</v>
      </c>
      <c r="B47" s="1">
        <v>43531</v>
      </c>
      <c r="C47" s="42" t="s">
        <v>301</v>
      </c>
      <c r="D47" s="4">
        <v>6000</v>
      </c>
      <c r="E47" s="48" t="s">
        <v>56</v>
      </c>
    </row>
    <row r="48" spans="1:19" ht="18" customHeight="1" x14ac:dyDescent="0.25">
      <c r="A48" s="4">
        <v>47</v>
      </c>
      <c r="B48" s="1">
        <v>43531</v>
      </c>
      <c r="C48" s="42" t="s">
        <v>11</v>
      </c>
      <c r="D48" s="4">
        <v>8500</v>
      </c>
      <c r="E48" s="48" t="s">
        <v>56</v>
      </c>
    </row>
    <row r="49" spans="1:5" ht="18" customHeight="1" x14ac:dyDescent="0.25">
      <c r="A49" s="4">
        <v>48</v>
      </c>
      <c r="B49" s="1">
        <v>43531</v>
      </c>
      <c r="C49" s="42" t="s">
        <v>330</v>
      </c>
      <c r="D49" s="4">
        <v>6500</v>
      </c>
      <c r="E49" s="48" t="s">
        <v>55</v>
      </c>
    </row>
    <row r="50" spans="1:5" ht="18" customHeight="1" x14ac:dyDescent="0.25">
      <c r="A50" s="4">
        <v>49</v>
      </c>
      <c r="B50" s="1">
        <v>43532</v>
      </c>
      <c r="C50" s="42" t="s">
        <v>413</v>
      </c>
      <c r="D50" s="4">
        <v>6500</v>
      </c>
      <c r="E50" s="48" t="s">
        <v>56</v>
      </c>
    </row>
    <row r="51" spans="1:5" ht="18" customHeight="1" x14ac:dyDescent="0.25">
      <c r="A51" s="4">
        <v>50</v>
      </c>
      <c r="B51" s="1">
        <v>43532</v>
      </c>
      <c r="C51" s="42" t="s">
        <v>62</v>
      </c>
      <c r="D51" s="4">
        <v>8500</v>
      </c>
      <c r="E51" s="48" t="s">
        <v>56</v>
      </c>
    </row>
    <row r="52" spans="1:5" ht="18" customHeight="1" x14ac:dyDescent="0.25">
      <c r="A52" s="4">
        <v>51</v>
      </c>
      <c r="B52" s="1">
        <v>43532</v>
      </c>
      <c r="C52" s="42" t="s">
        <v>302</v>
      </c>
      <c r="D52" s="4">
        <v>6500</v>
      </c>
      <c r="E52" s="48" t="s">
        <v>56</v>
      </c>
    </row>
    <row r="53" spans="1:5" ht="18" customHeight="1" x14ac:dyDescent="0.25">
      <c r="A53" s="4">
        <v>52</v>
      </c>
      <c r="B53" s="1">
        <v>43533</v>
      </c>
      <c r="C53" s="42" t="s">
        <v>234</v>
      </c>
      <c r="D53" s="4">
        <v>6600</v>
      </c>
      <c r="E53" s="48" t="s">
        <v>56</v>
      </c>
    </row>
    <row r="54" spans="1:5" ht="18" customHeight="1" x14ac:dyDescent="0.25">
      <c r="A54" s="4">
        <v>53</v>
      </c>
      <c r="B54" s="1">
        <v>43533</v>
      </c>
      <c r="C54" s="42" t="s">
        <v>117</v>
      </c>
      <c r="D54" s="4">
        <v>6500</v>
      </c>
      <c r="E54" s="48" t="s">
        <v>55</v>
      </c>
    </row>
    <row r="55" spans="1:5" ht="18" customHeight="1" x14ac:dyDescent="0.25">
      <c r="A55" s="4">
        <v>54</v>
      </c>
      <c r="B55" s="1">
        <v>43533</v>
      </c>
      <c r="C55" s="42" t="s">
        <v>415</v>
      </c>
      <c r="D55" s="4">
        <v>6500</v>
      </c>
      <c r="E55" s="48" t="s">
        <v>55</v>
      </c>
    </row>
    <row r="56" spans="1:5" ht="18" customHeight="1" x14ac:dyDescent="0.25">
      <c r="A56" s="4">
        <v>55</v>
      </c>
      <c r="B56" s="1">
        <v>43534</v>
      </c>
      <c r="C56" s="42" t="s">
        <v>416</v>
      </c>
      <c r="D56" s="4">
        <v>6000</v>
      </c>
      <c r="E56" s="48" t="s">
        <v>56</v>
      </c>
    </row>
    <row r="57" spans="1:5" ht="18" customHeight="1" x14ac:dyDescent="0.25">
      <c r="A57" s="4">
        <v>56</v>
      </c>
      <c r="B57" s="1">
        <v>43534</v>
      </c>
      <c r="C57" s="42" t="s">
        <v>346</v>
      </c>
      <c r="D57" s="4">
        <v>2000</v>
      </c>
      <c r="E57" s="48" t="s">
        <v>56</v>
      </c>
    </row>
    <row r="58" spans="1:5" ht="18" customHeight="1" x14ac:dyDescent="0.25">
      <c r="A58" s="4">
        <v>57</v>
      </c>
      <c r="B58" s="1">
        <v>43536</v>
      </c>
      <c r="C58" s="42" t="s">
        <v>226</v>
      </c>
      <c r="D58" s="4">
        <v>3000</v>
      </c>
      <c r="E58" s="48" t="s">
        <v>55</v>
      </c>
    </row>
    <row r="59" spans="1:5" ht="18" customHeight="1" x14ac:dyDescent="0.25">
      <c r="A59" s="4">
        <v>58</v>
      </c>
      <c r="B59" s="1">
        <v>43536</v>
      </c>
      <c r="C59" s="42" t="s">
        <v>429</v>
      </c>
      <c r="D59" s="4">
        <v>3250</v>
      </c>
      <c r="E59" s="48" t="s">
        <v>55</v>
      </c>
    </row>
    <row r="60" spans="1:5" ht="18" customHeight="1" x14ac:dyDescent="0.25">
      <c r="A60" s="4">
        <v>59</v>
      </c>
      <c r="B60" s="1">
        <v>43537</v>
      </c>
      <c r="C60" s="42" t="s">
        <v>422</v>
      </c>
      <c r="D60" s="4">
        <v>7000</v>
      </c>
      <c r="E60" s="48" t="s">
        <v>56</v>
      </c>
    </row>
    <row r="61" spans="1:5" ht="18" customHeight="1" x14ac:dyDescent="0.25">
      <c r="A61" s="4">
        <v>60</v>
      </c>
      <c r="B61" s="1">
        <v>43537</v>
      </c>
      <c r="C61" s="42" t="s">
        <v>423</v>
      </c>
      <c r="D61" s="4">
        <v>3000</v>
      </c>
      <c r="E61" s="48" t="s">
        <v>56</v>
      </c>
    </row>
    <row r="62" spans="1:5" ht="18" customHeight="1" x14ac:dyDescent="0.25">
      <c r="A62" s="4">
        <v>61</v>
      </c>
      <c r="B62" s="1">
        <v>43538</v>
      </c>
      <c r="C62" s="42" t="s">
        <v>424</v>
      </c>
      <c r="D62" s="4">
        <v>3774</v>
      </c>
      <c r="E62" s="48" t="s">
        <v>56</v>
      </c>
    </row>
    <row r="63" spans="1:5" ht="18" customHeight="1" x14ac:dyDescent="0.25">
      <c r="A63" s="4">
        <v>62</v>
      </c>
      <c r="B63" s="1">
        <v>43538</v>
      </c>
      <c r="C63" s="42" t="s">
        <v>423</v>
      </c>
      <c r="D63" s="4">
        <v>5400</v>
      </c>
      <c r="E63" s="48" t="s">
        <v>56</v>
      </c>
    </row>
    <row r="64" spans="1:5" ht="18" customHeight="1" x14ac:dyDescent="0.25">
      <c r="A64" s="4">
        <v>63</v>
      </c>
      <c r="B64" s="1">
        <v>43539</v>
      </c>
      <c r="C64" s="42" t="s">
        <v>311</v>
      </c>
      <c r="D64" s="4">
        <v>1000</v>
      </c>
      <c r="E64" s="48" t="s">
        <v>55</v>
      </c>
    </row>
    <row r="65" spans="1:5" ht="18" customHeight="1" x14ac:dyDescent="0.25">
      <c r="A65" s="4">
        <v>64</v>
      </c>
      <c r="B65" s="1">
        <v>43540</v>
      </c>
      <c r="C65" s="42" t="s">
        <v>425</v>
      </c>
      <c r="D65" s="4">
        <v>11000</v>
      </c>
      <c r="E65" s="48" t="s">
        <v>56</v>
      </c>
    </row>
    <row r="66" spans="1:5" ht="18" customHeight="1" x14ac:dyDescent="0.25">
      <c r="A66" s="4">
        <v>65</v>
      </c>
      <c r="B66" s="1">
        <v>43541</v>
      </c>
      <c r="C66" s="42" t="s">
        <v>430</v>
      </c>
      <c r="D66" s="4">
        <v>1000</v>
      </c>
      <c r="E66" s="48" t="s">
        <v>55</v>
      </c>
    </row>
    <row r="67" spans="1:5" ht="18" customHeight="1" x14ac:dyDescent="0.25">
      <c r="A67" s="4">
        <v>66</v>
      </c>
      <c r="B67" s="1">
        <v>43542</v>
      </c>
      <c r="C67" s="42" t="s">
        <v>62</v>
      </c>
      <c r="D67" s="4">
        <v>100</v>
      </c>
      <c r="E67" s="48" t="s">
        <v>56</v>
      </c>
    </row>
    <row r="68" spans="1:5" ht="18" customHeight="1" x14ac:dyDescent="0.25">
      <c r="A68" s="4">
        <v>67</v>
      </c>
      <c r="B68" s="1">
        <v>43542</v>
      </c>
      <c r="C68" s="42" t="s">
        <v>114</v>
      </c>
      <c r="D68" s="4">
        <v>4000</v>
      </c>
      <c r="E68" s="48" t="s">
        <v>56</v>
      </c>
    </row>
    <row r="69" spans="1:5" ht="18" customHeight="1" x14ac:dyDescent="0.25">
      <c r="A69" s="4">
        <v>68</v>
      </c>
      <c r="B69" s="1">
        <v>43543</v>
      </c>
      <c r="C69" s="42" t="s">
        <v>426</v>
      </c>
      <c r="D69" s="4">
        <v>17268</v>
      </c>
      <c r="E69" s="48" t="s">
        <v>56</v>
      </c>
    </row>
    <row r="70" spans="1:5" ht="18" customHeight="1" x14ac:dyDescent="0.25">
      <c r="A70" s="4">
        <v>69</v>
      </c>
      <c r="B70" s="1">
        <v>43543</v>
      </c>
      <c r="C70" s="42" t="s">
        <v>323</v>
      </c>
      <c r="D70" s="4">
        <v>5500</v>
      </c>
      <c r="E70" s="48" t="s">
        <v>56</v>
      </c>
    </row>
    <row r="71" spans="1:5" ht="18" customHeight="1" x14ac:dyDescent="0.25">
      <c r="B71" s="1">
        <v>43547</v>
      </c>
      <c r="C71" s="42" t="s">
        <v>432</v>
      </c>
      <c r="D71" s="4">
        <v>6200</v>
      </c>
      <c r="E71" s="48" t="s">
        <v>56</v>
      </c>
    </row>
  </sheetData>
  <mergeCells count="2">
    <mergeCell ref="B1:E1"/>
    <mergeCell ref="G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490"/>
  <sheetViews>
    <sheetView workbookViewId="0">
      <selection activeCell="N20" sqref="N20"/>
    </sheetView>
  </sheetViews>
  <sheetFormatPr defaultRowHeight="12.75" x14ac:dyDescent="0.25"/>
  <cols>
    <col min="1" max="1" width="4" style="4" customWidth="1"/>
    <col min="2" max="2" width="9.7109375" style="4" customWidth="1"/>
    <col min="3" max="3" width="20.42578125" style="48" customWidth="1"/>
    <col min="4" max="4" width="8.5703125" style="47" customWidth="1"/>
    <col min="5" max="5" width="11.5703125" style="8" customWidth="1"/>
    <col min="6" max="6" width="3.140625" style="3" customWidth="1"/>
    <col min="7" max="7" width="15" style="2" customWidth="1"/>
    <col min="8" max="8" width="19" style="2" customWidth="1"/>
    <col min="9" max="9" width="8.7109375" style="3" customWidth="1"/>
    <col min="10" max="10" width="9.5703125" style="2" customWidth="1"/>
    <col min="11" max="11" width="26.5703125" style="2" customWidth="1"/>
    <col min="12" max="12" width="15.140625" style="2" customWidth="1"/>
    <col min="13" max="13" width="15.140625" style="4" customWidth="1"/>
    <col min="14" max="14" width="26.42578125" style="2" customWidth="1"/>
    <col min="15" max="15" width="9.85546875" style="2" customWidth="1"/>
    <col min="16" max="18" width="15.140625" style="2" customWidth="1"/>
    <col min="19" max="19" width="19.28515625" style="2" customWidth="1"/>
    <col min="20" max="20" width="17.42578125" style="2" customWidth="1"/>
    <col min="21" max="21" width="15.5703125" style="2" customWidth="1"/>
    <col min="22" max="22" width="12.28515625" style="2" customWidth="1"/>
    <col min="23" max="16384" width="9.140625" style="2"/>
  </cols>
  <sheetData>
    <row r="1" spans="1:23" ht="20.100000000000001" customHeight="1" x14ac:dyDescent="0.25">
      <c r="A1" s="4" t="s">
        <v>223</v>
      </c>
      <c r="B1" s="134" t="s">
        <v>275</v>
      </c>
      <c r="C1" s="134"/>
      <c r="D1" s="134"/>
      <c r="E1" s="134"/>
      <c r="G1" s="134" t="s">
        <v>339</v>
      </c>
      <c r="H1" s="134"/>
      <c r="I1" s="134"/>
      <c r="M1" s="1">
        <v>43497</v>
      </c>
      <c r="N1" s="54" t="s">
        <v>319</v>
      </c>
      <c r="O1" s="54">
        <v>80000</v>
      </c>
      <c r="P1" s="54" t="s">
        <v>340</v>
      </c>
      <c r="Q1" s="54">
        <v>51150</v>
      </c>
    </row>
    <row r="2" spans="1:23" ht="20.100000000000001" customHeight="1" x14ac:dyDescent="0.25">
      <c r="A2" s="4">
        <v>1</v>
      </c>
      <c r="B2" s="1">
        <v>43131</v>
      </c>
      <c r="C2" s="48" t="s">
        <v>266</v>
      </c>
      <c r="D2" s="47">
        <v>1500</v>
      </c>
      <c r="E2" s="8" t="s">
        <v>56</v>
      </c>
      <c r="G2" s="50">
        <v>43493</v>
      </c>
      <c r="H2" s="23" t="s">
        <v>276</v>
      </c>
      <c r="I2" s="22">
        <v>8950</v>
      </c>
      <c r="J2" s="51" t="s">
        <v>56</v>
      </c>
      <c r="M2" s="50">
        <v>43503</v>
      </c>
      <c r="N2" s="54" t="s">
        <v>324</v>
      </c>
      <c r="O2" s="54">
        <v>500</v>
      </c>
      <c r="P2" s="54" t="s">
        <v>341</v>
      </c>
      <c r="Q2" s="54">
        <v>35000</v>
      </c>
      <c r="T2" s="1">
        <v>43469</v>
      </c>
      <c r="U2" s="2" t="s">
        <v>230</v>
      </c>
      <c r="V2" s="2">
        <v>4500</v>
      </c>
      <c r="W2" s="4"/>
    </row>
    <row r="3" spans="1:23" ht="20.100000000000001" customHeight="1" x14ac:dyDescent="0.25">
      <c r="A3" s="4">
        <v>2</v>
      </c>
      <c r="B3" s="1">
        <v>43131</v>
      </c>
      <c r="C3" s="48" t="s">
        <v>195</v>
      </c>
      <c r="D3" s="47">
        <v>6500</v>
      </c>
      <c r="E3" s="8" t="s">
        <v>55</v>
      </c>
      <c r="G3" s="50">
        <v>43494</v>
      </c>
      <c r="H3" s="23" t="s">
        <v>277</v>
      </c>
      <c r="I3" s="22">
        <v>8500</v>
      </c>
      <c r="J3" s="51" t="s">
        <v>56</v>
      </c>
      <c r="K3" s="39" t="s">
        <v>351</v>
      </c>
      <c r="L3" s="6">
        <f>SUM(D2:D69)</f>
        <v>425953</v>
      </c>
      <c r="M3" s="1">
        <v>43503</v>
      </c>
      <c r="N3" s="54" t="s">
        <v>334</v>
      </c>
      <c r="O3" s="54">
        <v>30000</v>
      </c>
      <c r="P3" s="54" t="s">
        <v>342</v>
      </c>
      <c r="Q3" s="55">
        <v>22500</v>
      </c>
      <c r="S3" s="1"/>
      <c r="T3" s="1">
        <v>43503</v>
      </c>
      <c r="U3" s="2" t="s">
        <v>332</v>
      </c>
      <c r="V3" s="2">
        <v>50000</v>
      </c>
      <c r="W3" s="4"/>
    </row>
    <row r="4" spans="1:23" ht="20.100000000000001" customHeight="1" x14ac:dyDescent="0.25">
      <c r="A4" s="4">
        <v>3</v>
      </c>
      <c r="B4" s="1">
        <v>43131</v>
      </c>
      <c r="C4" s="48" t="s">
        <v>267</v>
      </c>
      <c r="D4" s="47">
        <v>10300</v>
      </c>
      <c r="E4" s="8" t="s">
        <v>56</v>
      </c>
      <c r="G4" s="50">
        <v>43495</v>
      </c>
      <c r="H4" s="23" t="s">
        <v>278</v>
      </c>
      <c r="I4" s="22">
        <v>2000</v>
      </c>
      <c r="J4" s="51" t="s">
        <v>56</v>
      </c>
      <c r="K4" s="39" t="s">
        <v>352</v>
      </c>
      <c r="L4" s="6">
        <f>SUM(I2:I69)</f>
        <v>51150</v>
      </c>
      <c r="M4" s="1">
        <v>43509</v>
      </c>
      <c r="N4" s="54" t="s">
        <v>370</v>
      </c>
      <c r="O4" s="54">
        <v>3000</v>
      </c>
      <c r="P4" s="54"/>
      <c r="Q4" s="54"/>
      <c r="R4" s="6"/>
      <c r="S4" s="1"/>
      <c r="W4" s="4"/>
    </row>
    <row r="5" spans="1:23" ht="20.100000000000001" customHeight="1" x14ac:dyDescent="0.25">
      <c r="A5" s="4">
        <v>4</v>
      </c>
      <c r="B5" s="1">
        <v>43497</v>
      </c>
      <c r="C5" s="48" t="s">
        <v>283</v>
      </c>
      <c r="D5" s="47">
        <v>11000</v>
      </c>
      <c r="E5" s="8" t="s">
        <v>56</v>
      </c>
      <c r="G5" s="50">
        <v>43497</v>
      </c>
      <c r="H5" s="23" t="s">
        <v>286</v>
      </c>
      <c r="I5" s="22">
        <v>9000</v>
      </c>
      <c r="J5" s="51" t="s">
        <v>56</v>
      </c>
      <c r="M5" s="1">
        <v>43510</v>
      </c>
      <c r="N5" s="54"/>
      <c r="O5" s="54">
        <f>SUM(O1:O4)</f>
        <v>113500</v>
      </c>
      <c r="P5" s="54"/>
      <c r="Q5" s="54">
        <f>SUM(Q1:Q4)</f>
        <v>108650</v>
      </c>
      <c r="R5" s="2">
        <f>O5-Q5</f>
        <v>4850</v>
      </c>
      <c r="S5" s="2">
        <f>Q20-R5</f>
        <v>7753</v>
      </c>
    </row>
    <row r="6" spans="1:23" ht="20.100000000000001" customHeight="1" x14ac:dyDescent="0.25">
      <c r="A6" s="4">
        <v>5</v>
      </c>
      <c r="B6" s="1">
        <v>43497</v>
      </c>
      <c r="C6" s="48" t="s">
        <v>284</v>
      </c>
      <c r="D6" s="47">
        <v>6500</v>
      </c>
      <c r="E6" s="8" t="s">
        <v>56</v>
      </c>
      <c r="G6" s="50">
        <v>43133</v>
      </c>
      <c r="H6" s="23" t="s">
        <v>310</v>
      </c>
      <c r="I6" s="22">
        <v>8500</v>
      </c>
      <c r="J6" s="51" t="s">
        <v>257</v>
      </c>
      <c r="M6" s="1">
        <v>43510</v>
      </c>
    </row>
    <row r="7" spans="1:23" ht="20.100000000000001" customHeight="1" x14ac:dyDescent="0.25">
      <c r="A7" s="4">
        <v>6</v>
      </c>
      <c r="B7" s="1">
        <v>43497</v>
      </c>
      <c r="C7" s="48" t="s">
        <v>285</v>
      </c>
      <c r="D7" s="47">
        <v>8500</v>
      </c>
      <c r="E7" s="8" t="s">
        <v>56</v>
      </c>
      <c r="G7" s="50">
        <v>43506</v>
      </c>
      <c r="H7" s="23" t="s">
        <v>333</v>
      </c>
      <c r="I7" s="22">
        <v>13200</v>
      </c>
      <c r="J7" s="51" t="s">
        <v>257</v>
      </c>
      <c r="M7" s="1">
        <v>43510</v>
      </c>
      <c r="R7" s="2" t="s">
        <v>325</v>
      </c>
      <c r="S7" s="2">
        <v>20000</v>
      </c>
    </row>
    <row r="8" spans="1:23" ht="20.100000000000001" customHeight="1" x14ac:dyDescent="0.25">
      <c r="A8" s="4">
        <v>7</v>
      </c>
      <c r="B8" s="1">
        <v>43497</v>
      </c>
      <c r="C8" s="48" t="s">
        <v>227</v>
      </c>
      <c r="D8" s="47">
        <v>5500</v>
      </c>
      <c r="E8" s="8" t="s">
        <v>55</v>
      </c>
      <c r="G8" s="50">
        <v>43510</v>
      </c>
      <c r="H8" s="23" t="s">
        <v>326</v>
      </c>
      <c r="I8" s="22">
        <v>1000</v>
      </c>
      <c r="J8" s="51" t="s">
        <v>56</v>
      </c>
      <c r="M8" s="1">
        <v>43515</v>
      </c>
      <c r="N8" s="10" t="s">
        <v>309</v>
      </c>
      <c r="O8" s="10">
        <v>2960</v>
      </c>
    </row>
    <row r="9" spans="1:23" ht="20.100000000000001" customHeight="1" x14ac:dyDescent="0.25">
      <c r="A9" s="4">
        <v>8</v>
      </c>
      <c r="B9" s="1">
        <v>43498</v>
      </c>
      <c r="C9" s="48" t="s">
        <v>46</v>
      </c>
      <c r="D9" s="47">
        <v>6000</v>
      </c>
      <c r="E9" s="8" t="s">
        <v>56</v>
      </c>
      <c r="N9" s="10" t="s">
        <v>338</v>
      </c>
      <c r="O9" s="10">
        <v>280000</v>
      </c>
    </row>
    <row r="10" spans="1:23" ht="20.100000000000001" customHeight="1" x14ac:dyDescent="0.25">
      <c r="A10" s="4">
        <v>9</v>
      </c>
      <c r="B10" s="1">
        <v>43498</v>
      </c>
      <c r="C10" s="48" t="s">
        <v>254</v>
      </c>
      <c r="D10" s="47">
        <v>7564</v>
      </c>
      <c r="E10" s="8" t="s">
        <v>55</v>
      </c>
      <c r="G10" s="50"/>
      <c r="H10" s="23"/>
      <c r="I10" s="22"/>
      <c r="J10" s="51"/>
      <c r="N10" s="10" t="s">
        <v>343</v>
      </c>
      <c r="O10" s="10">
        <v>14000</v>
      </c>
    </row>
    <row r="11" spans="1:23" ht="20.100000000000001" customHeight="1" x14ac:dyDescent="0.25">
      <c r="A11" s="4">
        <v>10</v>
      </c>
      <c r="B11" s="1">
        <v>43499</v>
      </c>
      <c r="C11" s="48" t="s">
        <v>303</v>
      </c>
      <c r="D11" s="47">
        <v>0</v>
      </c>
      <c r="E11" s="8" t="s">
        <v>56</v>
      </c>
      <c r="G11" s="50"/>
      <c r="H11" s="23"/>
      <c r="I11" s="22"/>
      <c r="J11" s="51"/>
      <c r="N11" s="10" t="s">
        <v>349</v>
      </c>
      <c r="O11" s="10">
        <v>10000</v>
      </c>
      <c r="Q11" s="2">
        <f>SUM(Q1:Q10)</f>
        <v>217300</v>
      </c>
    </row>
    <row r="12" spans="1:23" ht="20.100000000000001" customHeight="1" x14ac:dyDescent="0.25">
      <c r="A12" s="4">
        <v>11</v>
      </c>
      <c r="B12" s="1">
        <v>43499</v>
      </c>
      <c r="C12" s="48" t="s">
        <v>287</v>
      </c>
      <c r="D12" s="47">
        <v>6500</v>
      </c>
      <c r="E12" s="8" t="s">
        <v>56</v>
      </c>
      <c r="G12" s="50"/>
      <c r="H12" s="23"/>
      <c r="I12" s="22"/>
      <c r="J12" s="51"/>
      <c r="M12" s="1">
        <v>43520</v>
      </c>
      <c r="N12" s="10" t="s">
        <v>350</v>
      </c>
      <c r="O12" s="10">
        <v>6388</v>
      </c>
    </row>
    <row r="13" spans="1:23" ht="20.100000000000001" customHeight="1" x14ac:dyDescent="0.25">
      <c r="A13" s="4">
        <v>12</v>
      </c>
      <c r="B13" s="1">
        <v>43499</v>
      </c>
      <c r="C13" s="48" t="s">
        <v>51</v>
      </c>
      <c r="D13" s="47">
        <v>6500</v>
      </c>
      <c r="E13" s="8" t="s">
        <v>56</v>
      </c>
      <c r="G13" s="23"/>
      <c r="H13" s="23"/>
      <c r="I13" s="22"/>
      <c r="J13" s="51"/>
      <c r="N13" s="10" t="s">
        <v>331</v>
      </c>
      <c r="O13" s="10">
        <v>50000</v>
      </c>
    </row>
    <row r="14" spans="1:23" ht="20.100000000000001" customHeight="1" x14ac:dyDescent="0.25">
      <c r="A14" s="4">
        <v>13</v>
      </c>
      <c r="B14" s="1">
        <v>43499</v>
      </c>
      <c r="C14" s="48" t="s">
        <v>288</v>
      </c>
      <c r="D14" s="47">
        <v>6500</v>
      </c>
      <c r="E14" s="8" t="s">
        <v>56</v>
      </c>
      <c r="L14" s="47">
        <f>SUM(L3:L13)</f>
        <v>477103</v>
      </c>
      <c r="M14" s="47"/>
      <c r="N14" s="10" t="s">
        <v>327</v>
      </c>
      <c r="O14" s="10">
        <v>50000</v>
      </c>
      <c r="P14" s="47"/>
    </row>
    <row r="15" spans="1:23" ht="20.100000000000001" customHeight="1" x14ac:dyDescent="0.25">
      <c r="A15" s="4">
        <v>14</v>
      </c>
      <c r="B15" s="1">
        <v>43499</v>
      </c>
      <c r="C15" s="48" t="s">
        <v>249</v>
      </c>
      <c r="D15" s="47">
        <v>1000</v>
      </c>
      <c r="E15" s="8" t="s">
        <v>56</v>
      </c>
      <c r="N15" s="2" t="s">
        <v>402</v>
      </c>
    </row>
    <row r="16" spans="1:23" ht="20.100000000000001" customHeight="1" x14ac:dyDescent="0.25">
      <c r="A16" s="4">
        <v>15</v>
      </c>
      <c r="B16" s="1">
        <v>43499</v>
      </c>
      <c r="C16" s="48" t="s">
        <v>311</v>
      </c>
      <c r="D16" s="47">
        <v>6500</v>
      </c>
      <c r="E16" s="8" t="s">
        <v>55</v>
      </c>
      <c r="N16" s="2" t="s">
        <v>403</v>
      </c>
    </row>
    <row r="17" spans="1:23" ht="20.100000000000001" customHeight="1" x14ac:dyDescent="0.25">
      <c r="A17" s="4">
        <v>16</v>
      </c>
      <c r="B17" s="1">
        <v>43500</v>
      </c>
      <c r="C17" s="48" t="s">
        <v>289</v>
      </c>
      <c r="D17" s="47">
        <v>7338</v>
      </c>
      <c r="E17" s="8" t="s">
        <v>56</v>
      </c>
    </row>
    <row r="18" spans="1:23" s="3" customFormat="1" ht="20.100000000000001" customHeight="1" x14ac:dyDescent="0.25">
      <c r="A18" s="4">
        <v>17</v>
      </c>
      <c r="B18" s="1">
        <v>43500</v>
      </c>
      <c r="C18" s="48" t="s">
        <v>132</v>
      </c>
      <c r="D18" s="47">
        <v>6500</v>
      </c>
      <c r="E18" s="8" t="s">
        <v>56</v>
      </c>
      <c r="K18" s="2"/>
      <c r="L18" s="2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3" customFormat="1" ht="20.100000000000001" customHeight="1" x14ac:dyDescent="0.25">
      <c r="A19" s="4">
        <v>18</v>
      </c>
      <c r="B19" s="1">
        <v>43500</v>
      </c>
      <c r="C19" s="8" t="s">
        <v>290</v>
      </c>
      <c r="D19" s="47">
        <v>6000</v>
      </c>
      <c r="E19" s="8" t="s">
        <v>56</v>
      </c>
      <c r="G19" s="2"/>
      <c r="H19" s="2"/>
      <c r="J19" s="2"/>
      <c r="K19" s="2"/>
      <c r="L19" s="2"/>
      <c r="M19" s="4"/>
      <c r="O19" s="2"/>
      <c r="P19" s="2"/>
      <c r="Q19" s="2"/>
      <c r="R19" s="2"/>
      <c r="S19" s="2"/>
      <c r="T19" s="2"/>
      <c r="U19" s="2"/>
      <c r="V19" s="2"/>
      <c r="W19" s="2"/>
    </row>
    <row r="20" spans="1:23" s="3" customFormat="1" ht="20.100000000000001" customHeight="1" x14ac:dyDescent="0.25">
      <c r="A20" s="4">
        <v>19</v>
      </c>
      <c r="B20" s="1">
        <v>43500</v>
      </c>
      <c r="C20" s="48" t="s">
        <v>291</v>
      </c>
      <c r="D20" s="47">
        <v>8500</v>
      </c>
      <c r="E20" s="8" t="s">
        <v>56</v>
      </c>
      <c r="G20" s="2"/>
      <c r="H20" s="2"/>
      <c r="J20" s="2"/>
      <c r="K20" s="2"/>
      <c r="L20" s="2"/>
      <c r="M20" s="4"/>
      <c r="P20" s="2"/>
      <c r="Q20" s="2">
        <v>12603</v>
      </c>
      <c r="R20" s="2"/>
      <c r="S20" s="2"/>
      <c r="T20" s="2"/>
      <c r="U20" s="2"/>
      <c r="V20" s="2"/>
      <c r="W20" s="2"/>
    </row>
    <row r="21" spans="1:23" s="3" customFormat="1" ht="20.100000000000001" customHeight="1" x14ac:dyDescent="0.25">
      <c r="A21" s="4">
        <v>20</v>
      </c>
      <c r="B21" s="1">
        <v>43500</v>
      </c>
      <c r="C21" s="48" t="s">
        <v>292</v>
      </c>
      <c r="D21" s="47">
        <v>6500</v>
      </c>
      <c r="E21" s="8" t="s">
        <v>56</v>
      </c>
      <c r="G21" s="2"/>
      <c r="H21" s="2"/>
      <c r="J21" s="2"/>
      <c r="K21" s="2"/>
      <c r="L21" s="2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s="3" customFormat="1" ht="20.100000000000001" customHeight="1" x14ac:dyDescent="0.25">
      <c r="A22" s="4">
        <v>21</v>
      </c>
      <c r="B22" s="1">
        <v>43500</v>
      </c>
      <c r="C22" s="48" t="s">
        <v>213</v>
      </c>
      <c r="D22" s="47">
        <v>7000</v>
      </c>
      <c r="E22" s="8" t="s">
        <v>56</v>
      </c>
      <c r="G22" s="2"/>
      <c r="H22" s="2"/>
      <c r="J22" s="2"/>
      <c r="K22" s="2"/>
      <c r="L22" s="2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3" customFormat="1" ht="20.100000000000001" customHeight="1" x14ac:dyDescent="0.25">
      <c r="A23" s="4">
        <v>22</v>
      </c>
      <c r="B23" s="1">
        <v>43500</v>
      </c>
      <c r="C23" s="48" t="s">
        <v>293</v>
      </c>
      <c r="D23" s="47">
        <v>8000</v>
      </c>
      <c r="E23" s="8" t="s">
        <v>56</v>
      </c>
      <c r="G23" s="2"/>
      <c r="H23" s="2"/>
      <c r="J23" s="2"/>
      <c r="K23" s="2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3" customFormat="1" ht="20.100000000000001" customHeight="1" x14ac:dyDescent="0.25">
      <c r="A24" s="4">
        <v>23</v>
      </c>
      <c r="B24" s="1">
        <v>43500</v>
      </c>
      <c r="C24" s="48" t="s">
        <v>19</v>
      </c>
      <c r="D24" s="47">
        <v>6500</v>
      </c>
      <c r="E24" s="8" t="s">
        <v>56</v>
      </c>
      <c r="G24" s="2"/>
      <c r="H24" s="2"/>
      <c r="J24" s="2"/>
      <c r="K24" s="2"/>
      <c r="L24" s="2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s="3" customFormat="1" ht="20.100000000000001" customHeight="1" x14ac:dyDescent="0.25">
      <c r="A25" s="4">
        <v>24</v>
      </c>
      <c r="B25" s="1">
        <v>43500</v>
      </c>
      <c r="C25" s="8" t="s">
        <v>297</v>
      </c>
      <c r="D25" s="47">
        <v>5500</v>
      </c>
      <c r="E25" s="8" t="s">
        <v>56</v>
      </c>
      <c r="G25" s="2"/>
      <c r="H25" s="2"/>
      <c r="J25" s="2"/>
      <c r="K25" s="2"/>
      <c r="L25" s="2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3" customFormat="1" ht="20.100000000000001" customHeight="1" x14ac:dyDescent="0.25">
      <c r="A26" s="4">
        <v>25</v>
      </c>
      <c r="B26" s="1">
        <v>43500</v>
      </c>
      <c r="C26" s="48" t="s">
        <v>294</v>
      </c>
      <c r="D26" s="47">
        <v>19800</v>
      </c>
      <c r="E26" s="8" t="s">
        <v>56</v>
      </c>
      <c r="G26" s="2"/>
      <c r="H26" s="2"/>
      <c r="J26" s="2"/>
      <c r="K26" s="2"/>
      <c r="L26" s="2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s="3" customFormat="1" ht="20.100000000000001" customHeight="1" x14ac:dyDescent="0.25">
      <c r="A27" s="4">
        <v>26</v>
      </c>
      <c r="B27" s="1">
        <v>43500</v>
      </c>
      <c r="C27" s="48" t="s">
        <v>295</v>
      </c>
      <c r="D27" s="47">
        <v>3800</v>
      </c>
      <c r="E27" s="8" t="s">
        <v>56</v>
      </c>
      <c r="G27" s="2"/>
      <c r="H27" s="2"/>
      <c r="J27" s="2"/>
      <c r="K27" s="2"/>
      <c r="L27" s="2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3" customFormat="1" ht="20.100000000000001" customHeight="1" x14ac:dyDescent="0.25">
      <c r="A28" s="4">
        <v>27</v>
      </c>
      <c r="B28" s="1">
        <v>43500</v>
      </c>
      <c r="C28" s="48" t="s">
        <v>296</v>
      </c>
      <c r="D28" s="47">
        <v>6000</v>
      </c>
      <c r="E28" s="8" t="s">
        <v>56</v>
      </c>
      <c r="G28" s="2"/>
      <c r="H28" s="2"/>
      <c r="J28" s="2"/>
      <c r="K28" s="2"/>
      <c r="L28" s="2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s="3" customFormat="1" ht="20.100000000000001" customHeight="1" x14ac:dyDescent="0.25">
      <c r="A29" s="4">
        <v>28</v>
      </c>
      <c r="B29" s="1">
        <v>43500</v>
      </c>
      <c r="C29" s="48" t="s">
        <v>146</v>
      </c>
      <c r="D29" s="47">
        <v>8500</v>
      </c>
      <c r="E29" s="8" t="s">
        <v>55</v>
      </c>
      <c r="G29" s="2"/>
      <c r="H29" s="2"/>
      <c r="J29" s="2"/>
      <c r="K29" s="2"/>
      <c r="L29" s="2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s="3" customFormat="1" ht="20.100000000000001" customHeight="1" x14ac:dyDescent="0.25">
      <c r="A30" s="4">
        <v>29</v>
      </c>
      <c r="B30" s="1">
        <v>43500</v>
      </c>
      <c r="C30" s="48" t="s">
        <v>117</v>
      </c>
      <c r="D30" s="47">
        <v>6500</v>
      </c>
      <c r="E30" s="8" t="s">
        <v>55</v>
      </c>
      <c r="G30" s="2"/>
      <c r="H30" s="2"/>
      <c r="J30" s="2"/>
      <c r="K30" s="2"/>
      <c r="L30" s="2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3" customFormat="1" ht="20.100000000000001" customHeight="1" x14ac:dyDescent="0.25">
      <c r="A31" s="4">
        <v>30</v>
      </c>
      <c r="B31" s="1">
        <v>43500</v>
      </c>
      <c r="C31" s="48" t="s">
        <v>312</v>
      </c>
      <c r="D31" s="47">
        <v>6500</v>
      </c>
      <c r="E31" s="8" t="s">
        <v>55</v>
      </c>
      <c r="G31" s="2"/>
      <c r="H31" s="2"/>
      <c r="J31" s="2"/>
      <c r="K31" s="2"/>
      <c r="L31" s="2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s="3" customFormat="1" ht="20.100000000000001" customHeight="1" x14ac:dyDescent="0.25">
      <c r="A32" s="4">
        <v>31</v>
      </c>
      <c r="B32" s="1">
        <v>43500</v>
      </c>
      <c r="C32" s="48" t="s">
        <v>313</v>
      </c>
      <c r="D32" s="47">
        <v>8000</v>
      </c>
      <c r="E32" s="8" t="s">
        <v>55</v>
      </c>
      <c r="G32" s="2"/>
      <c r="H32" s="2"/>
      <c r="J32" s="2"/>
      <c r="K32" s="2"/>
      <c r="L32" s="2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s="3" customFormat="1" ht="20.100000000000001" customHeight="1" x14ac:dyDescent="0.25">
      <c r="A33" s="4">
        <v>32</v>
      </c>
      <c r="B33" s="1">
        <v>43500</v>
      </c>
      <c r="C33" s="48" t="s">
        <v>314</v>
      </c>
      <c r="D33" s="47">
        <v>8300</v>
      </c>
      <c r="E33" s="8" t="s">
        <v>55</v>
      </c>
      <c r="G33" s="2"/>
      <c r="H33" s="2"/>
      <c r="J33" s="2"/>
      <c r="K33" s="2"/>
      <c r="L33" s="2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s="3" customFormat="1" ht="20.100000000000001" customHeight="1" x14ac:dyDescent="0.25">
      <c r="A34" s="4">
        <v>33</v>
      </c>
      <c r="B34" s="1">
        <v>43501</v>
      </c>
      <c r="C34" s="48" t="s">
        <v>298</v>
      </c>
      <c r="D34" s="47">
        <v>6500</v>
      </c>
      <c r="E34" s="8" t="s">
        <v>56</v>
      </c>
      <c r="G34" s="2"/>
      <c r="H34" s="2"/>
      <c r="J34" s="2"/>
      <c r="K34" s="2"/>
      <c r="L34" s="2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s="3" customFormat="1" ht="20.100000000000001" customHeight="1" x14ac:dyDescent="0.25">
      <c r="A35" s="4">
        <v>34</v>
      </c>
      <c r="B35" s="1">
        <v>43501</v>
      </c>
      <c r="C35" s="48" t="s">
        <v>235</v>
      </c>
      <c r="D35" s="47">
        <v>6500</v>
      </c>
      <c r="E35" s="8" t="s">
        <v>56</v>
      </c>
      <c r="G35" s="2"/>
      <c r="H35" s="2"/>
      <c r="J35" s="2"/>
      <c r="K35" s="2"/>
      <c r="L35" s="2"/>
      <c r="M35" s="4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3" customFormat="1" ht="20.100000000000001" customHeight="1" x14ac:dyDescent="0.25">
      <c r="A36" s="4">
        <v>35</v>
      </c>
      <c r="B36" s="1">
        <v>43501</v>
      </c>
      <c r="C36" s="48" t="s">
        <v>299</v>
      </c>
      <c r="D36" s="47">
        <v>8000</v>
      </c>
      <c r="E36" s="8" t="s">
        <v>56</v>
      </c>
      <c r="G36" s="2"/>
      <c r="H36" s="2"/>
      <c r="J36" s="2"/>
      <c r="K36" s="2"/>
      <c r="L36" s="2"/>
      <c r="M36" s="4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s="3" customFormat="1" ht="20.100000000000001" customHeight="1" x14ac:dyDescent="0.25">
      <c r="A37" s="4">
        <v>36</v>
      </c>
      <c r="B37" s="1">
        <v>43501</v>
      </c>
      <c r="C37" s="48" t="s">
        <v>300</v>
      </c>
      <c r="D37" s="47">
        <v>8500</v>
      </c>
      <c r="E37" s="8" t="s">
        <v>56</v>
      </c>
      <c r="G37" s="2"/>
      <c r="H37" s="2"/>
      <c r="J37" s="2"/>
      <c r="K37" s="2"/>
      <c r="L37" s="2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s="3" customFormat="1" ht="20.100000000000001" customHeight="1" x14ac:dyDescent="0.25">
      <c r="A38" s="4">
        <v>37</v>
      </c>
      <c r="B38" s="1">
        <v>43501</v>
      </c>
      <c r="C38" s="48" t="s">
        <v>301</v>
      </c>
      <c r="D38" s="47">
        <v>6000</v>
      </c>
      <c r="E38" s="8" t="s">
        <v>56</v>
      </c>
      <c r="G38" s="2"/>
      <c r="H38" s="2"/>
      <c r="J38" s="2"/>
      <c r="K38" s="2"/>
      <c r="L38" s="2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s="4" customFormat="1" ht="20.100000000000001" customHeight="1" x14ac:dyDescent="0.25">
      <c r="A39" s="4">
        <v>38</v>
      </c>
      <c r="B39" s="1">
        <v>43501</v>
      </c>
      <c r="C39" s="48" t="s">
        <v>302</v>
      </c>
      <c r="D39" s="47">
        <v>8500</v>
      </c>
      <c r="E39" s="8" t="s">
        <v>56</v>
      </c>
      <c r="F39" s="3"/>
      <c r="G39" s="2"/>
      <c r="H39" s="2"/>
      <c r="I39" s="3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s="4" customFormat="1" ht="20.100000000000001" customHeight="1" x14ac:dyDescent="0.25">
      <c r="A40" s="4">
        <v>39</v>
      </c>
      <c r="B40" s="1">
        <v>43501</v>
      </c>
      <c r="C40" s="48" t="s">
        <v>315</v>
      </c>
      <c r="D40" s="47">
        <v>6500</v>
      </c>
      <c r="E40" s="8" t="s">
        <v>55</v>
      </c>
      <c r="F40" s="3"/>
      <c r="G40" s="2"/>
      <c r="H40" s="2"/>
      <c r="I40" s="3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4" customFormat="1" ht="20.100000000000001" customHeight="1" x14ac:dyDescent="0.25">
      <c r="A41" s="4">
        <v>40</v>
      </c>
      <c r="B41" s="1">
        <v>43501</v>
      </c>
      <c r="C41" s="48" t="s">
        <v>317</v>
      </c>
      <c r="D41" s="47">
        <v>8500</v>
      </c>
      <c r="E41" s="8" t="s">
        <v>318</v>
      </c>
      <c r="F41" s="3"/>
      <c r="G41" s="2"/>
      <c r="H41" s="2"/>
      <c r="I41" s="3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4" customFormat="1" ht="20.100000000000001" customHeight="1" x14ac:dyDescent="0.25">
      <c r="A42" s="4">
        <v>41</v>
      </c>
      <c r="B42" s="1">
        <v>43502</v>
      </c>
      <c r="C42" s="48" t="s">
        <v>304</v>
      </c>
      <c r="D42" s="47">
        <v>6500</v>
      </c>
      <c r="E42" s="8" t="s">
        <v>56</v>
      </c>
      <c r="F42" s="3"/>
      <c r="G42" s="2"/>
      <c r="H42" s="2"/>
      <c r="I42" s="3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s="4" customFormat="1" ht="20.100000000000001" customHeight="1" x14ac:dyDescent="0.25">
      <c r="A43" s="4">
        <v>42</v>
      </c>
      <c r="B43" s="1">
        <v>43502</v>
      </c>
      <c r="C43" s="48" t="s">
        <v>305</v>
      </c>
      <c r="D43" s="47">
        <v>6500</v>
      </c>
      <c r="E43" s="8" t="s">
        <v>56</v>
      </c>
      <c r="F43" s="3"/>
      <c r="G43" s="2"/>
      <c r="H43" s="2"/>
      <c r="I43" s="3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4" customFormat="1" ht="20.100000000000001" customHeight="1" x14ac:dyDescent="0.25">
      <c r="A44" s="4">
        <v>43</v>
      </c>
      <c r="B44" s="1">
        <v>43502</v>
      </c>
      <c r="C44" s="48" t="s">
        <v>306</v>
      </c>
      <c r="D44" s="47">
        <v>6500</v>
      </c>
      <c r="E44" s="8" t="s">
        <v>56</v>
      </c>
      <c r="F44" s="3"/>
      <c r="G44" s="2"/>
      <c r="H44" s="2"/>
      <c r="I44" s="3"/>
      <c r="J44" s="2"/>
      <c r="K44" s="2"/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s="4" customFormat="1" ht="20.100000000000001" customHeight="1" x14ac:dyDescent="0.25">
      <c r="A45" s="4">
        <v>44</v>
      </c>
      <c r="B45" s="1">
        <v>43502</v>
      </c>
      <c r="C45" s="48" t="s">
        <v>307</v>
      </c>
      <c r="D45" s="47">
        <v>6500</v>
      </c>
      <c r="E45" s="8" t="s">
        <v>56</v>
      </c>
      <c r="F45" s="3"/>
      <c r="G45" s="2"/>
      <c r="H45" s="2"/>
      <c r="I45" s="3"/>
      <c r="J45" s="2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s="4" customFormat="1" ht="20.100000000000001" customHeight="1" x14ac:dyDescent="0.25">
      <c r="A46" s="4">
        <v>45</v>
      </c>
      <c r="B46" s="1">
        <v>43502</v>
      </c>
      <c r="C46" s="48" t="s">
        <v>316</v>
      </c>
      <c r="D46" s="47">
        <v>7500</v>
      </c>
      <c r="E46" s="8" t="s">
        <v>55</v>
      </c>
      <c r="F46" s="3"/>
      <c r="G46" s="2"/>
      <c r="H46" s="2"/>
      <c r="I46" s="3"/>
      <c r="J46" s="2"/>
      <c r="K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s="4" customFormat="1" ht="20.100000000000001" customHeight="1" x14ac:dyDescent="0.25">
      <c r="A47" s="4">
        <v>46</v>
      </c>
      <c r="B47" s="1">
        <v>43502</v>
      </c>
      <c r="C47" s="48" t="s">
        <v>123</v>
      </c>
      <c r="D47" s="47">
        <v>16500</v>
      </c>
      <c r="E47" s="8" t="s">
        <v>229</v>
      </c>
      <c r="F47" s="3"/>
      <c r="G47" s="2"/>
      <c r="H47" s="2"/>
      <c r="I47" s="3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s="4" customFormat="1" ht="20.100000000000001" customHeight="1" x14ac:dyDescent="0.25">
      <c r="A48" s="4">
        <v>47</v>
      </c>
      <c r="B48" s="1">
        <v>43503</v>
      </c>
      <c r="C48" s="48" t="s">
        <v>220</v>
      </c>
      <c r="D48" s="47">
        <v>2000</v>
      </c>
      <c r="E48" s="8" t="s">
        <v>56</v>
      </c>
      <c r="F48" s="3"/>
      <c r="G48" s="2"/>
      <c r="H48" s="2"/>
      <c r="I48" s="3"/>
      <c r="J48" s="2"/>
      <c r="K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s="4" customFormat="1" ht="20.100000000000001" customHeight="1" x14ac:dyDescent="0.25">
      <c r="A49" s="4">
        <v>48</v>
      </c>
      <c r="B49" s="1">
        <v>43503</v>
      </c>
      <c r="C49" s="48" t="s">
        <v>308</v>
      </c>
      <c r="D49" s="47">
        <v>6500</v>
      </c>
      <c r="E49" s="8" t="s">
        <v>56</v>
      </c>
      <c r="F49" s="3"/>
      <c r="G49" s="2"/>
      <c r="H49" s="2"/>
      <c r="I49" s="3"/>
      <c r="J49" s="2"/>
      <c r="K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s="4" customFormat="1" ht="20.100000000000001" customHeight="1" x14ac:dyDescent="0.25">
      <c r="A50" s="4">
        <v>49</v>
      </c>
      <c r="B50" s="1">
        <v>43503</v>
      </c>
      <c r="C50" s="48" t="s">
        <v>234</v>
      </c>
      <c r="D50" s="47">
        <v>6500</v>
      </c>
      <c r="E50" s="8" t="s">
        <v>56</v>
      </c>
      <c r="F50" s="3"/>
      <c r="G50" s="2"/>
      <c r="H50" s="2"/>
      <c r="I50" s="3"/>
      <c r="J50" s="2"/>
      <c r="K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s="4" customFormat="1" ht="20.100000000000001" customHeight="1" x14ac:dyDescent="0.25">
      <c r="A51" s="4">
        <v>50</v>
      </c>
      <c r="B51" s="1">
        <v>43503</v>
      </c>
      <c r="C51" s="48" t="s">
        <v>217</v>
      </c>
      <c r="D51" s="47">
        <v>7000</v>
      </c>
      <c r="E51" s="8" t="s">
        <v>56</v>
      </c>
      <c r="F51" s="3"/>
      <c r="G51" s="2"/>
      <c r="H51" s="2"/>
      <c r="I51" s="3"/>
      <c r="J51" s="2"/>
      <c r="K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s="4" customFormat="1" ht="20.100000000000001" customHeight="1" x14ac:dyDescent="0.25">
      <c r="A52" s="4">
        <v>51</v>
      </c>
      <c r="B52" s="1">
        <v>43503</v>
      </c>
      <c r="C52" s="48" t="s">
        <v>266</v>
      </c>
      <c r="D52" s="47">
        <v>5300</v>
      </c>
      <c r="E52" s="8" t="s">
        <v>56</v>
      </c>
      <c r="F52" s="3"/>
      <c r="G52" s="2"/>
      <c r="H52" s="2"/>
      <c r="I52" s="3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s="4" customFormat="1" ht="20.100000000000001" customHeight="1" x14ac:dyDescent="0.25">
      <c r="A53" s="4">
        <v>52</v>
      </c>
      <c r="B53" s="1">
        <v>43505</v>
      </c>
      <c r="C53" s="48" t="s">
        <v>320</v>
      </c>
      <c r="D53" s="47">
        <v>600</v>
      </c>
      <c r="E53" s="8" t="s">
        <v>56</v>
      </c>
      <c r="F53" s="3"/>
      <c r="G53" s="2"/>
      <c r="H53" s="2"/>
      <c r="I53" s="3"/>
      <c r="J53" s="2"/>
      <c r="K53" s="2"/>
      <c r="L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s="4" customFormat="1" ht="20.100000000000001" customHeight="1" x14ac:dyDescent="0.25">
      <c r="A54" s="4">
        <v>53</v>
      </c>
      <c r="B54" s="1">
        <v>43506</v>
      </c>
      <c r="C54" s="48" t="s">
        <v>330</v>
      </c>
      <c r="D54" s="47">
        <v>6500</v>
      </c>
      <c r="E54" s="8" t="s">
        <v>56</v>
      </c>
      <c r="F54" s="3"/>
      <c r="G54" s="2"/>
      <c r="H54" s="2"/>
      <c r="I54" s="3"/>
      <c r="J54" s="2"/>
      <c r="K54" s="2"/>
      <c r="L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s="4" customFormat="1" ht="20.100000000000001" customHeight="1" x14ac:dyDescent="0.25">
      <c r="A55" s="4">
        <v>54</v>
      </c>
      <c r="B55" s="1">
        <v>43506</v>
      </c>
      <c r="C55" s="48" t="s">
        <v>247</v>
      </c>
      <c r="D55" s="47">
        <v>7000</v>
      </c>
      <c r="E55" s="8" t="s">
        <v>56</v>
      </c>
      <c r="F55" s="3"/>
      <c r="G55" s="2"/>
      <c r="H55" s="2"/>
      <c r="I55" s="3"/>
      <c r="J55" s="2"/>
      <c r="K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s="4" customFormat="1" ht="20.100000000000001" customHeight="1" x14ac:dyDescent="0.25">
      <c r="A56" s="4">
        <v>55</v>
      </c>
      <c r="B56" s="1">
        <v>43507</v>
      </c>
      <c r="C56" s="48" t="s">
        <v>321</v>
      </c>
      <c r="D56" s="47">
        <v>6000</v>
      </c>
      <c r="E56" s="8" t="s">
        <v>56</v>
      </c>
      <c r="F56" s="3"/>
      <c r="G56" s="2"/>
      <c r="H56" s="2"/>
      <c r="I56" s="3"/>
      <c r="J56" s="2"/>
      <c r="K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s="4" customFormat="1" ht="20.100000000000001" customHeight="1" x14ac:dyDescent="0.25">
      <c r="A57" s="4">
        <v>56</v>
      </c>
      <c r="B57" s="1">
        <v>43507</v>
      </c>
      <c r="C57" s="48" t="s">
        <v>8</v>
      </c>
      <c r="D57" s="47">
        <v>600</v>
      </c>
      <c r="E57" s="8" t="s">
        <v>56</v>
      </c>
      <c r="F57" s="3"/>
      <c r="G57" s="2"/>
      <c r="H57" s="2"/>
      <c r="I57" s="3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s="4" customFormat="1" ht="20.100000000000001" customHeight="1" x14ac:dyDescent="0.25">
      <c r="A58" s="4">
        <v>57</v>
      </c>
      <c r="B58" s="1">
        <v>43507</v>
      </c>
      <c r="C58" s="48" t="s">
        <v>312</v>
      </c>
      <c r="D58" s="47">
        <v>6000</v>
      </c>
      <c r="E58" s="8" t="s">
        <v>55</v>
      </c>
      <c r="F58" s="3"/>
      <c r="G58" s="2"/>
      <c r="H58" s="2"/>
      <c r="I58" s="3"/>
      <c r="J58" s="2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s="4" customFormat="1" ht="20.100000000000001" customHeight="1" x14ac:dyDescent="0.25">
      <c r="A59" s="4">
        <v>58</v>
      </c>
      <c r="B59" s="1">
        <v>43509</v>
      </c>
      <c r="C59" s="48" t="s">
        <v>322</v>
      </c>
      <c r="D59" s="47">
        <v>6944</v>
      </c>
      <c r="E59" s="8" t="s">
        <v>56</v>
      </c>
      <c r="F59" s="3"/>
      <c r="G59" s="2"/>
      <c r="H59" s="2"/>
      <c r="I59" s="3"/>
      <c r="J59" s="2"/>
      <c r="K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s="4" customFormat="1" ht="20.100000000000001" customHeight="1" x14ac:dyDescent="0.25">
      <c r="A60" s="4">
        <v>59</v>
      </c>
      <c r="B60" s="1">
        <v>43509</v>
      </c>
      <c r="C60" s="48" t="s">
        <v>323</v>
      </c>
      <c r="D60" s="47">
        <v>5500</v>
      </c>
      <c r="E60" s="8" t="s">
        <v>56</v>
      </c>
      <c r="F60" s="3"/>
      <c r="G60" s="2"/>
      <c r="H60" s="2"/>
      <c r="I60" s="3"/>
      <c r="J60" s="2"/>
      <c r="K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s="4" customFormat="1" ht="20.100000000000001" customHeight="1" x14ac:dyDescent="0.25">
      <c r="A61" s="4">
        <v>60</v>
      </c>
      <c r="B61" s="1">
        <v>43512</v>
      </c>
      <c r="C61" s="48" t="s">
        <v>328</v>
      </c>
      <c r="D61" s="47">
        <v>7250</v>
      </c>
      <c r="E61" s="8" t="s">
        <v>56</v>
      </c>
      <c r="F61" s="3"/>
      <c r="G61" s="2"/>
      <c r="H61" s="2"/>
      <c r="I61" s="3"/>
      <c r="J61" s="2"/>
      <c r="K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s="4" customFormat="1" ht="20.100000000000001" customHeight="1" x14ac:dyDescent="0.25">
      <c r="A62" s="4">
        <v>61</v>
      </c>
      <c r="B62" s="1">
        <v>43513</v>
      </c>
      <c r="C62" s="48" t="s">
        <v>57</v>
      </c>
      <c r="D62" s="47">
        <v>6000</v>
      </c>
      <c r="E62" s="8" t="s">
        <v>56</v>
      </c>
      <c r="F62" s="3"/>
      <c r="G62" s="2"/>
      <c r="H62" s="2"/>
      <c r="I62" s="3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s="4" customFormat="1" ht="20.100000000000001" customHeight="1" x14ac:dyDescent="0.25">
      <c r="A63" s="4">
        <v>62</v>
      </c>
      <c r="B63" s="1">
        <v>43515</v>
      </c>
      <c r="C63" s="48" t="s">
        <v>329</v>
      </c>
      <c r="D63" s="47">
        <v>3750</v>
      </c>
      <c r="E63" s="8" t="s">
        <v>56</v>
      </c>
      <c r="F63" s="3"/>
      <c r="G63" s="2"/>
      <c r="H63" s="2"/>
      <c r="I63" s="3"/>
      <c r="J63" s="2"/>
      <c r="K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s="4" customFormat="1" ht="20.100000000000001" customHeight="1" x14ac:dyDescent="0.25">
      <c r="B64" s="1">
        <v>43518</v>
      </c>
      <c r="C64" s="48" t="s">
        <v>344</v>
      </c>
      <c r="D64" s="47">
        <v>4857</v>
      </c>
      <c r="E64" s="8" t="s">
        <v>56</v>
      </c>
      <c r="F64" s="3"/>
      <c r="G64" s="2"/>
      <c r="H64" s="2"/>
      <c r="I64" s="3"/>
      <c r="J64" s="2"/>
      <c r="K64" s="2"/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s="4" customFormat="1" ht="20.100000000000001" customHeight="1" x14ac:dyDescent="0.25">
      <c r="B65" s="1">
        <v>43520</v>
      </c>
      <c r="C65" s="5" t="s">
        <v>345</v>
      </c>
      <c r="D65" s="49">
        <v>300</v>
      </c>
      <c r="E65" s="8" t="s">
        <v>56</v>
      </c>
      <c r="F65" s="3"/>
      <c r="G65" s="2"/>
      <c r="H65" s="2"/>
      <c r="I65" s="3"/>
      <c r="J65" s="2"/>
      <c r="K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s="4" customFormat="1" ht="20.100000000000001" customHeight="1" x14ac:dyDescent="0.25">
      <c r="B66" s="1">
        <v>43520</v>
      </c>
      <c r="C66" s="48" t="s">
        <v>346</v>
      </c>
      <c r="D66" s="47">
        <v>2000</v>
      </c>
      <c r="E66" s="8" t="s">
        <v>56</v>
      </c>
      <c r="F66" s="3"/>
      <c r="G66" s="2"/>
      <c r="H66" s="2"/>
      <c r="I66" s="3"/>
      <c r="J66" s="2"/>
      <c r="K66" s="2"/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s="4" customFormat="1" ht="20.100000000000001" customHeight="1" x14ac:dyDescent="0.25">
      <c r="B67" s="1">
        <v>43522</v>
      </c>
      <c r="C67" s="48" t="s">
        <v>347</v>
      </c>
      <c r="D67" s="47">
        <v>3750</v>
      </c>
      <c r="E67" s="8" t="s">
        <v>56</v>
      </c>
      <c r="F67" s="3"/>
      <c r="G67" s="2"/>
      <c r="H67" s="2"/>
      <c r="I67" s="3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s="4" customFormat="1" ht="20.100000000000001" customHeight="1" x14ac:dyDescent="0.25">
      <c r="B68" s="1">
        <v>43158</v>
      </c>
      <c r="C68" s="48" t="s">
        <v>348</v>
      </c>
      <c r="D68" s="47">
        <v>3000</v>
      </c>
      <c r="E68" s="8" t="s">
        <v>56</v>
      </c>
      <c r="F68" s="3"/>
      <c r="G68" s="2"/>
      <c r="H68" s="2"/>
      <c r="I68" s="3"/>
      <c r="J68" s="2"/>
      <c r="K68" s="2"/>
      <c r="L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s="4" customFormat="1" ht="20.100000000000001" customHeight="1" x14ac:dyDescent="0.25">
      <c r="C69" s="48"/>
      <c r="D69" s="47"/>
      <c r="E69" s="8"/>
      <c r="F69" s="3"/>
      <c r="G69" s="2"/>
      <c r="H69" s="2"/>
      <c r="I69" s="3"/>
      <c r="J69" s="2"/>
      <c r="K69" s="2"/>
      <c r="L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s="4" customFormat="1" ht="20.100000000000001" customHeight="1" x14ac:dyDescent="0.25">
      <c r="C70" s="48"/>
      <c r="D70" s="47"/>
      <c r="E70" s="8"/>
      <c r="F70" s="3"/>
      <c r="G70" s="2"/>
      <c r="H70" s="2"/>
      <c r="I70" s="3"/>
      <c r="J70" s="2"/>
      <c r="K70" s="2"/>
      <c r="L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s="4" customFormat="1" ht="20.100000000000001" customHeight="1" x14ac:dyDescent="0.25">
      <c r="C71" s="48"/>
      <c r="D71" s="47"/>
      <c r="E71" s="8"/>
      <c r="F71" s="3"/>
      <c r="G71" s="2"/>
      <c r="H71" s="2"/>
      <c r="I71" s="3"/>
      <c r="J71" s="2"/>
      <c r="K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s="4" customFormat="1" ht="20.100000000000001" customHeight="1" x14ac:dyDescent="0.25">
      <c r="C72" s="48"/>
      <c r="D72" s="47"/>
      <c r="E72" s="8"/>
      <c r="F72" s="3"/>
      <c r="G72" s="2"/>
      <c r="H72" s="2"/>
      <c r="I72" s="3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s="4" customFormat="1" ht="20.100000000000001" customHeight="1" x14ac:dyDescent="0.25">
      <c r="C73" s="48"/>
      <c r="D73" s="47"/>
      <c r="E73" s="8"/>
      <c r="F73" s="3"/>
      <c r="G73" s="2"/>
      <c r="H73" s="2"/>
      <c r="I73" s="3"/>
      <c r="J73" s="2"/>
      <c r="K73" s="2"/>
      <c r="L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s="4" customFormat="1" ht="20.100000000000001" customHeight="1" x14ac:dyDescent="0.25">
      <c r="C74" s="48"/>
      <c r="D74" s="47"/>
      <c r="E74" s="8"/>
      <c r="F74" s="3"/>
      <c r="G74" s="2"/>
      <c r="H74" s="2"/>
      <c r="I74" s="3"/>
      <c r="J74" s="2"/>
      <c r="K74" s="2"/>
      <c r="L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s="4" customFormat="1" ht="20.100000000000001" customHeight="1" x14ac:dyDescent="0.25">
      <c r="C75" s="48"/>
      <c r="D75" s="47"/>
      <c r="E75" s="8"/>
      <c r="F75" s="3"/>
      <c r="G75" s="2"/>
      <c r="H75" s="2"/>
      <c r="I75" s="3"/>
      <c r="J75" s="2"/>
      <c r="K75" s="2"/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s="4" customFormat="1" ht="20.100000000000001" customHeight="1" x14ac:dyDescent="0.25">
      <c r="C76" s="48"/>
      <c r="D76" s="47"/>
      <c r="E76" s="8"/>
      <c r="F76" s="3"/>
      <c r="G76" s="2"/>
      <c r="H76" s="2"/>
      <c r="I76" s="3"/>
      <c r="J76" s="2"/>
      <c r="K76" s="2"/>
      <c r="L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s="4" customFormat="1" ht="20.100000000000001" customHeight="1" x14ac:dyDescent="0.25">
      <c r="C77" s="48"/>
      <c r="D77" s="47"/>
      <c r="E77" s="8"/>
      <c r="F77" s="3"/>
      <c r="G77" s="2"/>
      <c r="H77" s="2"/>
      <c r="I77" s="3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s="4" customFormat="1" ht="20.100000000000001" customHeight="1" x14ac:dyDescent="0.25">
      <c r="C78" s="48"/>
      <c r="D78" s="47"/>
      <c r="E78" s="8"/>
      <c r="F78" s="3"/>
      <c r="G78" s="2"/>
      <c r="H78" s="2"/>
      <c r="I78" s="3"/>
      <c r="J78" s="2"/>
      <c r="K78" s="2"/>
      <c r="L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s="4" customFormat="1" ht="20.100000000000001" customHeight="1" x14ac:dyDescent="0.25">
      <c r="C79" s="48"/>
      <c r="D79" s="47"/>
      <c r="E79" s="8"/>
      <c r="F79" s="3"/>
      <c r="G79" s="2"/>
      <c r="H79" s="2"/>
      <c r="I79" s="3"/>
      <c r="J79" s="2"/>
      <c r="K79" s="2"/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s="4" customFormat="1" ht="20.100000000000001" customHeight="1" x14ac:dyDescent="0.25">
      <c r="C80" s="48"/>
      <c r="D80" s="47"/>
      <c r="E80" s="8"/>
      <c r="F80" s="3"/>
      <c r="G80" s="2"/>
      <c r="H80" s="2"/>
      <c r="I80" s="3"/>
      <c r="J80" s="2"/>
      <c r="K80" s="2"/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3:23" s="4" customFormat="1" ht="20.100000000000001" customHeight="1" x14ac:dyDescent="0.25">
      <c r="C81" s="48"/>
      <c r="D81" s="47"/>
      <c r="E81" s="8"/>
      <c r="F81" s="3"/>
      <c r="G81" s="2"/>
      <c r="H81" s="2"/>
      <c r="I81" s="3"/>
      <c r="J81" s="2"/>
      <c r="K81" s="2"/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3:23" s="4" customFormat="1" ht="20.100000000000001" customHeight="1" x14ac:dyDescent="0.25">
      <c r="C82" s="48"/>
      <c r="D82" s="47"/>
      <c r="E82" s="8"/>
      <c r="F82" s="3"/>
      <c r="G82" s="2"/>
      <c r="H82" s="2"/>
      <c r="I82" s="3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3:23" s="4" customFormat="1" ht="20.100000000000001" customHeight="1" x14ac:dyDescent="0.25">
      <c r="C83" s="48"/>
      <c r="D83" s="47"/>
      <c r="E83" s="8"/>
      <c r="F83" s="3"/>
      <c r="G83" s="2"/>
      <c r="H83" s="2"/>
      <c r="I83" s="3"/>
      <c r="J83" s="2"/>
      <c r="K83" s="2"/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3:23" s="4" customFormat="1" ht="20.100000000000001" customHeight="1" x14ac:dyDescent="0.25">
      <c r="C84" s="48"/>
      <c r="D84" s="47"/>
      <c r="E84" s="8"/>
      <c r="F84" s="3"/>
      <c r="G84" s="2"/>
      <c r="H84" s="2"/>
      <c r="I84" s="3"/>
      <c r="J84" s="2"/>
      <c r="K84" s="2"/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3:23" s="4" customFormat="1" ht="20.100000000000001" customHeight="1" x14ac:dyDescent="0.25">
      <c r="C85" s="48"/>
      <c r="D85" s="47"/>
      <c r="E85" s="8"/>
      <c r="F85" s="3"/>
      <c r="G85" s="2"/>
      <c r="H85" s="2"/>
      <c r="I85" s="3"/>
      <c r="J85" s="2"/>
      <c r="K85" s="2"/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3:23" s="4" customFormat="1" ht="20.100000000000001" customHeight="1" x14ac:dyDescent="0.25">
      <c r="C86" s="48"/>
      <c r="D86" s="47"/>
      <c r="E86" s="8"/>
      <c r="F86" s="3"/>
      <c r="G86" s="2"/>
      <c r="H86" s="2"/>
      <c r="I86" s="3"/>
      <c r="J86" s="2"/>
      <c r="K86" s="2"/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3" s="4" customFormat="1" ht="20.100000000000001" customHeight="1" x14ac:dyDescent="0.25">
      <c r="C87" s="48"/>
      <c r="D87" s="47"/>
      <c r="E87" s="8"/>
      <c r="F87" s="3"/>
      <c r="G87" s="2"/>
      <c r="H87" s="2"/>
      <c r="I87" s="3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3" s="4" customFormat="1" ht="20.100000000000001" customHeight="1" x14ac:dyDescent="0.25">
      <c r="C88" s="48"/>
      <c r="D88" s="47"/>
      <c r="E88" s="8"/>
      <c r="F88" s="3"/>
      <c r="G88" s="2"/>
      <c r="H88" s="2"/>
      <c r="I88" s="3"/>
      <c r="J88" s="2"/>
      <c r="K88" s="2"/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3" s="4" customFormat="1" ht="20.100000000000001" customHeight="1" x14ac:dyDescent="0.25">
      <c r="C89" s="48"/>
      <c r="D89" s="47"/>
      <c r="E89" s="8"/>
      <c r="F89" s="3"/>
      <c r="G89" s="2"/>
      <c r="H89" s="2"/>
      <c r="I89" s="3"/>
      <c r="J89" s="2"/>
      <c r="K89" s="2"/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3" s="4" customFormat="1" ht="20.100000000000001" customHeight="1" x14ac:dyDescent="0.25">
      <c r="C90" s="48"/>
      <c r="D90" s="47"/>
      <c r="E90" s="8"/>
      <c r="F90" s="3"/>
      <c r="G90" s="2"/>
      <c r="H90" s="2"/>
      <c r="I90" s="3"/>
      <c r="J90" s="2"/>
      <c r="K90" s="2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3" s="4" customFormat="1" ht="20.100000000000001" customHeight="1" x14ac:dyDescent="0.25">
      <c r="C91" s="48"/>
      <c r="D91" s="47"/>
      <c r="E91" s="8"/>
      <c r="F91" s="3"/>
      <c r="G91" s="2"/>
      <c r="H91" s="2"/>
      <c r="I91" s="3"/>
      <c r="J91" s="2"/>
      <c r="K91" s="2"/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3" s="4" customFormat="1" ht="20.100000000000001" customHeight="1" x14ac:dyDescent="0.25">
      <c r="C92" s="48"/>
      <c r="D92" s="47"/>
      <c r="E92" s="8"/>
      <c r="F92" s="3"/>
      <c r="G92" s="2"/>
      <c r="H92" s="2"/>
      <c r="I92" s="3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3" s="4" customFormat="1" ht="20.100000000000001" customHeight="1" x14ac:dyDescent="0.25">
      <c r="C93" s="48"/>
      <c r="D93" s="47"/>
      <c r="E93" s="8"/>
      <c r="F93" s="3"/>
      <c r="G93" s="2"/>
      <c r="H93" s="2"/>
      <c r="I93" s="3"/>
      <c r="J93" s="2"/>
      <c r="K93" s="2"/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3:23" s="4" customFormat="1" ht="20.100000000000001" customHeight="1" x14ac:dyDescent="0.25">
      <c r="C94" s="48"/>
      <c r="D94" s="47"/>
      <c r="E94" s="8"/>
      <c r="F94" s="3"/>
      <c r="G94" s="2"/>
      <c r="H94" s="2"/>
      <c r="I94" s="3"/>
      <c r="J94" s="2"/>
      <c r="K94" s="2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3:23" s="4" customFormat="1" ht="20.100000000000001" customHeight="1" x14ac:dyDescent="0.25">
      <c r="C95" s="48"/>
      <c r="D95" s="47"/>
      <c r="E95" s="8"/>
      <c r="F95" s="3"/>
      <c r="G95" s="2"/>
      <c r="H95" s="2"/>
      <c r="I95" s="3"/>
      <c r="J95" s="2"/>
      <c r="K95" s="2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3:23" s="4" customFormat="1" ht="20.100000000000001" customHeight="1" x14ac:dyDescent="0.25">
      <c r="C96" s="48"/>
      <c r="D96" s="47"/>
      <c r="E96" s="8"/>
      <c r="F96" s="3"/>
      <c r="G96" s="2"/>
      <c r="H96" s="2"/>
      <c r="I96" s="3"/>
      <c r="J96" s="2"/>
      <c r="K96" s="2"/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3:23" s="4" customFormat="1" ht="20.100000000000001" customHeight="1" x14ac:dyDescent="0.25">
      <c r="C97" s="48"/>
      <c r="D97" s="47"/>
      <c r="E97" s="8"/>
      <c r="F97" s="3"/>
      <c r="G97" s="2"/>
      <c r="H97" s="2"/>
      <c r="I97" s="3"/>
      <c r="J97" s="2"/>
      <c r="K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3:23" s="4" customFormat="1" ht="20.100000000000001" customHeight="1" x14ac:dyDescent="0.25">
      <c r="C98" s="48"/>
      <c r="D98" s="47"/>
      <c r="E98" s="8"/>
      <c r="F98" s="3"/>
      <c r="G98" s="2"/>
      <c r="H98" s="2"/>
      <c r="I98" s="3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3:23" s="4" customFormat="1" ht="20.100000000000001" customHeight="1" x14ac:dyDescent="0.25">
      <c r="C99" s="48"/>
      <c r="D99" s="47"/>
      <c r="E99" s="8"/>
      <c r="F99" s="3"/>
      <c r="G99" s="2"/>
      <c r="H99" s="2"/>
      <c r="I99" s="3"/>
      <c r="J99" s="2"/>
      <c r="K99" s="2"/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3" s="4" customFormat="1" ht="20.100000000000001" customHeight="1" x14ac:dyDescent="0.25">
      <c r="C100" s="48"/>
      <c r="D100" s="47"/>
      <c r="E100" s="8"/>
      <c r="F100" s="3"/>
      <c r="G100" s="2"/>
      <c r="H100" s="2"/>
      <c r="I100" s="3"/>
      <c r="J100" s="2"/>
      <c r="K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3:23" s="4" customFormat="1" ht="20.100000000000001" customHeight="1" x14ac:dyDescent="0.25">
      <c r="C101" s="48"/>
      <c r="D101" s="47"/>
      <c r="E101" s="8"/>
      <c r="F101" s="3"/>
      <c r="G101" s="2"/>
      <c r="H101" s="2"/>
      <c r="I101" s="3"/>
      <c r="J101" s="2"/>
      <c r="K101" s="2"/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3" s="4" customFormat="1" ht="20.100000000000001" customHeight="1" x14ac:dyDescent="0.25">
      <c r="C102" s="48"/>
      <c r="D102" s="47"/>
      <c r="E102" s="8"/>
      <c r="F102" s="3"/>
      <c r="G102" s="2"/>
      <c r="H102" s="2"/>
      <c r="I102" s="3"/>
      <c r="J102" s="2"/>
      <c r="K102" s="2"/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3" s="4" customFormat="1" ht="20.100000000000001" customHeight="1" x14ac:dyDescent="0.25">
      <c r="C103" s="48"/>
      <c r="D103" s="47"/>
      <c r="E103" s="8"/>
      <c r="F103" s="3"/>
      <c r="G103" s="2"/>
      <c r="H103" s="2"/>
      <c r="I103" s="3"/>
      <c r="J103" s="2"/>
      <c r="K103" s="2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3" s="4" customFormat="1" ht="20.100000000000001" customHeight="1" x14ac:dyDescent="0.25">
      <c r="C104" s="48"/>
      <c r="D104" s="47"/>
      <c r="E104" s="8"/>
      <c r="F104" s="3"/>
      <c r="G104" s="2"/>
      <c r="H104" s="2"/>
      <c r="I104" s="3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3:23" s="4" customFormat="1" ht="20.100000000000001" customHeight="1" x14ac:dyDescent="0.25">
      <c r="C105" s="48"/>
      <c r="D105" s="47"/>
      <c r="E105" s="8"/>
      <c r="F105" s="3"/>
      <c r="G105" s="2"/>
      <c r="H105" s="2"/>
      <c r="I105" s="3"/>
      <c r="J105" s="2"/>
      <c r="K105" s="2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3" s="4" customFormat="1" ht="20.100000000000001" customHeight="1" x14ac:dyDescent="0.25">
      <c r="C106" s="48"/>
      <c r="D106" s="47"/>
      <c r="E106" s="8"/>
      <c r="F106" s="3"/>
      <c r="G106" s="2"/>
      <c r="H106" s="2"/>
      <c r="I106" s="3"/>
      <c r="J106" s="2"/>
      <c r="K106" s="2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3:23" s="4" customFormat="1" ht="20.100000000000001" customHeight="1" x14ac:dyDescent="0.25">
      <c r="C107" s="48"/>
      <c r="D107" s="47"/>
      <c r="E107" s="8"/>
      <c r="F107" s="3"/>
      <c r="G107" s="2"/>
      <c r="H107" s="2"/>
      <c r="I107" s="3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3" s="4" customFormat="1" ht="20.100000000000001" customHeight="1" x14ac:dyDescent="0.25">
      <c r="C108" s="48"/>
      <c r="D108" s="47"/>
      <c r="E108" s="8"/>
      <c r="F108" s="3"/>
      <c r="G108" s="2"/>
      <c r="H108" s="2"/>
      <c r="I108" s="3"/>
      <c r="J108" s="2"/>
      <c r="K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3" s="4" customFormat="1" ht="20.100000000000001" customHeight="1" x14ac:dyDescent="0.25">
      <c r="C109" s="48"/>
      <c r="D109" s="47"/>
      <c r="E109" s="8"/>
      <c r="F109" s="3"/>
      <c r="G109" s="2"/>
      <c r="H109" s="2"/>
      <c r="I109" s="3"/>
      <c r="J109" s="2"/>
      <c r="K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3" s="4" customFormat="1" ht="20.100000000000001" customHeight="1" x14ac:dyDescent="0.25">
      <c r="C110" s="48"/>
      <c r="D110" s="47"/>
      <c r="E110" s="8"/>
      <c r="F110" s="3"/>
      <c r="G110" s="2"/>
      <c r="H110" s="2"/>
      <c r="I110" s="3"/>
      <c r="J110" s="2"/>
      <c r="K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3" s="4" customFormat="1" ht="20.100000000000001" customHeight="1" x14ac:dyDescent="0.25">
      <c r="C111" s="48"/>
      <c r="D111" s="47"/>
      <c r="E111" s="8"/>
      <c r="F111" s="3"/>
      <c r="G111" s="2"/>
      <c r="H111" s="2"/>
      <c r="I111" s="3"/>
      <c r="J111" s="2"/>
      <c r="K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3" s="4" customFormat="1" ht="20.100000000000001" customHeight="1" x14ac:dyDescent="0.25">
      <c r="C112" s="48"/>
      <c r="D112" s="47"/>
      <c r="E112" s="8"/>
      <c r="F112" s="3"/>
      <c r="G112" s="2"/>
      <c r="H112" s="2"/>
      <c r="I112" s="3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3:23" s="4" customFormat="1" ht="20.100000000000001" customHeight="1" x14ac:dyDescent="0.25">
      <c r="C113" s="48"/>
      <c r="D113" s="47"/>
      <c r="E113" s="8"/>
      <c r="F113" s="3"/>
      <c r="G113" s="2"/>
      <c r="H113" s="2"/>
      <c r="I113" s="3"/>
      <c r="J113" s="2"/>
      <c r="K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3:23" s="4" customFormat="1" ht="20.100000000000001" customHeight="1" x14ac:dyDescent="0.25">
      <c r="C114" s="48"/>
      <c r="D114" s="47"/>
      <c r="E114" s="8"/>
      <c r="F114" s="3"/>
      <c r="G114" s="2"/>
      <c r="H114" s="2"/>
      <c r="I114" s="3"/>
      <c r="J114" s="2"/>
      <c r="K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3" s="4" customFormat="1" ht="20.100000000000001" customHeight="1" x14ac:dyDescent="0.25">
      <c r="C115" s="48"/>
      <c r="D115" s="47"/>
      <c r="E115" s="8"/>
      <c r="F115" s="3"/>
      <c r="G115" s="2"/>
      <c r="H115" s="2"/>
      <c r="I115" s="3"/>
      <c r="J115" s="2"/>
      <c r="K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3" s="4" customFormat="1" ht="20.100000000000001" customHeight="1" x14ac:dyDescent="0.25">
      <c r="C116" s="48"/>
      <c r="D116" s="47"/>
      <c r="E116" s="8"/>
      <c r="F116" s="3"/>
      <c r="G116" s="2"/>
      <c r="H116" s="2"/>
      <c r="I116" s="3"/>
      <c r="J116" s="2"/>
      <c r="K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3:23" s="4" customFormat="1" ht="20.100000000000001" customHeight="1" x14ac:dyDescent="0.25">
      <c r="C117" s="48"/>
      <c r="D117" s="47"/>
      <c r="E117" s="8"/>
      <c r="F117" s="3"/>
      <c r="G117" s="2"/>
      <c r="H117" s="2"/>
      <c r="I117" s="3"/>
      <c r="J117" s="2"/>
      <c r="K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3" s="4" customFormat="1" ht="20.100000000000001" customHeight="1" x14ac:dyDescent="0.25">
      <c r="C118" s="48"/>
      <c r="D118" s="47"/>
      <c r="E118" s="8"/>
      <c r="F118" s="3"/>
      <c r="G118" s="2"/>
      <c r="H118" s="2"/>
      <c r="I118" s="3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3" s="4" customFormat="1" ht="20.100000000000001" customHeight="1" x14ac:dyDescent="0.25">
      <c r="C119" s="48"/>
      <c r="D119" s="47"/>
      <c r="E119" s="8"/>
      <c r="F119" s="3"/>
      <c r="G119" s="2"/>
      <c r="H119" s="2"/>
      <c r="I119" s="3"/>
      <c r="J119" s="2"/>
      <c r="K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3:23" s="4" customFormat="1" ht="20.100000000000001" customHeight="1" x14ac:dyDescent="0.25">
      <c r="C120" s="48"/>
      <c r="D120" s="47"/>
      <c r="E120" s="8"/>
      <c r="F120" s="3"/>
      <c r="G120" s="2"/>
      <c r="H120" s="2"/>
      <c r="I120" s="3"/>
      <c r="J120" s="2"/>
      <c r="K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3:23" s="4" customFormat="1" ht="20.100000000000001" customHeight="1" x14ac:dyDescent="0.25">
      <c r="C121" s="48"/>
      <c r="D121" s="47"/>
      <c r="E121" s="8"/>
      <c r="F121" s="3"/>
      <c r="G121" s="2"/>
      <c r="H121" s="2"/>
      <c r="I121" s="3"/>
      <c r="J121" s="2"/>
      <c r="K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3" s="4" customFormat="1" ht="20.100000000000001" customHeight="1" x14ac:dyDescent="0.25">
      <c r="C122" s="48"/>
      <c r="D122" s="47"/>
      <c r="E122" s="8"/>
      <c r="F122" s="3"/>
      <c r="G122" s="2"/>
      <c r="H122" s="2"/>
      <c r="I122" s="3"/>
      <c r="J122" s="2"/>
      <c r="K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3" s="4" customFormat="1" ht="20.100000000000001" customHeight="1" x14ac:dyDescent="0.25">
      <c r="C123" s="48"/>
      <c r="D123" s="47"/>
      <c r="E123" s="8"/>
      <c r="F123" s="3"/>
      <c r="G123" s="2"/>
      <c r="H123" s="2"/>
      <c r="I123" s="3"/>
      <c r="J123" s="2"/>
      <c r="K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3" s="4" customFormat="1" ht="20.100000000000001" customHeight="1" x14ac:dyDescent="0.25">
      <c r="C124" s="48"/>
      <c r="D124" s="47"/>
      <c r="E124" s="8"/>
      <c r="F124" s="3"/>
      <c r="G124" s="2"/>
      <c r="H124" s="2"/>
      <c r="I124" s="3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3:23" s="4" customFormat="1" ht="20.100000000000001" customHeight="1" x14ac:dyDescent="0.25">
      <c r="C125" s="48"/>
      <c r="D125" s="47"/>
      <c r="E125" s="8"/>
      <c r="F125" s="3"/>
      <c r="G125" s="2"/>
      <c r="H125" s="2"/>
      <c r="I125" s="3"/>
      <c r="J125" s="2"/>
      <c r="K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3" s="4" customFormat="1" ht="20.100000000000001" customHeight="1" x14ac:dyDescent="0.25">
      <c r="C126" s="48"/>
      <c r="D126" s="47"/>
      <c r="E126" s="8"/>
      <c r="F126" s="3"/>
      <c r="G126" s="2"/>
      <c r="H126" s="2"/>
      <c r="I126" s="3"/>
      <c r="J126" s="2"/>
      <c r="K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3" s="4" customFormat="1" ht="20.100000000000001" customHeight="1" x14ac:dyDescent="0.25">
      <c r="C127" s="48"/>
      <c r="D127" s="47"/>
      <c r="E127" s="8"/>
      <c r="F127" s="3"/>
      <c r="G127" s="2"/>
      <c r="H127" s="2"/>
      <c r="I127" s="3"/>
      <c r="J127" s="2"/>
      <c r="K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3" s="4" customFormat="1" ht="20.100000000000001" customHeight="1" x14ac:dyDescent="0.25">
      <c r="C128" s="48"/>
      <c r="D128" s="47"/>
      <c r="E128" s="8"/>
      <c r="F128" s="3"/>
      <c r="G128" s="2"/>
      <c r="H128" s="2"/>
      <c r="I128" s="3"/>
      <c r="J128" s="2"/>
      <c r="K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3" s="4" customFormat="1" ht="20.100000000000001" customHeight="1" x14ac:dyDescent="0.25">
      <c r="C129" s="48"/>
      <c r="D129" s="47"/>
      <c r="E129" s="8"/>
      <c r="F129" s="3"/>
      <c r="G129" s="2"/>
      <c r="H129" s="2"/>
      <c r="I129" s="3"/>
      <c r="J129" s="2"/>
      <c r="K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3" s="4" customFormat="1" ht="20.100000000000001" customHeight="1" x14ac:dyDescent="0.25">
      <c r="C130" s="48"/>
      <c r="D130" s="47"/>
      <c r="E130" s="8"/>
      <c r="F130" s="3"/>
      <c r="G130" s="2"/>
      <c r="H130" s="2"/>
      <c r="I130" s="3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3" s="4" customFormat="1" ht="20.100000000000001" customHeight="1" x14ac:dyDescent="0.25">
      <c r="C131" s="48"/>
      <c r="D131" s="47"/>
      <c r="E131" s="8"/>
      <c r="F131" s="3"/>
      <c r="G131" s="2"/>
      <c r="H131" s="2"/>
      <c r="I131" s="3"/>
      <c r="J131" s="2"/>
      <c r="K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3" s="4" customFormat="1" ht="20.100000000000001" customHeight="1" x14ac:dyDescent="0.25">
      <c r="C132" s="48"/>
      <c r="D132" s="47"/>
      <c r="E132" s="8"/>
      <c r="F132" s="3"/>
      <c r="G132" s="2"/>
      <c r="H132" s="2"/>
      <c r="I132" s="3"/>
      <c r="J132" s="2"/>
      <c r="K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3" s="4" customFormat="1" ht="20.100000000000001" customHeight="1" x14ac:dyDescent="0.25">
      <c r="C133" s="48"/>
      <c r="D133" s="47"/>
      <c r="E133" s="8"/>
      <c r="F133" s="3"/>
      <c r="G133" s="2"/>
      <c r="H133" s="2"/>
      <c r="I133" s="3"/>
      <c r="J133" s="2"/>
      <c r="K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3" s="4" customFormat="1" ht="20.100000000000001" customHeight="1" x14ac:dyDescent="0.25">
      <c r="C134" s="48"/>
      <c r="D134" s="47"/>
      <c r="E134" s="8"/>
      <c r="F134" s="3"/>
      <c r="G134" s="2"/>
      <c r="H134" s="2"/>
      <c r="I134" s="3"/>
      <c r="J134" s="2"/>
      <c r="K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3" s="4" customFormat="1" ht="20.100000000000001" customHeight="1" x14ac:dyDescent="0.25">
      <c r="C135" s="48"/>
      <c r="D135" s="47"/>
      <c r="E135" s="8"/>
      <c r="F135" s="3"/>
      <c r="G135" s="2"/>
      <c r="H135" s="2"/>
      <c r="I135" s="3"/>
      <c r="J135" s="2"/>
      <c r="K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3" s="4" customFormat="1" ht="20.100000000000001" customHeight="1" x14ac:dyDescent="0.25">
      <c r="C136" s="48"/>
      <c r="D136" s="47"/>
      <c r="E136" s="8"/>
      <c r="F136" s="3"/>
      <c r="G136" s="2"/>
      <c r="H136" s="2"/>
      <c r="I136" s="3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3" s="4" customFormat="1" ht="20.100000000000001" customHeight="1" x14ac:dyDescent="0.25">
      <c r="C137" s="48"/>
      <c r="D137" s="47"/>
      <c r="E137" s="8"/>
      <c r="F137" s="3"/>
      <c r="G137" s="2"/>
      <c r="H137" s="2"/>
      <c r="I137" s="3"/>
      <c r="J137" s="2"/>
      <c r="K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3" s="4" customFormat="1" ht="20.100000000000001" customHeight="1" x14ac:dyDescent="0.25">
      <c r="C138" s="48"/>
      <c r="D138" s="47"/>
      <c r="E138" s="8"/>
      <c r="F138" s="3"/>
      <c r="G138" s="2"/>
      <c r="H138" s="2"/>
      <c r="I138" s="3"/>
      <c r="J138" s="2"/>
      <c r="K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3" s="4" customFormat="1" ht="20.100000000000001" customHeight="1" x14ac:dyDescent="0.25">
      <c r="C139" s="48"/>
      <c r="D139" s="47"/>
      <c r="E139" s="8"/>
      <c r="F139" s="3"/>
      <c r="G139" s="2"/>
      <c r="H139" s="2"/>
      <c r="I139" s="3"/>
      <c r="J139" s="2"/>
      <c r="K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3" s="4" customFormat="1" ht="20.100000000000001" customHeight="1" x14ac:dyDescent="0.25">
      <c r="C140" s="48"/>
      <c r="D140" s="47"/>
      <c r="E140" s="8"/>
      <c r="F140" s="3"/>
      <c r="G140" s="2"/>
      <c r="H140" s="2"/>
      <c r="I140" s="3"/>
      <c r="J140" s="2"/>
      <c r="K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3:23" s="4" customFormat="1" ht="20.100000000000001" customHeight="1" x14ac:dyDescent="0.25">
      <c r="C141" s="48"/>
      <c r="D141" s="47"/>
      <c r="E141" s="8"/>
      <c r="F141" s="3"/>
      <c r="G141" s="2"/>
      <c r="H141" s="2"/>
      <c r="I141" s="3"/>
      <c r="J141" s="2"/>
      <c r="K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3" s="4" customFormat="1" ht="20.100000000000001" customHeight="1" x14ac:dyDescent="0.25">
      <c r="C142" s="48"/>
      <c r="D142" s="47"/>
      <c r="E142" s="8"/>
      <c r="F142" s="3"/>
      <c r="G142" s="2"/>
      <c r="H142" s="2"/>
      <c r="I142" s="3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3" s="4" customFormat="1" ht="20.100000000000001" customHeight="1" x14ac:dyDescent="0.25">
      <c r="C143" s="48"/>
      <c r="D143" s="47"/>
      <c r="E143" s="8"/>
      <c r="F143" s="3"/>
      <c r="G143" s="2"/>
      <c r="H143" s="2"/>
      <c r="I143" s="3"/>
      <c r="J143" s="2"/>
      <c r="K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3:23" s="4" customFormat="1" ht="20.100000000000001" customHeight="1" x14ac:dyDescent="0.25">
      <c r="C144" s="48"/>
      <c r="D144" s="47"/>
      <c r="E144" s="8"/>
      <c r="F144" s="3"/>
      <c r="G144" s="2"/>
      <c r="H144" s="2"/>
      <c r="I144" s="3"/>
      <c r="J144" s="2"/>
      <c r="K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3" s="4" customFormat="1" ht="20.100000000000001" customHeight="1" x14ac:dyDescent="0.25">
      <c r="C145" s="48"/>
      <c r="D145" s="47"/>
      <c r="E145" s="8"/>
      <c r="F145" s="3"/>
      <c r="G145" s="2"/>
      <c r="H145" s="2"/>
      <c r="I145" s="3"/>
      <c r="J145" s="2"/>
      <c r="K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3" s="4" customFormat="1" ht="20.100000000000001" customHeight="1" x14ac:dyDescent="0.25">
      <c r="C146" s="48"/>
      <c r="D146" s="47"/>
      <c r="E146" s="8"/>
      <c r="F146" s="3"/>
      <c r="G146" s="2"/>
      <c r="H146" s="2"/>
      <c r="I146" s="3"/>
      <c r="J146" s="2"/>
      <c r="K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3" s="4" customFormat="1" ht="20.100000000000001" customHeight="1" x14ac:dyDescent="0.25">
      <c r="C147" s="48"/>
      <c r="D147" s="47"/>
      <c r="E147" s="8"/>
      <c r="F147" s="3"/>
      <c r="G147" s="2"/>
      <c r="H147" s="2"/>
      <c r="I147" s="3"/>
      <c r="J147" s="2"/>
      <c r="K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3" s="4" customFormat="1" ht="20.100000000000001" customHeight="1" x14ac:dyDescent="0.25">
      <c r="C148" s="48"/>
      <c r="D148" s="47"/>
      <c r="E148" s="8"/>
      <c r="F148" s="3"/>
      <c r="G148" s="2"/>
      <c r="H148" s="2"/>
      <c r="I148" s="3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3:23" s="4" customFormat="1" ht="20.100000000000001" customHeight="1" x14ac:dyDescent="0.25">
      <c r="C149" s="48"/>
      <c r="D149" s="47"/>
      <c r="E149" s="8"/>
      <c r="F149" s="3"/>
      <c r="G149" s="2"/>
      <c r="H149" s="2"/>
      <c r="I149" s="3"/>
      <c r="J149" s="2"/>
      <c r="K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3" s="4" customFormat="1" ht="20.100000000000001" customHeight="1" x14ac:dyDescent="0.25">
      <c r="C150" s="48"/>
      <c r="D150" s="47"/>
      <c r="E150" s="8"/>
      <c r="F150" s="3"/>
      <c r="G150" s="2"/>
      <c r="H150" s="2"/>
      <c r="I150" s="3"/>
      <c r="J150" s="2"/>
      <c r="K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3" s="4" customFormat="1" ht="20.100000000000001" customHeight="1" x14ac:dyDescent="0.25">
      <c r="C151" s="48"/>
      <c r="D151" s="47"/>
      <c r="E151" s="8"/>
      <c r="F151" s="3"/>
      <c r="G151" s="2"/>
      <c r="H151" s="2"/>
      <c r="I151" s="3"/>
      <c r="J151" s="2"/>
      <c r="K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3" s="4" customFormat="1" ht="20.100000000000001" customHeight="1" x14ac:dyDescent="0.25">
      <c r="C152" s="48"/>
      <c r="D152" s="47"/>
      <c r="E152" s="8"/>
      <c r="F152" s="3"/>
      <c r="G152" s="2"/>
      <c r="H152" s="2"/>
      <c r="I152" s="3"/>
      <c r="J152" s="2"/>
      <c r="K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3" s="4" customFormat="1" ht="20.100000000000001" customHeight="1" x14ac:dyDescent="0.25">
      <c r="C153" s="48"/>
      <c r="D153" s="47"/>
      <c r="E153" s="8"/>
      <c r="F153" s="3"/>
      <c r="G153" s="2"/>
      <c r="H153" s="2"/>
      <c r="I153" s="3"/>
      <c r="J153" s="2"/>
      <c r="K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3" s="4" customFormat="1" ht="20.100000000000001" customHeight="1" x14ac:dyDescent="0.25">
      <c r="C154" s="48"/>
      <c r="D154" s="47"/>
      <c r="E154" s="8"/>
      <c r="F154" s="3"/>
      <c r="G154" s="2"/>
      <c r="H154" s="2"/>
      <c r="I154" s="3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3" s="4" customFormat="1" ht="20.100000000000001" customHeight="1" x14ac:dyDescent="0.25">
      <c r="C155" s="48"/>
      <c r="D155" s="47"/>
      <c r="E155" s="8"/>
      <c r="F155" s="3"/>
      <c r="G155" s="2"/>
      <c r="H155" s="2"/>
      <c r="I155" s="3"/>
      <c r="J155" s="2"/>
      <c r="K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3:23" s="4" customFormat="1" ht="20.100000000000001" customHeight="1" x14ac:dyDescent="0.25">
      <c r="C156" s="48"/>
      <c r="D156" s="47"/>
      <c r="E156" s="8"/>
      <c r="F156" s="3"/>
      <c r="G156" s="2"/>
      <c r="H156" s="2"/>
      <c r="I156" s="3"/>
      <c r="J156" s="2"/>
      <c r="K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3:23" s="4" customFormat="1" ht="20.100000000000001" customHeight="1" x14ac:dyDescent="0.25">
      <c r="C157" s="48"/>
      <c r="D157" s="47"/>
      <c r="E157" s="8"/>
      <c r="F157" s="3"/>
      <c r="G157" s="2"/>
      <c r="H157" s="2"/>
      <c r="I157" s="3"/>
      <c r="J157" s="2"/>
      <c r="K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3:23" s="4" customFormat="1" ht="20.100000000000001" customHeight="1" x14ac:dyDescent="0.25">
      <c r="C158" s="48"/>
      <c r="D158" s="47"/>
      <c r="E158" s="8"/>
      <c r="F158" s="3"/>
      <c r="G158" s="2"/>
      <c r="H158" s="2"/>
      <c r="I158" s="3"/>
      <c r="J158" s="2"/>
      <c r="K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3:23" s="4" customFormat="1" ht="20.100000000000001" customHeight="1" x14ac:dyDescent="0.25">
      <c r="C159" s="48"/>
      <c r="D159" s="47"/>
      <c r="E159" s="8"/>
      <c r="F159" s="3"/>
      <c r="G159" s="2"/>
      <c r="H159" s="2"/>
      <c r="I159" s="3"/>
      <c r="J159" s="2"/>
      <c r="K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3" s="4" customFormat="1" ht="20.100000000000001" customHeight="1" x14ac:dyDescent="0.25">
      <c r="C160" s="48"/>
      <c r="D160" s="47"/>
      <c r="E160" s="8"/>
      <c r="F160" s="3"/>
      <c r="G160" s="2"/>
      <c r="H160" s="2"/>
      <c r="I160" s="3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3" s="4" customFormat="1" ht="20.100000000000001" customHeight="1" x14ac:dyDescent="0.25">
      <c r="C161" s="48"/>
      <c r="D161" s="47"/>
      <c r="E161" s="8"/>
      <c r="F161" s="3"/>
      <c r="G161" s="2"/>
      <c r="H161" s="2"/>
      <c r="I161" s="3"/>
      <c r="J161" s="2"/>
      <c r="K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3" s="4" customFormat="1" ht="20.100000000000001" customHeight="1" x14ac:dyDescent="0.25">
      <c r="C162" s="48"/>
      <c r="D162" s="47"/>
      <c r="E162" s="8"/>
      <c r="F162" s="3"/>
      <c r="G162" s="2"/>
      <c r="H162" s="2"/>
      <c r="I162" s="3"/>
      <c r="J162" s="2"/>
      <c r="K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3" s="4" customFormat="1" ht="20.100000000000001" customHeight="1" x14ac:dyDescent="0.25">
      <c r="C163" s="48"/>
      <c r="D163" s="47"/>
      <c r="E163" s="8"/>
      <c r="F163" s="3"/>
      <c r="G163" s="2"/>
      <c r="H163" s="2"/>
      <c r="I163" s="3"/>
      <c r="J163" s="2"/>
      <c r="K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3" s="4" customFormat="1" ht="20.100000000000001" customHeight="1" x14ac:dyDescent="0.25">
      <c r="C164" s="48"/>
      <c r="D164" s="47"/>
      <c r="E164" s="8"/>
      <c r="F164" s="3"/>
      <c r="G164" s="2"/>
      <c r="H164" s="2"/>
      <c r="I164" s="3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3:23" s="4" customFormat="1" ht="20.100000000000001" customHeight="1" x14ac:dyDescent="0.25">
      <c r="C165" s="48"/>
      <c r="D165" s="47"/>
      <c r="E165" s="8"/>
      <c r="F165" s="3"/>
      <c r="G165" s="2"/>
      <c r="H165" s="2"/>
      <c r="I165" s="3"/>
      <c r="J165" s="2"/>
      <c r="K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3" s="4" customFormat="1" ht="20.100000000000001" customHeight="1" x14ac:dyDescent="0.25">
      <c r="C166" s="48"/>
      <c r="D166" s="47"/>
      <c r="E166" s="8"/>
      <c r="F166" s="3"/>
      <c r="G166" s="2"/>
      <c r="H166" s="2"/>
      <c r="I166" s="3"/>
      <c r="J166" s="2"/>
      <c r="K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3:23" s="4" customFormat="1" ht="20.100000000000001" customHeight="1" x14ac:dyDescent="0.25">
      <c r="C167" s="48"/>
      <c r="D167" s="47"/>
      <c r="E167" s="8"/>
      <c r="F167" s="3"/>
      <c r="G167" s="2"/>
      <c r="H167" s="2"/>
      <c r="I167" s="3"/>
      <c r="J167" s="2"/>
      <c r="K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3" s="4" customFormat="1" ht="20.100000000000001" customHeight="1" x14ac:dyDescent="0.25">
      <c r="C168" s="48"/>
      <c r="D168" s="47"/>
      <c r="E168" s="8"/>
      <c r="F168" s="3"/>
      <c r="G168" s="2"/>
      <c r="H168" s="2"/>
      <c r="I168" s="3"/>
      <c r="J168" s="2"/>
      <c r="K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3" s="4" customFormat="1" ht="20.100000000000001" customHeight="1" x14ac:dyDescent="0.25">
      <c r="C169" s="48"/>
      <c r="D169" s="47"/>
      <c r="E169" s="8"/>
      <c r="F169" s="3"/>
      <c r="G169" s="2"/>
      <c r="H169" s="2"/>
      <c r="I169" s="3"/>
      <c r="J169" s="2"/>
      <c r="K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3:23" s="4" customFormat="1" ht="20.100000000000001" customHeight="1" x14ac:dyDescent="0.25">
      <c r="C170" s="48"/>
      <c r="D170" s="47"/>
      <c r="E170" s="8"/>
      <c r="F170" s="3"/>
      <c r="G170" s="2"/>
      <c r="H170" s="2"/>
      <c r="I170" s="3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3:23" s="4" customFormat="1" ht="20.100000000000001" customHeight="1" x14ac:dyDescent="0.25">
      <c r="C171" s="48"/>
      <c r="D171" s="47"/>
      <c r="E171" s="8"/>
      <c r="F171" s="3"/>
      <c r="G171" s="2"/>
      <c r="H171" s="2"/>
      <c r="I171" s="3"/>
      <c r="J171" s="2"/>
      <c r="K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3:23" s="4" customFormat="1" ht="20.100000000000001" customHeight="1" x14ac:dyDescent="0.25">
      <c r="C172" s="48"/>
      <c r="D172" s="47"/>
      <c r="E172" s="8"/>
      <c r="F172" s="3"/>
      <c r="G172" s="2"/>
      <c r="H172" s="2"/>
      <c r="I172" s="3"/>
      <c r="J172" s="2"/>
      <c r="K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3:23" s="4" customFormat="1" ht="20.100000000000001" customHeight="1" x14ac:dyDescent="0.25">
      <c r="C173" s="48"/>
      <c r="D173" s="47"/>
      <c r="E173" s="8"/>
      <c r="F173" s="3"/>
      <c r="G173" s="2"/>
      <c r="H173" s="2"/>
      <c r="I173" s="3"/>
      <c r="J173" s="2"/>
      <c r="K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3:23" s="4" customFormat="1" ht="20.100000000000001" customHeight="1" x14ac:dyDescent="0.25">
      <c r="C174" s="48"/>
      <c r="D174" s="47"/>
      <c r="E174" s="8"/>
      <c r="F174" s="3"/>
      <c r="G174" s="2"/>
      <c r="H174" s="2"/>
      <c r="I174" s="3"/>
      <c r="J174" s="2"/>
      <c r="K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3" s="4" customFormat="1" ht="20.100000000000001" customHeight="1" x14ac:dyDescent="0.25">
      <c r="C175" s="48"/>
      <c r="D175" s="47"/>
      <c r="E175" s="8"/>
      <c r="F175" s="3"/>
      <c r="G175" s="2"/>
      <c r="H175" s="2"/>
      <c r="I175" s="3"/>
      <c r="J175" s="2"/>
      <c r="K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3" s="4" customFormat="1" ht="20.100000000000001" customHeight="1" x14ac:dyDescent="0.25">
      <c r="C176" s="48"/>
      <c r="D176" s="47"/>
      <c r="E176" s="8"/>
      <c r="F176" s="3"/>
      <c r="G176" s="2"/>
      <c r="H176" s="2"/>
      <c r="I176" s="3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3" s="4" customFormat="1" ht="20.100000000000001" customHeight="1" x14ac:dyDescent="0.25">
      <c r="C177" s="48"/>
      <c r="D177" s="47"/>
      <c r="E177" s="8"/>
      <c r="F177" s="3"/>
      <c r="G177" s="2"/>
      <c r="H177" s="2"/>
      <c r="I177" s="3"/>
      <c r="J177" s="2"/>
      <c r="K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3" s="4" customFormat="1" ht="20.100000000000001" customHeight="1" x14ac:dyDescent="0.25">
      <c r="C178" s="48"/>
      <c r="D178" s="47"/>
      <c r="E178" s="8"/>
      <c r="F178" s="3"/>
      <c r="G178" s="2"/>
      <c r="H178" s="2"/>
      <c r="I178" s="3"/>
      <c r="J178" s="2"/>
      <c r="K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3" s="4" customFormat="1" ht="20.100000000000001" customHeight="1" x14ac:dyDescent="0.25">
      <c r="C179" s="48"/>
      <c r="D179" s="47"/>
      <c r="E179" s="8"/>
      <c r="F179" s="3"/>
      <c r="G179" s="2"/>
      <c r="H179" s="2"/>
      <c r="I179" s="3"/>
      <c r="J179" s="2"/>
      <c r="K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3" s="4" customFormat="1" ht="20.100000000000001" customHeight="1" x14ac:dyDescent="0.25">
      <c r="C180" s="48"/>
      <c r="D180" s="47"/>
      <c r="E180" s="8"/>
      <c r="F180" s="3"/>
      <c r="G180" s="2"/>
      <c r="H180" s="2"/>
      <c r="I180" s="3"/>
      <c r="J180" s="2"/>
      <c r="K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3" s="4" customFormat="1" ht="20.100000000000001" customHeight="1" x14ac:dyDescent="0.25">
      <c r="C181" s="48"/>
      <c r="D181" s="47"/>
      <c r="E181" s="8"/>
      <c r="F181" s="3"/>
      <c r="G181" s="2"/>
      <c r="H181" s="2"/>
      <c r="I181" s="3"/>
      <c r="J181" s="2"/>
      <c r="K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3" s="4" customFormat="1" ht="20.100000000000001" customHeight="1" x14ac:dyDescent="0.25">
      <c r="C182" s="48"/>
      <c r="D182" s="47"/>
      <c r="E182" s="8"/>
      <c r="F182" s="3"/>
      <c r="G182" s="2"/>
      <c r="H182" s="2"/>
      <c r="I182" s="3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3" s="4" customFormat="1" ht="20.100000000000001" customHeight="1" x14ac:dyDescent="0.25">
      <c r="C183" s="48"/>
      <c r="D183" s="47"/>
      <c r="E183" s="8"/>
      <c r="F183" s="3"/>
      <c r="G183" s="2"/>
      <c r="H183" s="2"/>
      <c r="I183" s="3"/>
      <c r="J183" s="2"/>
      <c r="K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3" s="4" customFormat="1" ht="20.100000000000001" customHeight="1" x14ac:dyDescent="0.25">
      <c r="C184" s="48"/>
      <c r="D184" s="47"/>
      <c r="E184" s="8"/>
      <c r="F184" s="3"/>
      <c r="G184" s="2"/>
      <c r="H184" s="2"/>
      <c r="I184" s="3"/>
      <c r="J184" s="2"/>
      <c r="K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3" s="4" customFormat="1" ht="20.100000000000001" customHeight="1" x14ac:dyDescent="0.25">
      <c r="C185" s="48"/>
      <c r="D185" s="47"/>
      <c r="E185" s="8"/>
      <c r="F185" s="3"/>
      <c r="G185" s="2"/>
      <c r="H185" s="2"/>
      <c r="I185" s="3"/>
      <c r="J185" s="2"/>
      <c r="K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3" s="4" customFormat="1" ht="20.100000000000001" customHeight="1" x14ac:dyDescent="0.25">
      <c r="C186" s="48"/>
      <c r="D186" s="47"/>
      <c r="E186" s="8"/>
      <c r="F186" s="3"/>
      <c r="G186" s="2"/>
      <c r="H186" s="2"/>
      <c r="I186" s="3"/>
      <c r="J186" s="2"/>
      <c r="K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3" s="4" customFormat="1" ht="20.100000000000001" customHeight="1" x14ac:dyDescent="0.25">
      <c r="C187" s="48"/>
      <c r="D187" s="47"/>
      <c r="E187" s="8"/>
      <c r="F187" s="3"/>
      <c r="G187" s="2"/>
      <c r="H187" s="2"/>
      <c r="I187" s="3"/>
      <c r="J187" s="2"/>
      <c r="K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3:23" s="4" customFormat="1" ht="20.100000000000001" customHeight="1" x14ac:dyDescent="0.25">
      <c r="C188" s="48"/>
      <c r="D188" s="47"/>
      <c r="E188" s="8"/>
      <c r="F188" s="3"/>
      <c r="G188" s="2"/>
      <c r="H188" s="2"/>
      <c r="I188" s="3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3" s="4" customFormat="1" ht="20.100000000000001" customHeight="1" x14ac:dyDescent="0.25">
      <c r="C189" s="48"/>
      <c r="D189" s="47"/>
      <c r="E189" s="8"/>
      <c r="F189" s="3"/>
      <c r="G189" s="2"/>
      <c r="H189" s="2"/>
      <c r="I189" s="3"/>
      <c r="J189" s="2"/>
      <c r="K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3" s="4" customFormat="1" ht="20.100000000000001" customHeight="1" x14ac:dyDescent="0.25">
      <c r="C190" s="48"/>
      <c r="D190" s="47"/>
      <c r="E190" s="8"/>
      <c r="F190" s="3"/>
      <c r="G190" s="2"/>
      <c r="H190" s="2"/>
      <c r="I190" s="3"/>
      <c r="J190" s="2"/>
      <c r="K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3" s="4" customFormat="1" ht="20.100000000000001" customHeight="1" x14ac:dyDescent="0.25">
      <c r="C191" s="48"/>
      <c r="D191" s="47"/>
      <c r="E191" s="8"/>
      <c r="F191" s="3"/>
      <c r="G191" s="2"/>
      <c r="H191" s="2"/>
      <c r="I191" s="3"/>
      <c r="J191" s="2"/>
      <c r="K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3" s="4" customFormat="1" ht="20.100000000000001" customHeight="1" x14ac:dyDescent="0.25">
      <c r="C192" s="48"/>
      <c r="D192" s="47"/>
      <c r="E192" s="8"/>
      <c r="F192" s="3"/>
      <c r="G192" s="2"/>
      <c r="H192" s="2"/>
      <c r="I192" s="3"/>
      <c r="J192" s="2"/>
      <c r="K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3" s="4" customFormat="1" ht="20.100000000000001" customHeight="1" x14ac:dyDescent="0.25">
      <c r="C193" s="48"/>
      <c r="D193" s="47"/>
      <c r="E193" s="8"/>
      <c r="F193" s="3"/>
      <c r="G193" s="2"/>
      <c r="H193" s="2"/>
      <c r="I193" s="3"/>
      <c r="J193" s="2"/>
      <c r="K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3" s="4" customFormat="1" ht="20.100000000000001" customHeight="1" x14ac:dyDescent="0.25">
      <c r="C194" s="48"/>
      <c r="D194" s="47"/>
      <c r="E194" s="8"/>
      <c r="F194" s="3"/>
      <c r="G194" s="2"/>
      <c r="H194" s="2"/>
      <c r="I194" s="3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3" s="4" customFormat="1" ht="20.100000000000001" customHeight="1" x14ac:dyDescent="0.25">
      <c r="C195" s="48"/>
      <c r="D195" s="47"/>
      <c r="E195" s="8"/>
      <c r="F195" s="3"/>
      <c r="G195" s="2"/>
      <c r="H195" s="2"/>
      <c r="I195" s="3"/>
      <c r="J195" s="2"/>
      <c r="K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3" s="4" customFormat="1" ht="20.100000000000001" customHeight="1" x14ac:dyDescent="0.25">
      <c r="C196" s="48"/>
      <c r="D196" s="47"/>
      <c r="E196" s="8"/>
      <c r="F196" s="3"/>
      <c r="G196" s="2"/>
      <c r="H196" s="2"/>
      <c r="I196" s="3"/>
      <c r="J196" s="2"/>
      <c r="K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3" s="4" customFormat="1" ht="20.100000000000001" customHeight="1" x14ac:dyDescent="0.25">
      <c r="C197" s="48"/>
      <c r="D197" s="47"/>
      <c r="E197" s="8"/>
      <c r="F197" s="3"/>
      <c r="G197" s="2"/>
      <c r="H197" s="2"/>
      <c r="I197" s="3"/>
      <c r="J197" s="2"/>
      <c r="K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3" s="4" customFormat="1" ht="20.100000000000001" customHeight="1" x14ac:dyDescent="0.25">
      <c r="C198" s="48"/>
      <c r="D198" s="47"/>
      <c r="E198" s="8"/>
      <c r="F198" s="3"/>
      <c r="G198" s="2"/>
      <c r="H198" s="2"/>
      <c r="I198" s="3"/>
      <c r="J198" s="2"/>
      <c r="K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3" s="4" customFormat="1" ht="20.100000000000001" customHeight="1" x14ac:dyDescent="0.25">
      <c r="C199" s="48"/>
      <c r="D199" s="47"/>
      <c r="E199" s="8"/>
      <c r="F199" s="3"/>
      <c r="G199" s="2"/>
      <c r="H199" s="2"/>
      <c r="I199" s="3"/>
      <c r="J199" s="2"/>
      <c r="K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3" s="4" customFormat="1" ht="20.100000000000001" customHeight="1" x14ac:dyDescent="0.25">
      <c r="C200" s="48"/>
      <c r="D200" s="47"/>
      <c r="E200" s="8"/>
      <c r="F200" s="3"/>
      <c r="G200" s="2"/>
      <c r="H200" s="2"/>
      <c r="I200" s="3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3" s="4" customFormat="1" ht="20.100000000000001" customHeight="1" x14ac:dyDescent="0.25">
      <c r="C201" s="48"/>
      <c r="D201" s="47"/>
      <c r="E201" s="8"/>
      <c r="F201" s="3"/>
      <c r="G201" s="2"/>
      <c r="H201" s="2"/>
      <c r="I201" s="3"/>
      <c r="J201" s="2"/>
      <c r="K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3" s="4" customFormat="1" ht="20.100000000000001" customHeight="1" x14ac:dyDescent="0.25">
      <c r="C202" s="48"/>
      <c r="D202" s="47"/>
      <c r="E202" s="8"/>
      <c r="F202" s="3"/>
      <c r="G202" s="2"/>
      <c r="H202" s="2"/>
      <c r="I202" s="3"/>
      <c r="J202" s="2"/>
      <c r="K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3" s="4" customFormat="1" ht="20.100000000000001" customHeight="1" x14ac:dyDescent="0.25">
      <c r="C203" s="48"/>
      <c r="D203" s="47"/>
      <c r="E203" s="8"/>
      <c r="F203" s="3"/>
      <c r="G203" s="2"/>
      <c r="H203" s="2"/>
      <c r="I203" s="3"/>
      <c r="J203" s="2"/>
      <c r="K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3" s="4" customFormat="1" ht="20.100000000000001" customHeight="1" x14ac:dyDescent="0.25">
      <c r="C204" s="48"/>
      <c r="D204" s="47"/>
      <c r="E204" s="8"/>
      <c r="F204" s="3"/>
      <c r="G204" s="2"/>
      <c r="H204" s="2"/>
      <c r="I204" s="3"/>
      <c r="J204" s="2"/>
      <c r="K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3" s="4" customFormat="1" ht="20.100000000000001" customHeight="1" x14ac:dyDescent="0.25">
      <c r="C205" s="48"/>
      <c r="D205" s="47"/>
      <c r="E205" s="8"/>
      <c r="F205" s="3"/>
      <c r="G205" s="2"/>
      <c r="H205" s="2"/>
      <c r="I205" s="3"/>
      <c r="J205" s="2"/>
      <c r="K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3" s="4" customFormat="1" ht="20.100000000000001" customHeight="1" x14ac:dyDescent="0.25">
      <c r="C206" s="48"/>
      <c r="D206" s="47"/>
      <c r="E206" s="8"/>
      <c r="F206" s="3"/>
      <c r="G206" s="2"/>
      <c r="H206" s="2"/>
      <c r="I206" s="3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3" s="4" customFormat="1" ht="20.100000000000001" customHeight="1" x14ac:dyDescent="0.25">
      <c r="C207" s="48"/>
      <c r="D207" s="47"/>
      <c r="E207" s="8"/>
      <c r="F207" s="3"/>
      <c r="G207" s="2"/>
      <c r="H207" s="2"/>
      <c r="I207" s="3"/>
      <c r="J207" s="2"/>
      <c r="K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3" s="4" customFormat="1" ht="20.100000000000001" customHeight="1" x14ac:dyDescent="0.25">
      <c r="C208" s="48"/>
      <c r="D208" s="47"/>
      <c r="E208" s="8"/>
      <c r="F208" s="3"/>
      <c r="G208" s="2"/>
      <c r="H208" s="2"/>
      <c r="I208" s="3"/>
      <c r="J208" s="2"/>
      <c r="K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3" s="4" customFormat="1" ht="20.100000000000001" customHeight="1" x14ac:dyDescent="0.25">
      <c r="C209" s="48"/>
      <c r="D209" s="47"/>
      <c r="E209" s="8"/>
      <c r="F209" s="3"/>
      <c r="G209" s="2"/>
      <c r="H209" s="2"/>
      <c r="I209" s="3"/>
      <c r="J209" s="2"/>
      <c r="K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3" s="4" customFormat="1" ht="20.100000000000001" customHeight="1" x14ac:dyDescent="0.25">
      <c r="C210" s="48"/>
      <c r="D210" s="47"/>
      <c r="E210" s="8"/>
      <c r="F210" s="3"/>
      <c r="G210" s="2"/>
      <c r="H210" s="2"/>
      <c r="I210" s="3"/>
      <c r="J210" s="2"/>
      <c r="K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3" s="4" customFormat="1" ht="20.100000000000001" customHeight="1" x14ac:dyDescent="0.25">
      <c r="C211" s="48"/>
      <c r="D211" s="47"/>
      <c r="E211" s="8"/>
      <c r="F211" s="3"/>
      <c r="G211" s="2"/>
      <c r="H211" s="2"/>
      <c r="I211" s="3"/>
      <c r="J211" s="2"/>
      <c r="K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3" s="4" customFormat="1" ht="20.100000000000001" customHeight="1" x14ac:dyDescent="0.25">
      <c r="C212" s="48"/>
      <c r="D212" s="47"/>
      <c r="E212" s="8"/>
      <c r="F212" s="3"/>
      <c r="G212" s="2"/>
      <c r="H212" s="2"/>
      <c r="I212" s="3"/>
      <c r="J212" s="2"/>
      <c r="K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3" s="4" customFormat="1" ht="20.100000000000001" customHeight="1" x14ac:dyDescent="0.25">
      <c r="C213" s="48"/>
      <c r="D213" s="47"/>
      <c r="E213" s="8"/>
      <c r="F213" s="3"/>
      <c r="G213" s="2"/>
      <c r="H213" s="2"/>
      <c r="I213" s="3"/>
      <c r="J213" s="2"/>
      <c r="K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3" s="4" customFormat="1" ht="20.100000000000001" customHeight="1" x14ac:dyDescent="0.25">
      <c r="C214" s="48"/>
      <c r="D214" s="47"/>
      <c r="E214" s="8"/>
      <c r="F214" s="3"/>
      <c r="G214" s="2"/>
      <c r="H214" s="2"/>
      <c r="I214" s="3"/>
      <c r="J214" s="2"/>
      <c r="K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3" s="4" customFormat="1" ht="20.100000000000001" customHeight="1" x14ac:dyDescent="0.25">
      <c r="C215" s="48"/>
      <c r="D215" s="47"/>
      <c r="E215" s="8"/>
      <c r="F215" s="3"/>
      <c r="G215" s="2"/>
      <c r="H215" s="2"/>
      <c r="I215" s="3"/>
      <c r="J215" s="2"/>
      <c r="K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3" s="4" customFormat="1" ht="20.100000000000001" customHeight="1" x14ac:dyDescent="0.25">
      <c r="C216" s="48"/>
      <c r="D216" s="47"/>
      <c r="E216" s="8"/>
      <c r="F216" s="3"/>
      <c r="G216" s="2"/>
      <c r="H216" s="2"/>
      <c r="I216" s="3"/>
      <c r="J216" s="2"/>
      <c r="K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3" s="4" customFormat="1" ht="20.100000000000001" customHeight="1" x14ac:dyDescent="0.25">
      <c r="C217" s="48"/>
      <c r="D217" s="47"/>
      <c r="E217" s="8"/>
      <c r="F217" s="3"/>
      <c r="G217" s="2"/>
      <c r="H217" s="2"/>
      <c r="I217" s="3"/>
      <c r="J217" s="2"/>
      <c r="K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3" s="4" customFormat="1" ht="20.100000000000001" customHeight="1" x14ac:dyDescent="0.25">
      <c r="C218" s="48"/>
      <c r="D218" s="47"/>
      <c r="E218" s="8"/>
      <c r="F218" s="3"/>
      <c r="G218" s="2"/>
      <c r="H218" s="2"/>
      <c r="I218" s="3"/>
      <c r="J218" s="2"/>
      <c r="K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3" s="4" customFormat="1" ht="20.100000000000001" customHeight="1" x14ac:dyDescent="0.25">
      <c r="C219" s="48"/>
      <c r="D219" s="47"/>
      <c r="E219" s="8"/>
      <c r="F219" s="3"/>
      <c r="G219" s="2"/>
      <c r="H219" s="2"/>
      <c r="I219" s="3"/>
      <c r="J219" s="2"/>
      <c r="K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3" s="4" customFormat="1" ht="20.100000000000001" customHeight="1" x14ac:dyDescent="0.25">
      <c r="C220" s="48"/>
      <c r="D220" s="47"/>
      <c r="E220" s="8"/>
      <c r="F220" s="3"/>
      <c r="G220" s="2"/>
      <c r="H220" s="2"/>
      <c r="I220" s="3"/>
      <c r="J220" s="2"/>
      <c r="K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3" s="4" customFormat="1" ht="20.100000000000001" customHeight="1" x14ac:dyDescent="0.25">
      <c r="C221" s="48"/>
      <c r="D221" s="47"/>
      <c r="E221" s="8"/>
      <c r="F221" s="3"/>
      <c r="G221" s="2"/>
      <c r="H221" s="2"/>
      <c r="I221" s="3"/>
      <c r="J221" s="2"/>
      <c r="K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3" s="4" customFormat="1" ht="20.100000000000001" customHeight="1" x14ac:dyDescent="0.25">
      <c r="C222" s="48"/>
      <c r="D222" s="47"/>
      <c r="E222" s="8"/>
      <c r="F222" s="3"/>
      <c r="G222" s="2"/>
      <c r="H222" s="2"/>
      <c r="I222" s="3"/>
      <c r="J222" s="2"/>
      <c r="K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3" s="4" customFormat="1" ht="20.100000000000001" customHeight="1" x14ac:dyDescent="0.25">
      <c r="C223" s="48"/>
      <c r="D223" s="47"/>
      <c r="E223" s="8"/>
      <c r="F223" s="3"/>
      <c r="G223" s="2"/>
      <c r="H223" s="2"/>
      <c r="I223" s="3"/>
      <c r="J223" s="2"/>
      <c r="K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3:23" s="4" customFormat="1" ht="20.100000000000001" customHeight="1" x14ac:dyDescent="0.25">
      <c r="C224" s="48"/>
      <c r="D224" s="47"/>
      <c r="E224" s="8"/>
      <c r="F224" s="3"/>
      <c r="G224" s="2"/>
      <c r="H224" s="2"/>
      <c r="I224" s="3"/>
      <c r="J224" s="2"/>
      <c r="K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3" s="4" customFormat="1" ht="20.100000000000001" customHeight="1" x14ac:dyDescent="0.25">
      <c r="C225" s="48"/>
      <c r="D225" s="47"/>
      <c r="E225" s="8"/>
      <c r="F225" s="3"/>
      <c r="G225" s="2"/>
      <c r="H225" s="2"/>
      <c r="I225" s="3"/>
      <c r="J225" s="2"/>
      <c r="K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3" s="4" customFormat="1" ht="20.100000000000001" customHeight="1" x14ac:dyDescent="0.25">
      <c r="C226" s="48"/>
      <c r="D226" s="47"/>
      <c r="E226" s="8"/>
      <c r="F226" s="3"/>
      <c r="G226" s="2"/>
      <c r="H226" s="2"/>
      <c r="I226" s="3"/>
      <c r="J226" s="2"/>
      <c r="K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3" s="4" customFormat="1" ht="20.100000000000001" customHeight="1" x14ac:dyDescent="0.25">
      <c r="C227" s="48"/>
      <c r="D227" s="47"/>
      <c r="E227" s="8"/>
      <c r="F227" s="3"/>
      <c r="G227" s="2"/>
      <c r="H227" s="2"/>
      <c r="I227" s="3"/>
      <c r="J227" s="2"/>
      <c r="K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3" s="4" customFormat="1" ht="20.100000000000001" customHeight="1" x14ac:dyDescent="0.25">
      <c r="C228" s="48"/>
      <c r="D228" s="47"/>
      <c r="E228" s="8"/>
      <c r="F228" s="3"/>
      <c r="G228" s="2"/>
      <c r="H228" s="2"/>
      <c r="I228" s="3"/>
      <c r="J228" s="2"/>
      <c r="K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3" s="4" customFormat="1" ht="20.100000000000001" customHeight="1" x14ac:dyDescent="0.25">
      <c r="C229" s="48"/>
      <c r="D229" s="47"/>
      <c r="E229" s="8"/>
      <c r="F229" s="3"/>
      <c r="G229" s="2"/>
      <c r="H229" s="2"/>
      <c r="I229" s="3"/>
      <c r="J229" s="2"/>
      <c r="K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3" s="4" customFormat="1" ht="20.100000000000001" customHeight="1" x14ac:dyDescent="0.25">
      <c r="C230" s="48"/>
      <c r="D230" s="47"/>
      <c r="E230" s="8"/>
      <c r="F230" s="3"/>
      <c r="G230" s="2"/>
      <c r="H230" s="2"/>
      <c r="I230" s="3"/>
      <c r="J230" s="2"/>
      <c r="K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3" s="4" customFormat="1" ht="20.100000000000001" customHeight="1" x14ac:dyDescent="0.25">
      <c r="C231" s="48"/>
      <c r="D231" s="47"/>
      <c r="E231" s="8"/>
      <c r="F231" s="3"/>
      <c r="G231" s="2"/>
      <c r="H231" s="2"/>
      <c r="I231" s="3"/>
      <c r="J231" s="2"/>
      <c r="K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3" s="4" customFormat="1" ht="20.100000000000001" customHeight="1" x14ac:dyDescent="0.25">
      <c r="C232" s="48"/>
      <c r="D232" s="47"/>
      <c r="E232" s="8"/>
      <c r="F232" s="3"/>
      <c r="G232" s="2"/>
      <c r="H232" s="2"/>
      <c r="I232" s="3"/>
      <c r="J232" s="2"/>
      <c r="K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3" s="4" customFormat="1" ht="20.100000000000001" customHeight="1" x14ac:dyDescent="0.25">
      <c r="C233" s="48"/>
      <c r="D233" s="47"/>
      <c r="E233" s="8"/>
      <c r="F233" s="3"/>
      <c r="G233" s="2"/>
      <c r="H233" s="2"/>
      <c r="I233" s="3"/>
      <c r="J233" s="2"/>
      <c r="K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3" s="4" customFormat="1" ht="20.100000000000001" customHeight="1" x14ac:dyDescent="0.25">
      <c r="C234" s="48"/>
      <c r="D234" s="47"/>
      <c r="E234" s="8"/>
      <c r="F234" s="3"/>
      <c r="G234" s="2"/>
      <c r="H234" s="2"/>
      <c r="I234" s="3"/>
      <c r="J234" s="2"/>
      <c r="K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3" s="4" customFormat="1" ht="20.100000000000001" customHeight="1" x14ac:dyDescent="0.25">
      <c r="C235" s="48"/>
      <c r="D235" s="47"/>
      <c r="E235" s="8"/>
      <c r="F235" s="3"/>
      <c r="G235" s="2"/>
      <c r="H235" s="2"/>
      <c r="I235" s="3"/>
      <c r="J235" s="2"/>
      <c r="K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3" s="4" customFormat="1" ht="20.100000000000001" customHeight="1" x14ac:dyDescent="0.25">
      <c r="C236" s="48"/>
      <c r="D236" s="47"/>
      <c r="E236" s="8"/>
      <c r="F236" s="3"/>
      <c r="G236" s="2"/>
      <c r="H236" s="2"/>
      <c r="I236" s="3"/>
      <c r="J236" s="2"/>
      <c r="K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3" s="4" customFormat="1" ht="20.100000000000001" customHeight="1" x14ac:dyDescent="0.25">
      <c r="C237" s="48"/>
      <c r="D237" s="47"/>
      <c r="E237" s="8"/>
      <c r="F237" s="3"/>
      <c r="G237" s="2"/>
      <c r="H237" s="2"/>
      <c r="I237" s="3"/>
      <c r="J237" s="2"/>
      <c r="K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3" s="4" customFormat="1" ht="20.100000000000001" customHeight="1" x14ac:dyDescent="0.25">
      <c r="C238" s="48"/>
      <c r="D238" s="47"/>
      <c r="E238" s="8"/>
      <c r="F238" s="3"/>
      <c r="G238" s="2"/>
      <c r="H238" s="2"/>
      <c r="I238" s="3"/>
      <c r="J238" s="2"/>
      <c r="K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3" s="4" customFormat="1" ht="20.100000000000001" customHeight="1" x14ac:dyDescent="0.25">
      <c r="C239" s="48"/>
      <c r="D239" s="47"/>
      <c r="E239" s="8"/>
      <c r="F239" s="3"/>
      <c r="G239" s="2"/>
      <c r="H239" s="2"/>
      <c r="I239" s="3"/>
      <c r="J239" s="2"/>
      <c r="K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3" s="4" customFormat="1" ht="20.100000000000001" customHeight="1" x14ac:dyDescent="0.25">
      <c r="C240" s="48"/>
      <c r="D240" s="47"/>
      <c r="E240" s="8"/>
      <c r="F240" s="3"/>
      <c r="G240" s="2"/>
      <c r="H240" s="2"/>
      <c r="I240" s="3"/>
      <c r="J240" s="2"/>
      <c r="K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3" s="4" customFormat="1" ht="20.100000000000001" customHeight="1" x14ac:dyDescent="0.25">
      <c r="C241" s="48"/>
      <c r="D241" s="47"/>
      <c r="E241" s="8"/>
      <c r="F241" s="3"/>
      <c r="G241" s="2"/>
      <c r="H241" s="2"/>
      <c r="I241" s="3"/>
      <c r="J241" s="2"/>
      <c r="K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3" s="4" customFormat="1" ht="20.100000000000001" customHeight="1" x14ac:dyDescent="0.25">
      <c r="C242" s="48"/>
      <c r="D242" s="47"/>
      <c r="E242" s="8"/>
      <c r="F242" s="3"/>
      <c r="G242" s="2"/>
      <c r="H242" s="2"/>
      <c r="I242" s="3"/>
      <c r="J242" s="2"/>
      <c r="K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3" s="4" customFormat="1" ht="20.100000000000001" customHeight="1" x14ac:dyDescent="0.25">
      <c r="C243" s="48"/>
      <c r="D243" s="47"/>
      <c r="E243" s="8"/>
      <c r="F243" s="3"/>
      <c r="G243" s="2"/>
      <c r="H243" s="2"/>
      <c r="I243" s="3"/>
      <c r="J243" s="2"/>
      <c r="K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3" s="4" customFormat="1" ht="20.100000000000001" customHeight="1" x14ac:dyDescent="0.25">
      <c r="C244" s="48"/>
      <c r="D244" s="47"/>
      <c r="E244" s="8"/>
      <c r="F244" s="3"/>
      <c r="G244" s="2"/>
      <c r="H244" s="2"/>
      <c r="I244" s="3"/>
      <c r="J244" s="2"/>
      <c r="K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3" s="4" customFormat="1" ht="20.100000000000001" customHeight="1" x14ac:dyDescent="0.25">
      <c r="C245" s="48"/>
      <c r="D245" s="47"/>
      <c r="E245" s="8"/>
      <c r="F245" s="3"/>
      <c r="G245" s="2"/>
      <c r="H245" s="2"/>
      <c r="I245" s="3"/>
      <c r="J245" s="2"/>
      <c r="K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3" s="4" customFormat="1" ht="20.100000000000001" customHeight="1" x14ac:dyDescent="0.25">
      <c r="C246" s="48"/>
      <c r="D246" s="47"/>
      <c r="E246" s="8"/>
      <c r="F246" s="3"/>
      <c r="G246" s="2"/>
      <c r="H246" s="2"/>
      <c r="I246" s="3"/>
      <c r="J246" s="2"/>
      <c r="K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3" s="4" customFormat="1" ht="20.100000000000001" customHeight="1" x14ac:dyDescent="0.25">
      <c r="C247" s="48"/>
      <c r="D247" s="47"/>
      <c r="E247" s="8"/>
      <c r="F247" s="3"/>
      <c r="G247" s="2"/>
      <c r="H247" s="2"/>
      <c r="I247" s="3"/>
      <c r="J247" s="2"/>
      <c r="K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3" s="4" customFormat="1" ht="20.100000000000001" customHeight="1" x14ac:dyDescent="0.25">
      <c r="C248" s="48"/>
      <c r="D248" s="47"/>
      <c r="E248" s="8"/>
      <c r="F248" s="3"/>
      <c r="G248" s="2"/>
      <c r="H248" s="2"/>
      <c r="I248" s="3"/>
      <c r="J248" s="2"/>
      <c r="K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3" s="4" customFormat="1" ht="20.100000000000001" customHeight="1" x14ac:dyDescent="0.25">
      <c r="C249" s="48"/>
      <c r="D249" s="47"/>
      <c r="E249" s="8"/>
      <c r="F249" s="3"/>
      <c r="G249" s="2"/>
      <c r="H249" s="2"/>
      <c r="I249" s="3"/>
      <c r="J249" s="2"/>
      <c r="K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3" s="4" customFormat="1" ht="20.100000000000001" customHeight="1" x14ac:dyDescent="0.25">
      <c r="C250" s="48"/>
      <c r="D250" s="47"/>
      <c r="E250" s="8"/>
      <c r="F250" s="3"/>
      <c r="G250" s="2"/>
      <c r="H250" s="2"/>
      <c r="I250" s="3"/>
      <c r="J250" s="2"/>
      <c r="K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3" s="4" customFormat="1" ht="20.100000000000001" customHeight="1" x14ac:dyDescent="0.25">
      <c r="C251" s="48"/>
      <c r="D251" s="47"/>
      <c r="E251" s="8"/>
      <c r="F251" s="3"/>
      <c r="G251" s="2"/>
      <c r="H251" s="2"/>
      <c r="I251" s="3"/>
      <c r="J251" s="2"/>
      <c r="K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3" s="4" customFormat="1" ht="20.100000000000001" customHeight="1" x14ac:dyDescent="0.25">
      <c r="C252" s="48"/>
      <c r="D252" s="47"/>
      <c r="E252" s="8"/>
      <c r="F252" s="3"/>
      <c r="G252" s="2"/>
      <c r="H252" s="2"/>
      <c r="I252" s="3"/>
      <c r="J252" s="2"/>
      <c r="K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3" s="4" customFormat="1" ht="20.100000000000001" customHeight="1" x14ac:dyDescent="0.25">
      <c r="C253" s="48"/>
      <c r="D253" s="47"/>
      <c r="E253" s="8"/>
      <c r="F253" s="3"/>
      <c r="G253" s="2"/>
      <c r="H253" s="2"/>
      <c r="I253" s="3"/>
      <c r="J253" s="2"/>
      <c r="K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3" s="4" customFormat="1" ht="20.100000000000001" customHeight="1" x14ac:dyDescent="0.25">
      <c r="C254" s="48"/>
      <c r="D254" s="47"/>
      <c r="E254" s="8"/>
      <c r="F254" s="3"/>
      <c r="G254" s="2"/>
      <c r="H254" s="2"/>
      <c r="I254" s="3"/>
      <c r="J254" s="2"/>
      <c r="K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3" s="4" customFormat="1" ht="20.100000000000001" customHeight="1" x14ac:dyDescent="0.25">
      <c r="C255" s="48"/>
      <c r="D255" s="47"/>
      <c r="E255" s="8"/>
      <c r="F255" s="3"/>
      <c r="G255" s="2"/>
      <c r="H255" s="2"/>
      <c r="I255" s="3"/>
      <c r="J255" s="2"/>
      <c r="K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3" s="4" customFormat="1" ht="20.100000000000001" customHeight="1" x14ac:dyDescent="0.25">
      <c r="C256" s="48"/>
      <c r="D256" s="47"/>
      <c r="E256" s="8"/>
      <c r="F256" s="3"/>
      <c r="G256" s="2"/>
      <c r="H256" s="2"/>
      <c r="I256" s="3"/>
      <c r="J256" s="2"/>
      <c r="K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3" s="4" customFormat="1" ht="20.100000000000001" customHeight="1" x14ac:dyDescent="0.25">
      <c r="C257" s="48"/>
      <c r="D257" s="47"/>
      <c r="E257" s="8"/>
      <c r="F257" s="3"/>
      <c r="G257" s="2"/>
      <c r="H257" s="2"/>
      <c r="I257" s="3"/>
      <c r="J257" s="2"/>
      <c r="K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3" s="4" customFormat="1" ht="20.100000000000001" customHeight="1" x14ac:dyDescent="0.25">
      <c r="C258" s="48"/>
      <c r="D258" s="47"/>
      <c r="E258" s="8"/>
      <c r="F258" s="3"/>
      <c r="G258" s="2"/>
      <c r="H258" s="2"/>
      <c r="I258" s="3"/>
      <c r="J258" s="2"/>
      <c r="K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3" s="4" customFormat="1" ht="20.100000000000001" customHeight="1" x14ac:dyDescent="0.25">
      <c r="C259" s="48"/>
      <c r="D259" s="47"/>
      <c r="E259" s="8"/>
      <c r="F259" s="3"/>
      <c r="G259" s="2"/>
      <c r="H259" s="2"/>
      <c r="I259" s="3"/>
      <c r="J259" s="2"/>
      <c r="K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3" s="4" customFormat="1" ht="20.100000000000001" customHeight="1" x14ac:dyDescent="0.25">
      <c r="C260" s="48"/>
      <c r="D260" s="47"/>
      <c r="E260" s="8"/>
      <c r="F260" s="3"/>
      <c r="G260" s="2"/>
      <c r="H260" s="2"/>
      <c r="I260" s="3"/>
      <c r="J260" s="2"/>
      <c r="K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3" s="4" customFormat="1" ht="20.100000000000001" customHeight="1" x14ac:dyDescent="0.25">
      <c r="C261" s="48"/>
      <c r="D261" s="47"/>
      <c r="E261" s="8"/>
      <c r="F261" s="3"/>
      <c r="G261" s="2"/>
      <c r="H261" s="2"/>
      <c r="I261" s="3"/>
      <c r="J261" s="2"/>
      <c r="K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3" s="4" customFormat="1" ht="20.100000000000001" customHeight="1" x14ac:dyDescent="0.25">
      <c r="C262" s="48"/>
      <c r="D262" s="47"/>
      <c r="E262" s="8"/>
      <c r="F262" s="3"/>
      <c r="G262" s="2"/>
      <c r="H262" s="2"/>
      <c r="I262" s="3"/>
      <c r="J262" s="2"/>
      <c r="K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3" s="4" customFormat="1" ht="20.100000000000001" customHeight="1" x14ac:dyDescent="0.25">
      <c r="C263" s="48"/>
      <c r="D263" s="47"/>
      <c r="E263" s="8"/>
      <c r="F263" s="3"/>
      <c r="G263" s="2"/>
      <c r="H263" s="2"/>
      <c r="I263" s="3"/>
      <c r="J263" s="2"/>
      <c r="K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3" s="4" customFormat="1" ht="20.100000000000001" customHeight="1" x14ac:dyDescent="0.25">
      <c r="C264" s="48"/>
      <c r="D264" s="47"/>
      <c r="E264" s="8"/>
      <c r="F264" s="3"/>
      <c r="G264" s="2"/>
      <c r="H264" s="2"/>
      <c r="I264" s="3"/>
      <c r="J264" s="2"/>
      <c r="K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3" s="4" customFormat="1" ht="20.100000000000001" customHeight="1" x14ac:dyDescent="0.25">
      <c r="C265" s="48"/>
      <c r="D265" s="47"/>
      <c r="E265" s="8"/>
      <c r="F265" s="3"/>
      <c r="G265" s="2"/>
      <c r="H265" s="2"/>
      <c r="I265" s="3"/>
      <c r="J265" s="2"/>
      <c r="K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3" s="4" customFormat="1" ht="20.100000000000001" customHeight="1" x14ac:dyDescent="0.25">
      <c r="C266" s="48"/>
      <c r="D266" s="47"/>
      <c r="E266" s="8"/>
      <c r="F266" s="3"/>
      <c r="G266" s="2"/>
      <c r="H266" s="2"/>
      <c r="I266" s="3"/>
      <c r="J266" s="2"/>
      <c r="K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3" s="4" customFormat="1" ht="20.100000000000001" customHeight="1" x14ac:dyDescent="0.25">
      <c r="C267" s="48"/>
      <c r="D267" s="47"/>
      <c r="E267" s="8"/>
      <c r="F267" s="3"/>
      <c r="G267" s="2"/>
      <c r="H267" s="2"/>
      <c r="I267" s="3"/>
      <c r="J267" s="2"/>
      <c r="K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3" s="4" customFormat="1" ht="20.100000000000001" customHeight="1" x14ac:dyDescent="0.25">
      <c r="C268" s="48"/>
      <c r="D268" s="47"/>
      <c r="E268" s="8"/>
      <c r="F268" s="3"/>
      <c r="G268" s="2"/>
      <c r="H268" s="2"/>
      <c r="I268" s="3"/>
      <c r="J268" s="2"/>
      <c r="K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3" s="4" customFormat="1" ht="20.100000000000001" customHeight="1" x14ac:dyDescent="0.25">
      <c r="C269" s="48"/>
      <c r="D269" s="47"/>
      <c r="E269" s="8"/>
      <c r="F269" s="3"/>
      <c r="G269" s="2"/>
      <c r="H269" s="2"/>
      <c r="I269" s="3"/>
      <c r="J269" s="2"/>
      <c r="K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3" s="4" customFormat="1" ht="20.100000000000001" customHeight="1" x14ac:dyDescent="0.25">
      <c r="C270" s="48"/>
      <c r="D270" s="47"/>
      <c r="E270" s="8"/>
      <c r="F270" s="3"/>
      <c r="G270" s="2"/>
      <c r="H270" s="2"/>
      <c r="I270" s="3"/>
      <c r="J270" s="2"/>
      <c r="K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3" s="4" customFormat="1" ht="20.100000000000001" customHeight="1" x14ac:dyDescent="0.25">
      <c r="C271" s="48"/>
      <c r="D271" s="47"/>
      <c r="E271" s="8"/>
      <c r="F271" s="3"/>
      <c r="G271" s="2"/>
      <c r="H271" s="2"/>
      <c r="I271" s="3"/>
      <c r="J271" s="2"/>
      <c r="K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3" s="4" customFormat="1" ht="20.100000000000001" customHeight="1" x14ac:dyDescent="0.25">
      <c r="C272" s="48"/>
      <c r="D272" s="47"/>
      <c r="E272" s="8"/>
      <c r="F272" s="3"/>
      <c r="G272" s="2"/>
      <c r="H272" s="2"/>
      <c r="I272" s="3"/>
      <c r="J272" s="2"/>
      <c r="K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3" s="4" customFormat="1" ht="20.100000000000001" customHeight="1" x14ac:dyDescent="0.25">
      <c r="C273" s="48"/>
      <c r="D273" s="47"/>
      <c r="E273" s="8"/>
      <c r="F273" s="3"/>
      <c r="G273" s="2"/>
      <c r="H273" s="2"/>
      <c r="I273" s="3"/>
      <c r="J273" s="2"/>
      <c r="K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3" s="4" customFormat="1" ht="20.100000000000001" customHeight="1" x14ac:dyDescent="0.25">
      <c r="C274" s="48"/>
      <c r="D274" s="47"/>
      <c r="E274" s="8"/>
      <c r="F274" s="3"/>
      <c r="G274" s="2"/>
      <c r="H274" s="2"/>
      <c r="I274" s="3"/>
      <c r="J274" s="2"/>
      <c r="K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3" s="4" customFormat="1" ht="20.100000000000001" customHeight="1" x14ac:dyDescent="0.25">
      <c r="C275" s="48"/>
      <c r="D275" s="47"/>
      <c r="E275" s="8"/>
      <c r="F275" s="3"/>
      <c r="G275" s="2"/>
      <c r="H275" s="2"/>
      <c r="I275" s="3"/>
      <c r="J275" s="2"/>
      <c r="K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3" s="4" customFormat="1" ht="20.100000000000001" customHeight="1" x14ac:dyDescent="0.25">
      <c r="C276" s="48"/>
      <c r="D276" s="47"/>
      <c r="E276" s="8"/>
      <c r="F276" s="3"/>
      <c r="G276" s="2"/>
      <c r="H276" s="2"/>
      <c r="I276" s="3"/>
      <c r="J276" s="2"/>
      <c r="K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3" s="4" customFormat="1" ht="20.100000000000001" customHeight="1" x14ac:dyDescent="0.25">
      <c r="C277" s="48"/>
      <c r="D277" s="47"/>
      <c r="E277" s="8"/>
      <c r="F277" s="3"/>
      <c r="G277" s="2"/>
      <c r="H277" s="2"/>
      <c r="I277" s="3"/>
      <c r="J277" s="2"/>
      <c r="K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3" s="4" customFormat="1" ht="20.100000000000001" customHeight="1" x14ac:dyDescent="0.25">
      <c r="C278" s="48"/>
      <c r="D278" s="47"/>
      <c r="E278" s="8"/>
      <c r="F278" s="3"/>
      <c r="G278" s="2"/>
      <c r="H278" s="2"/>
      <c r="I278" s="3"/>
      <c r="J278" s="2"/>
      <c r="K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3" s="4" customFormat="1" ht="20.100000000000001" customHeight="1" x14ac:dyDescent="0.25">
      <c r="C279" s="48"/>
      <c r="D279" s="47"/>
      <c r="E279" s="8"/>
      <c r="F279" s="3"/>
      <c r="G279" s="2"/>
      <c r="H279" s="2"/>
      <c r="I279" s="3"/>
      <c r="J279" s="2"/>
      <c r="K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3" s="4" customFormat="1" ht="20.100000000000001" customHeight="1" x14ac:dyDescent="0.25">
      <c r="C280" s="48"/>
      <c r="D280" s="47"/>
      <c r="E280" s="8"/>
      <c r="F280" s="3"/>
      <c r="G280" s="2"/>
      <c r="H280" s="2"/>
      <c r="I280" s="3"/>
      <c r="J280" s="2"/>
      <c r="K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3" s="4" customFormat="1" ht="20.100000000000001" customHeight="1" x14ac:dyDescent="0.25">
      <c r="C281" s="48"/>
      <c r="D281" s="47"/>
      <c r="E281" s="8"/>
      <c r="F281" s="3"/>
      <c r="G281" s="2"/>
      <c r="H281" s="2"/>
      <c r="I281" s="3"/>
      <c r="J281" s="2"/>
      <c r="K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3" s="4" customFormat="1" ht="20.100000000000001" customHeight="1" x14ac:dyDescent="0.25">
      <c r="C282" s="48"/>
      <c r="D282" s="47"/>
      <c r="E282" s="8"/>
      <c r="F282" s="3"/>
      <c r="G282" s="2"/>
      <c r="H282" s="2"/>
      <c r="I282" s="3"/>
      <c r="J282" s="2"/>
      <c r="K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3" s="4" customFormat="1" ht="20.100000000000001" customHeight="1" x14ac:dyDescent="0.25">
      <c r="C283" s="48"/>
      <c r="D283" s="47"/>
      <c r="E283" s="8"/>
      <c r="F283" s="3"/>
      <c r="G283" s="2"/>
      <c r="H283" s="2"/>
      <c r="I283" s="3"/>
      <c r="J283" s="2"/>
      <c r="K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3" s="4" customFormat="1" ht="20.100000000000001" customHeight="1" x14ac:dyDescent="0.25">
      <c r="C284" s="48"/>
      <c r="D284" s="47"/>
      <c r="E284" s="8"/>
      <c r="F284" s="3"/>
      <c r="G284" s="2"/>
      <c r="H284" s="2"/>
      <c r="I284" s="3"/>
      <c r="J284" s="2"/>
      <c r="K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3" s="4" customFormat="1" ht="20.100000000000001" customHeight="1" x14ac:dyDescent="0.25">
      <c r="C285" s="48"/>
      <c r="D285" s="47"/>
      <c r="E285" s="8"/>
      <c r="F285" s="3"/>
      <c r="G285" s="2"/>
      <c r="H285" s="2"/>
      <c r="I285" s="3"/>
      <c r="J285" s="2"/>
      <c r="K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3" s="4" customFormat="1" ht="20.100000000000001" customHeight="1" x14ac:dyDescent="0.25">
      <c r="C286" s="48"/>
      <c r="D286" s="47"/>
      <c r="E286" s="8"/>
      <c r="F286" s="3"/>
      <c r="G286" s="2"/>
      <c r="H286" s="2"/>
      <c r="I286" s="3"/>
      <c r="J286" s="2"/>
      <c r="K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3" s="4" customFormat="1" ht="20.100000000000001" customHeight="1" x14ac:dyDescent="0.25">
      <c r="C287" s="48"/>
      <c r="D287" s="47"/>
      <c r="E287" s="8"/>
      <c r="F287" s="3"/>
      <c r="G287" s="2"/>
      <c r="H287" s="2"/>
      <c r="I287" s="3"/>
      <c r="J287" s="2"/>
      <c r="K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3" s="4" customFormat="1" ht="20.100000000000001" customHeight="1" x14ac:dyDescent="0.25">
      <c r="C288" s="48"/>
      <c r="D288" s="47"/>
      <c r="E288" s="8"/>
      <c r="F288" s="3"/>
      <c r="G288" s="2"/>
      <c r="H288" s="2"/>
      <c r="I288" s="3"/>
      <c r="J288" s="2"/>
      <c r="K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3" s="4" customFormat="1" ht="20.100000000000001" customHeight="1" x14ac:dyDescent="0.25">
      <c r="C289" s="48"/>
      <c r="D289" s="47"/>
      <c r="E289" s="8"/>
      <c r="F289" s="3"/>
      <c r="G289" s="2"/>
      <c r="H289" s="2"/>
      <c r="I289" s="3"/>
      <c r="J289" s="2"/>
      <c r="K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3" s="4" customFormat="1" ht="20.100000000000001" customHeight="1" x14ac:dyDescent="0.25">
      <c r="C290" s="48"/>
      <c r="D290" s="47"/>
      <c r="E290" s="8"/>
      <c r="F290" s="3"/>
      <c r="G290" s="2"/>
      <c r="H290" s="2"/>
      <c r="I290" s="3"/>
      <c r="J290" s="2"/>
      <c r="K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3" s="4" customFormat="1" ht="20.100000000000001" customHeight="1" x14ac:dyDescent="0.25">
      <c r="C291" s="48"/>
      <c r="D291" s="47"/>
      <c r="E291" s="8"/>
      <c r="F291" s="3"/>
      <c r="G291" s="2"/>
      <c r="H291" s="2"/>
      <c r="I291" s="3"/>
      <c r="J291" s="2"/>
      <c r="K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3" s="4" customFormat="1" ht="20.100000000000001" customHeight="1" x14ac:dyDescent="0.25">
      <c r="C292" s="48"/>
      <c r="D292" s="47"/>
      <c r="E292" s="8"/>
      <c r="F292" s="3"/>
      <c r="G292" s="2"/>
      <c r="H292" s="2"/>
      <c r="I292" s="3"/>
      <c r="J292" s="2"/>
      <c r="K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3" s="4" customFormat="1" ht="20.100000000000001" customHeight="1" x14ac:dyDescent="0.25">
      <c r="C293" s="48"/>
      <c r="D293" s="47"/>
      <c r="E293" s="8"/>
      <c r="F293" s="3"/>
      <c r="G293" s="2"/>
      <c r="H293" s="2"/>
      <c r="I293" s="3"/>
      <c r="J293" s="2"/>
      <c r="K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3" s="4" customFormat="1" ht="20.100000000000001" customHeight="1" x14ac:dyDescent="0.25">
      <c r="C294" s="48"/>
      <c r="D294" s="47"/>
      <c r="E294" s="8"/>
      <c r="F294" s="3"/>
      <c r="G294" s="2"/>
      <c r="H294" s="2"/>
      <c r="I294" s="3"/>
      <c r="J294" s="2"/>
      <c r="K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3" s="4" customFormat="1" ht="20.100000000000001" customHeight="1" x14ac:dyDescent="0.25">
      <c r="C295" s="48"/>
      <c r="D295" s="47"/>
      <c r="E295" s="8"/>
      <c r="F295" s="3"/>
      <c r="G295" s="2"/>
      <c r="H295" s="2"/>
      <c r="I295" s="3"/>
      <c r="J295" s="2"/>
      <c r="K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3" s="4" customFormat="1" ht="20.100000000000001" customHeight="1" x14ac:dyDescent="0.25">
      <c r="C296" s="48"/>
      <c r="D296" s="47"/>
      <c r="E296" s="8"/>
      <c r="F296" s="3"/>
      <c r="G296" s="2"/>
      <c r="H296" s="2"/>
      <c r="I296" s="3"/>
      <c r="J296" s="2"/>
      <c r="K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3" s="4" customFormat="1" ht="20.100000000000001" customHeight="1" x14ac:dyDescent="0.25">
      <c r="C297" s="48"/>
      <c r="D297" s="47"/>
      <c r="E297" s="8"/>
      <c r="F297" s="3"/>
      <c r="G297" s="2"/>
      <c r="H297" s="2"/>
      <c r="I297" s="3"/>
      <c r="J297" s="2"/>
      <c r="K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3" s="4" customFormat="1" ht="20.100000000000001" customHeight="1" x14ac:dyDescent="0.25">
      <c r="C298" s="48"/>
      <c r="D298" s="47"/>
      <c r="E298" s="8"/>
      <c r="F298" s="3"/>
      <c r="G298" s="2"/>
      <c r="H298" s="2"/>
      <c r="I298" s="3"/>
      <c r="J298" s="2"/>
      <c r="K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3" s="4" customFormat="1" ht="20.100000000000001" customHeight="1" x14ac:dyDescent="0.25">
      <c r="C299" s="48"/>
      <c r="D299" s="47"/>
      <c r="E299" s="8"/>
      <c r="F299" s="3"/>
      <c r="G299" s="2"/>
      <c r="H299" s="2"/>
      <c r="I299" s="3"/>
      <c r="J299" s="2"/>
      <c r="K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3" s="4" customFormat="1" ht="20.100000000000001" customHeight="1" x14ac:dyDescent="0.25">
      <c r="C300" s="48"/>
      <c r="D300" s="47"/>
      <c r="E300" s="8"/>
      <c r="F300" s="3"/>
      <c r="G300" s="2"/>
      <c r="H300" s="2"/>
      <c r="I300" s="3"/>
      <c r="J300" s="2"/>
      <c r="K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3" s="4" customFormat="1" ht="20.100000000000001" customHeight="1" x14ac:dyDescent="0.25">
      <c r="C301" s="48"/>
      <c r="D301" s="47"/>
      <c r="E301" s="8"/>
      <c r="F301" s="3"/>
      <c r="G301" s="2"/>
      <c r="H301" s="2"/>
      <c r="I301" s="3"/>
      <c r="J301" s="2"/>
      <c r="K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3" s="4" customFormat="1" ht="20.100000000000001" customHeight="1" x14ac:dyDescent="0.25">
      <c r="C302" s="48"/>
      <c r="D302" s="47"/>
      <c r="E302" s="8"/>
      <c r="F302" s="3"/>
      <c r="G302" s="2"/>
      <c r="H302" s="2"/>
      <c r="I302" s="3"/>
      <c r="J302" s="2"/>
      <c r="K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3" s="4" customFormat="1" ht="20.100000000000001" customHeight="1" x14ac:dyDescent="0.25">
      <c r="C303" s="48"/>
      <c r="D303" s="47"/>
      <c r="E303" s="8"/>
      <c r="F303" s="3"/>
      <c r="G303" s="2"/>
      <c r="H303" s="2"/>
      <c r="I303" s="3"/>
      <c r="J303" s="2"/>
      <c r="K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3" s="4" customFormat="1" ht="20.100000000000001" customHeight="1" x14ac:dyDescent="0.25">
      <c r="C304" s="48"/>
      <c r="D304" s="47"/>
      <c r="E304" s="8"/>
      <c r="F304" s="3"/>
      <c r="G304" s="2"/>
      <c r="H304" s="2"/>
      <c r="I304" s="3"/>
      <c r="J304" s="2"/>
      <c r="K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3" s="4" customFormat="1" ht="20.100000000000001" customHeight="1" x14ac:dyDescent="0.25">
      <c r="C305" s="48"/>
      <c r="D305" s="47"/>
      <c r="E305" s="8"/>
      <c r="F305" s="3"/>
      <c r="G305" s="2"/>
      <c r="H305" s="2"/>
      <c r="I305" s="3"/>
      <c r="J305" s="2"/>
      <c r="K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3" s="4" customFormat="1" ht="20.100000000000001" customHeight="1" x14ac:dyDescent="0.25">
      <c r="C306" s="48"/>
      <c r="D306" s="47"/>
      <c r="E306" s="8"/>
      <c r="F306" s="3"/>
      <c r="G306" s="2"/>
      <c r="H306" s="2"/>
      <c r="I306" s="3"/>
      <c r="J306" s="2"/>
      <c r="K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3" s="4" customFormat="1" ht="20.100000000000001" customHeight="1" x14ac:dyDescent="0.25">
      <c r="C307" s="48"/>
      <c r="D307" s="47"/>
      <c r="E307" s="8"/>
      <c r="F307" s="3"/>
      <c r="G307" s="2"/>
      <c r="H307" s="2"/>
      <c r="I307" s="3"/>
      <c r="J307" s="2"/>
      <c r="K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3" s="4" customFormat="1" ht="20.100000000000001" customHeight="1" x14ac:dyDescent="0.25">
      <c r="C308" s="48"/>
      <c r="D308" s="47"/>
      <c r="E308" s="8"/>
      <c r="F308" s="3"/>
      <c r="G308" s="2"/>
      <c r="H308" s="2"/>
      <c r="I308" s="3"/>
      <c r="J308" s="2"/>
      <c r="K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3" s="4" customFormat="1" ht="20.100000000000001" customHeight="1" x14ac:dyDescent="0.25">
      <c r="C309" s="48"/>
      <c r="D309" s="47"/>
      <c r="E309" s="8"/>
      <c r="F309" s="3"/>
      <c r="G309" s="2"/>
      <c r="H309" s="2"/>
      <c r="I309" s="3"/>
      <c r="J309" s="2"/>
      <c r="K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3" s="4" customFormat="1" ht="20.100000000000001" customHeight="1" x14ac:dyDescent="0.25">
      <c r="C310" s="48"/>
      <c r="D310" s="47"/>
      <c r="E310" s="8"/>
      <c r="F310" s="3"/>
      <c r="G310" s="2"/>
      <c r="H310" s="2"/>
      <c r="I310" s="3"/>
      <c r="J310" s="2"/>
      <c r="K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3" s="4" customFormat="1" ht="20.100000000000001" customHeight="1" x14ac:dyDescent="0.25">
      <c r="C311" s="48"/>
      <c r="D311" s="47"/>
      <c r="E311" s="8"/>
      <c r="F311" s="3"/>
      <c r="G311" s="2"/>
      <c r="H311" s="2"/>
      <c r="I311" s="3"/>
      <c r="J311" s="2"/>
      <c r="K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3" s="4" customFormat="1" ht="20.100000000000001" customHeight="1" x14ac:dyDescent="0.25">
      <c r="C312" s="48"/>
      <c r="D312" s="47"/>
      <c r="E312" s="8"/>
      <c r="F312" s="3"/>
      <c r="G312" s="2"/>
      <c r="H312" s="2"/>
      <c r="I312" s="3"/>
      <c r="J312" s="2"/>
      <c r="K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3" s="4" customFormat="1" ht="20.100000000000001" customHeight="1" x14ac:dyDescent="0.25">
      <c r="C313" s="48"/>
      <c r="D313" s="47"/>
      <c r="E313" s="8"/>
      <c r="F313" s="3"/>
      <c r="G313" s="2"/>
      <c r="H313" s="2"/>
      <c r="I313" s="3"/>
      <c r="J313" s="2"/>
      <c r="K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3" s="4" customFormat="1" ht="20.100000000000001" customHeight="1" x14ac:dyDescent="0.25">
      <c r="C314" s="48"/>
      <c r="D314" s="47"/>
      <c r="E314" s="8"/>
      <c r="F314" s="3"/>
      <c r="G314" s="2"/>
      <c r="H314" s="2"/>
      <c r="I314" s="3"/>
      <c r="J314" s="2"/>
      <c r="K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3" s="4" customFormat="1" ht="20.100000000000001" customHeight="1" x14ac:dyDescent="0.25">
      <c r="C315" s="48"/>
      <c r="D315" s="47"/>
      <c r="E315" s="8"/>
      <c r="F315" s="3"/>
      <c r="G315" s="2"/>
      <c r="H315" s="2"/>
      <c r="I315" s="3"/>
      <c r="J315" s="2"/>
      <c r="K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3" s="4" customFormat="1" ht="20.100000000000001" customHeight="1" x14ac:dyDescent="0.25">
      <c r="C316" s="48"/>
      <c r="D316" s="47"/>
      <c r="E316" s="8"/>
      <c r="F316" s="3"/>
      <c r="G316" s="2"/>
      <c r="H316" s="2"/>
      <c r="I316" s="3"/>
      <c r="J316" s="2"/>
      <c r="K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3" s="4" customFormat="1" ht="20.100000000000001" customHeight="1" x14ac:dyDescent="0.25">
      <c r="C317" s="48"/>
      <c r="D317" s="47"/>
      <c r="E317" s="8"/>
      <c r="F317" s="3"/>
      <c r="G317" s="2"/>
      <c r="H317" s="2"/>
      <c r="I317" s="3"/>
      <c r="J317" s="2"/>
      <c r="K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3" s="4" customFormat="1" ht="20.100000000000001" customHeight="1" x14ac:dyDescent="0.25">
      <c r="C318" s="48"/>
      <c r="D318" s="47"/>
      <c r="E318" s="8"/>
      <c r="F318" s="3"/>
      <c r="G318" s="2"/>
      <c r="H318" s="2"/>
      <c r="I318" s="3"/>
      <c r="J318" s="2"/>
      <c r="K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3" s="4" customFormat="1" ht="20.100000000000001" customHeight="1" x14ac:dyDescent="0.25">
      <c r="C319" s="48"/>
      <c r="D319" s="47"/>
      <c r="E319" s="8"/>
      <c r="F319" s="3"/>
      <c r="G319" s="2"/>
      <c r="H319" s="2"/>
      <c r="I319" s="3"/>
      <c r="J319" s="2"/>
      <c r="K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3" s="4" customFormat="1" ht="20.100000000000001" customHeight="1" x14ac:dyDescent="0.25">
      <c r="C320" s="48"/>
      <c r="D320" s="47"/>
      <c r="E320" s="8"/>
      <c r="F320" s="3"/>
      <c r="G320" s="2"/>
      <c r="H320" s="2"/>
      <c r="I320" s="3"/>
      <c r="J320" s="2"/>
      <c r="K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3" s="4" customFormat="1" ht="20.100000000000001" customHeight="1" x14ac:dyDescent="0.25">
      <c r="C321" s="48"/>
      <c r="D321" s="47"/>
      <c r="E321" s="8"/>
      <c r="F321" s="3"/>
      <c r="G321" s="2"/>
      <c r="H321" s="2"/>
      <c r="I321" s="3"/>
      <c r="J321" s="2"/>
      <c r="K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3" s="4" customFormat="1" ht="20.100000000000001" customHeight="1" x14ac:dyDescent="0.25">
      <c r="C322" s="48"/>
      <c r="D322" s="47"/>
      <c r="E322" s="8"/>
      <c r="F322" s="3"/>
      <c r="G322" s="2"/>
      <c r="H322" s="2"/>
      <c r="I322" s="3"/>
      <c r="J322" s="2"/>
      <c r="K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3" s="4" customFormat="1" ht="20.100000000000001" customHeight="1" x14ac:dyDescent="0.25">
      <c r="C323" s="48"/>
      <c r="D323" s="47"/>
      <c r="E323" s="8"/>
      <c r="F323" s="3"/>
      <c r="G323" s="2"/>
      <c r="H323" s="2"/>
      <c r="I323" s="3"/>
      <c r="J323" s="2"/>
      <c r="K323" s="2"/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3" s="4" customFormat="1" ht="20.100000000000001" customHeight="1" x14ac:dyDescent="0.25">
      <c r="C324" s="48"/>
      <c r="D324" s="47"/>
      <c r="E324" s="8"/>
      <c r="F324" s="3"/>
      <c r="G324" s="2"/>
      <c r="H324" s="2"/>
      <c r="I324" s="3"/>
      <c r="J324" s="2"/>
      <c r="K324" s="2"/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3:23" s="4" customFormat="1" ht="20.100000000000001" customHeight="1" x14ac:dyDescent="0.25">
      <c r="C325" s="48"/>
      <c r="D325" s="47"/>
      <c r="E325" s="8"/>
      <c r="F325" s="3"/>
      <c r="G325" s="2"/>
      <c r="H325" s="2"/>
      <c r="I325" s="3"/>
      <c r="J325" s="2"/>
      <c r="K325" s="2"/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3" s="4" customFormat="1" ht="20.100000000000001" customHeight="1" x14ac:dyDescent="0.25">
      <c r="C326" s="48"/>
      <c r="D326" s="47"/>
      <c r="E326" s="8"/>
      <c r="F326" s="3"/>
      <c r="G326" s="2"/>
      <c r="H326" s="2"/>
      <c r="I326" s="3"/>
      <c r="J326" s="2"/>
      <c r="K326" s="2"/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3" s="4" customFormat="1" ht="20.100000000000001" customHeight="1" x14ac:dyDescent="0.25">
      <c r="C327" s="48"/>
      <c r="D327" s="47"/>
      <c r="E327" s="8"/>
      <c r="F327" s="3"/>
      <c r="G327" s="2"/>
      <c r="H327" s="2"/>
      <c r="I327" s="3"/>
      <c r="J327" s="2"/>
      <c r="K327" s="2"/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3" s="4" customFormat="1" ht="20.100000000000001" customHeight="1" x14ac:dyDescent="0.25">
      <c r="C328" s="48"/>
      <c r="D328" s="47"/>
      <c r="E328" s="8"/>
      <c r="F328" s="3"/>
      <c r="G328" s="2"/>
      <c r="H328" s="2"/>
      <c r="I328" s="3"/>
      <c r="J328" s="2"/>
      <c r="K328" s="2"/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3" s="4" customFormat="1" ht="20.100000000000001" customHeight="1" x14ac:dyDescent="0.25">
      <c r="C329" s="48"/>
      <c r="D329" s="47"/>
      <c r="E329" s="8"/>
      <c r="F329" s="3"/>
      <c r="G329" s="2"/>
      <c r="H329" s="2"/>
      <c r="I329" s="3"/>
      <c r="J329" s="2"/>
      <c r="K329" s="2"/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3:23" s="4" customFormat="1" ht="20.100000000000001" customHeight="1" x14ac:dyDescent="0.25">
      <c r="C330" s="48"/>
      <c r="D330" s="47"/>
      <c r="E330" s="8"/>
      <c r="F330" s="3"/>
      <c r="G330" s="2"/>
      <c r="H330" s="2"/>
      <c r="I330" s="3"/>
      <c r="J330" s="2"/>
      <c r="K330" s="2"/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3" s="4" customFormat="1" ht="20.100000000000001" customHeight="1" x14ac:dyDescent="0.25">
      <c r="C331" s="48"/>
      <c r="D331" s="47"/>
      <c r="E331" s="8"/>
      <c r="F331" s="3"/>
      <c r="G331" s="2"/>
      <c r="H331" s="2"/>
      <c r="I331" s="3"/>
      <c r="J331" s="2"/>
      <c r="K331" s="2"/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3" s="4" customFormat="1" ht="20.100000000000001" customHeight="1" x14ac:dyDescent="0.25">
      <c r="C332" s="48"/>
      <c r="D332" s="47"/>
      <c r="E332" s="8"/>
      <c r="F332" s="3"/>
      <c r="G332" s="2"/>
      <c r="H332" s="2"/>
      <c r="I332" s="3"/>
      <c r="J332" s="2"/>
      <c r="K332" s="2"/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3" s="4" customFormat="1" ht="20.100000000000001" customHeight="1" x14ac:dyDescent="0.25">
      <c r="C333" s="48"/>
      <c r="D333" s="47"/>
      <c r="E333" s="8"/>
      <c r="F333" s="3"/>
      <c r="G333" s="2"/>
      <c r="H333" s="2"/>
      <c r="I333" s="3"/>
      <c r="J333" s="2"/>
      <c r="K333" s="2"/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3" s="4" customFormat="1" ht="20.100000000000001" customHeight="1" x14ac:dyDescent="0.25">
      <c r="C334" s="48"/>
      <c r="D334" s="47"/>
      <c r="E334" s="8"/>
      <c r="F334" s="3"/>
      <c r="G334" s="2"/>
      <c r="H334" s="2"/>
      <c r="I334" s="3"/>
      <c r="J334" s="2"/>
      <c r="K334" s="2"/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3" s="4" customFormat="1" ht="20.100000000000001" customHeight="1" x14ac:dyDescent="0.25">
      <c r="C335" s="48"/>
      <c r="D335" s="47"/>
      <c r="E335" s="8"/>
      <c r="F335" s="3"/>
      <c r="G335" s="2"/>
      <c r="H335" s="2"/>
      <c r="I335" s="3"/>
      <c r="J335" s="2"/>
      <c r="K335" s="2"/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3" s="4" customFormat="1" ht="20.100000000000001" customHeight="1" x14ac:dyDescent="0.25">
      <c r="C336" s="48"/>
      <c r="D336" s="47"/>
      <c r="E336" s="8"/>
      <c r="F336" s="3"/>
      <c r="G336" s="2"/>
      <c r="H336" s="2"/>
      <c r="I336" s="3"/>
      <c r="J336" s="2"/>
      <c r="K336" s="2"/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3" s="4" customFormat="1" ht="20.100000000000001" customHeight="1" x14ac:dyDescent="0.25">
      <c r="C337" s="48"/>
      <c r="D337" s="47"/>
      <c r="E337" s="8"/>
      <c r="F337" s="3"/>
      <c r="G337" s="2"/>
      <c r="H337" s="2"/>
      <c r="I337" s="3"/>
      <c r="J337" s="2"/>
      <c r="K337" s="2"/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3:23" s="4" customFormat="1" ht="20.100000000000001" customHeight="1" x14ac:dyDescent="0.25">
      <c r="C338" s="48"/>
      <c r="D338" s="47"/>
      <c r="E338" s="8"/>
      <c r="F338" s="3"/>
      <c r="G338" s="2"/>
      <c r="H338" s="2"/>
      <c r="I338" s="3"/>
      <c r="J338" s="2"/>
      <c r="K338" s="2"/>
      <c r="L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3:23" s="4" customFormat="1" ht="20.100000000000001" customHeight="1" x14ac:dyDescent="0.25">
      <c r="C339" s="48"/>
      <c r="D339" s="47"/>
      <c r="E339" s="8"/>
      <c r="F339" s="3"/>
      <c r="G339" s="2"/>
      <c r="H339" s="2"/>
      <c r="I339" s="3"/>
      <c r="J339" s="2"/>
      <c r="K339" s="2"/>
      <c r="L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3" s="4" customFormat="1" ht="20.100000000000001" customHeight="1" x14ac:dyDescent="0.25">
      <c r="C340" s="48"/>
      <c r="D340" s="47"/>
      <c r="E340" s="8"/>
      <c r="F340" s="3"/>
      <c r="G340" s="2"/>
      <c r="H340" s="2"/>
      <c r="I340" s="3"/>
      <c r="J340" s="2"/>
      <c r="K340" s="2"/>
      <c r="L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3:23" s="4" customFormat="1" ht="20.100000000000001" customHeight="1" x14ac:dyDescent="0.25">
      <c r="C341" s="48"/>
      <c r="D341" s="47"/>
      <c r="E341" s="8"/>
      <c r="F341" s="3"/>
      <c r="G341" s="2"/>
      <c r="H341" s="2"/>
      <c r="I341" s="3"/>
      <c r="J341" s="2"/>
      <c r="K341" s="2"/>
      <c r="L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3" s="4" customFormat="1" ht="20.100000000000001" customHeight="1" x14ac:dyDescent="0.25">
      <c r="C342" s="48"/>
      <c r="D342" s="47"/>
      <c r="E342" s="8"/>
      <c r="F342" s="3"/>
      <c r="G342" s="2"/>
      <c r="H342" s="2"/>
      <c r="I342" s="3"/>
      <c r="J342" s="2"/>
      <c r="K342" s="2"/>
      <c r="L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3" s="4" customFormat="1" ht="20.100000000000001" customHeight="1" x14ac:dyDescent="0.25">
      <c r="C343" s="48"/>
      <c r="D343" s="47"/>
      <c r="E343" s="8"/>
      <c r="F343" s="3"/>
      <c r="G343" s="2"/>
      <c r="H343" s="2"/>
      <c r="I343" s="3"/>
      <c r="J343" s="2"/>
      <c r="K343" s="2"/>
      <c r="L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3" s="4" customFormat="1" ht="20.100000000000001" customHeight="1" x14ac:dyDescent="0.25">
      <c r="C344" s="48"/>
      <c r="D344" s="47"/>
      <c r="E344" s="8"/>
      <c r="F344" s="3"/>
      <c r="G344" s="2"/>
      <c r="H344" s="2"/>
      <c r="I344" s="3"/>
      <c r="J344" s="2"/>
      <c r="K344" s="2"/>
      <c r="L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3:23" s="4" customFormat="1" ht="20.100000000000001" customHeight="1" x14ac:dyDescent="0.25">
      <c r="C345" s="48"/>
      <c r="D345" s="47"/>
      <c r="E345" s="8"/>
      <c r="F345" s="3"/>
      <c r="G345" s="2"/>
      <c r="H345" s="2"/>
      <c r="I345" s="3"/>
      <c r="J345" s="2"/>
      <c r="K345" s="2"/>
      <c r="L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3:23" s="4" customFormat="1" ht="20.100000000000001" customHeight="1" x14ac:dyDescent="0.25">
      <c r="C346" s="48"/>
      <c r="D346" s="47"/>
      <c r="E346" s="8"/>
      <c r="F346" s="3"/>
      <c r="G346" s="2"/>
      <c r="H346" s="2"/>
      <c r="I346" s="3"/>
      <c r="J346" s="2"/>
      <c r="K346" s="2"/>
      <c r="L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3:23" s="4" customFormat="1" ht="20.100000000000001" customHeight="1" x14ac:dyDescent="0.25">
      <c r="C347" s="48"/>
      <c r="D347" s="47"/>
      <c r="E347" s="8"/>
      <c r="F347" s="3"/>
      <c r="G347" s="2"/>
      <c r="H347" s="2"/>
      <c r="I347" s="3"/>
      <c r="J347" s="2"/>
      <c r="K347" s="2"/>
      <c r="L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3" s="4" customFormat="1" ht="20.100000000000001" customHeight="1" x14ac:dyDescent="0.25">
      <c r="C348" s="48"/>
      <c r="D348" s="47"/>
      <c r="E348" s="8"/>
      <c r="F348" s="3"/>
      <c r="G348" s="2"/>
      <c r="H348" s="2"/>
      <c r="I348" s="3"/>
      <c r="J348" s="2"/>
      <c r="K348" s="2"/>
      <c r="L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3" s="4" customFormat="1" ht="20.100000000000001" customHeight="1" x14ac:dyDescent="0.25">
      <c r="C349" s="48"/>
      <c r="D349" s="47"/>
      <c r="E349" s="8"/>
      <c r="F349" s="3"/>
      <c r="G349" s="2"/>
      <c r="H349" s="2"/>
      <c r="I349" s="3"/>
      <c r="J349" s="2"/>
      <c r="K349" s="2"/>
      <c r="L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3:23" s="4" customFormat="1" ht="20.100000000000001" customHeight="1" x14ac:dyDescent="0.25">
      <c r="C350" s="48"/>
      <c r="D350" s="47"/>
      <c r="E350" s="8"/>
      <c r="F350" s="3"/>
      <c r="G350" s="2"/>
      <c r="H350" s="2"/>
      <c r="I350" s="3"/>
      <c r="J350" s="2"/>
      <c r="K350" s="2"/>
      <c r="L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3:23" s="4" customFormat="1" ht="20.100000000000001" customHeight="1" x14ac:dyDescent="0.25">
      <c r="C351" s="48"/>
      <c r="D351" s="47"/>
      <c r="E351" s="8"/>
      <c r="F351" s="3"/>
      <c r="G351" s="2"/>
      <c r="H351" s="2"/>
      <c r="I351" s="3"/>
      <c r="J351" s="2"/>
      <c r="K351" s="2"/>
      <c r="L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3:23" s="4" customFormat="1" ht="20.100000000000001" customHeight="1" x14ac:dyDescent="0.25">
      <c r="C352" s="48"/>
      <c r="D352" s="47"/>
      <c r="E352" s="8"/>
      <c r="F352" s="3"/>
      <c r="G352" s="2"/>
      <c r="H352" s="2"/>
      <c r="I352" s="3"/>
      <c r="J352" s="2"/>
      <c r="K352" s="2"/>
      <c r="L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3:23" s="4" customFormat="1" ht="20.100000000000001" customHeight="1" x14ac:dyDescent="0.25">
      <c r="C353" s="48"/>
      <c r="D353" s="47"/>
      <c r="E353" s="8"/>
      <c r="F353" s="3"/>
      <c r="G353" s="2"/>
      <c r="H353" s="2"/>
      <c r="I353" s="3"/>
      <c r="J353" s="2"/>
      <c r="K353" s="2"/>
      <c r="L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3:23" s="4" customFormat="1" ht="20.100000000000001" customHeight="1" x14ac:dyDescent="0.25">
      <c r="C354" s="48"/>
      <c r="D354" s="47"/>
      <c r="E354" s="8"/>
      <c r="F354" s="3"/>
      <c r="G354" s="2"/>
      <c r="H354" s="2"/>
      <c r="I354" s="3"/>
      <c r="J354" s="2"/>
      <c r="K354" s="2"/>
      <c r="L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3:23" s="4" customFormat="1" ht="20.100000000000001" customHeight="1" x14ac:dyDescent="0.25">
      <c r="C355" s="48"/>
      <c r="D355" s="47"/>
      <c r="E355" s="8"/>
      <c r="F355" s="3"/>
      <c r="G355" s="2"/>
      <c r="H355" s="2"/>
      <c r="I355" s="3"/>
      <c r="J355" s="2"/>
      <c r="K355" s="2"/>
      <c r="L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3:23" s="4" customFormat="1" ht="20.100000000000001" customHeight="1" x14ac:dyDescent="0.25">
      <c r="C356" s="48"/>
      <c r="D356" s="47"/>
      <c r="E356" s="8"/>
      <c r="F356" s="3"/>
      <c r="G356" s="2"/>
      <c r="H356" s="2"/>
      <c r="I356" s="3"/>
      <c r="J356" s="2"/>
      <c r="K356" s="2"/>
      <c r="L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3:23" s="4" customFormat="1" ht="20.100000000000001" customHeight="1" x14ac:dyDescent="0.25">
      <c r="C357" s="48"/>
      <c r="D357" s="47"/>
      <c r="E357" s="8"/>
      <c r="F357" s="3"/>
      <c r="G357" s="2"/>
      <c r="H357" s="2"/>
      <c r="I357" s="3"/>
      <c r="J357" s="2"/>
      <c r="K357" s="2"/>
      <c r="L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3:23" s="4" customFormat="1" ht="20.100000000000001" customHeight="1" x14ac:dyDescent="0.25">
      <c r="C358" s="48"/>
      <c r="D358" s="47"/>
      <c r="E358" s="8"/>
      <c r="F358" s="3"/>
      <c r="G358" s="2"/>
      <c r="H358" s="2"/>
      <c r="I358" s="3"/>
      <c r="J358" s="2"/>
      <c r="K358" s="2"/>
      <c r="L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3:23" s="4" customFormat="1" ht="20.100000000000001" customHeight="1" x14ac:dyDescent="0.25">
      <c r="C359" s="48"/>
      <c r="D359" s="47"/>
      <c r="E359" s="8"/>
      <c r="F359" s="3"/>
      <c r="G359" s="2"/>
      <c r="H359" s="2"/>
      <c r="I359" s="3"/>
      <c r="J359" s="2"/>
      <c r="K359" s="2"/>
      <c r="L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3:23" s="4" customFormat="1" ht="20.100000000000001" customHeight="1" x14ac:dyDescent="0.25">
      <c r="C360" s="48"/>
      <c r="D360" s="47"/>
      <c r="E360" s="8"/>
      <c r="F360" s="3"/>
      <c r="G360" s="2"/>
      <c r="H360" s="2"/>
      <c r="I360" s="3"/>
      <c r="J360" s="2"/>
      <c r="K360" s="2"/>
      <c r="L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3:23" s="4" customFormat="1" ht="20.100000000000001" customHeight="1" x14ac:dyDescent="0.25">
      <c r="C361" s="48"/>
      <c r="D361" s="47"/>
      <c r="E361" s="8"/>
      <c r="F361" s="3"/>
      <c r="G361" s="2"/>
      <c r="H361" s="2"/>
      <c r="I361" s="3"/>
      <c r="J361" s="2"/>
      <c r="K361" s="2"/>
      <c r="L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3:23" s="4" customFormat="1" ht="20.100000000000001" customHeight="1" x14ac:dyDescent="0.25">
      <c r="C362" s="48"/>
      <c r="D362" s="47"/>
      <c r="E362" s="8"/>
      <c r="F362" s="3"/>
      <c r="G362" s="2"/>
      <c r="H362" s="2"/>
      <c r="I362" s="3"/>
      <c r="J362" s="2"/>
      <c r="K362" s="2"/>
      <c r="L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3:23" s="4" customFormat="1" ht="20.100000000000001" customHeight="1" x14ac:dyDescent="0.25">
      <c r="C363" s="48"/>
      <c r="D363" s="47"/>
      <c r="E363" s="8"/>
      <c r="F363" s="3"/>
      <c r="G363" s="2"/>
      <c r="H363" s="2"/>
      <c r="I363" s="3"/>
      <c r="J363" s="2"/>
      <c r="K363" s="2"/>
      <c r="L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3:23" s="4" customFormat="1" ht="20.100000000000001" customHeight="1" x14ac:dyDescent="0.25">
      <c r="C364" s="48"/>
      <c r="D364" s="47"/>
      <c r="E364" s="8"/>
      <c r="F364" s="3"/>
      <c r="G364" s="2"/>
      <c r="H364" s="2"/>
      <c r="I364" s="3"/>
      <c r="J364" s="2"/>
      <c r="K364" s="2"/>
      <c r="L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3:23" s="4" customFormat="1" ht="20.100000000000001" customHeight="1" x14ac:dyDescent="0.25">
      <c r="C365" s="48"/>
      <c r="D365" s="47"/>
      <c r="E365" s="8"/>
      <c r="F365" s="3"/>
      <c r="G365" s="2"/>
      <c r="H365" s="2"/>
      <c r="I365" s="3"/>
      <c r="J365" s="2"/>
      <c r="K365" s="2"/>
      <c r="L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1048489" spans="2:9" x14ac:dyDescent="0.25">
      <c r="B1048489" s="1">
        <v>43500</v>
      </c>
      <c r="D1048489" s="4"/>
      <c r="E1048489" s="48"/>
      <c r="F1048489" s="2"/>
      <c r="I1048489" s="2"/>
    </row>
    <row r="1048490" spans="2:9" x14ac:dyDescent="0.25">
      <c r="B1048490" s="1">
        <v>43500</v>
      </c>
    </row>
  </sheetData>
  <mergeCells count="2">
    <mergeCell ref="B1:E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 2019</vt:lpstr>
      <vt:lpstr>Sep 2019</vt:lpstr>
      <vt:lpstr>Aug 2019</vt:lpstr>
      <vt:lpstr>Jul 2019</vt:lpstr>
      <vt:lpstr>Jun 2019</vt:lpstr>
      <vt:lpstr>May 2019</vt:lpstr>
      <vt:lpstr>Apr 2019</vt:lpstr>
      <vt:lpstr>Mar 2019</vt:lpstr>
      <vt:lpstr>Feb 2019</vt:lpstr>
      <vt:lpstr>Jan 2019</vt:lpstr>
      <vt:lpstr>Dec 2018</vt:lpstr>
      <vt:lpstr>Nov 2018</vt:lpstr>
      <vt:lpstr>Bharath</vt:lpstr>
      <vt:lpstr>MMPalli</vt:lpstr>
    </vt:vector>
  </TitlesOfParts>
  <Company>Great-West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Gajulapalli Bharath</dc:creator>
  <cp:lastModifiedBy>Reddy, Gajulapalli Bharath</cp:lastModifiedBy>
  <cp:lastPrinted>2019-03-06T04:26:06Z</cp:lastPrinted>
  <dcterms:created xsi:type="dcterms:W3CDTF">2018-11-13T08:41:37Z</dcterms:created>
  <dcterms:modified xsi:type="dcterms:W3CDTF">2020-03-13T04:16:32Z</dcterms:modified>
</cp:coreProperties>
</file>