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77eb9dd9d06d3c1/"/>
    </mc:Choice>
  </mc:AlternateContent>
  <bookViews>
    <workbookView xWindow="0" yWindow="0" windowWidth="21570" windowHeight="8280" activeTab="2"/>
  </bookViews>
  <sheets>
    <sheet name="What-If分析" sheetId="1" r:id="rId1"/>
    <sheet name="ゴールシーク" sheetId="4" r:id="rId2"/>
    <sheet name="データテーブル" sheetId="5" r:id="rId3"/>
    <sheet name="ソルバー" sheetId="3" r:id="rId4"/>
  </sheets>
  <definedNames>
    <definedName name="solver_adj" localSheetId="3" hidden="1">ソルバー!$C$2:$C$6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ソルバー!$C$2</definedName>
    <definedName name="solver_lhs2" localSheetId="3" hidden="1">ソルバー!$C$3</definedName>
    <definedName name="solver_lhs3" localSheetId="3" hidden="1">ソルバー!$C$4</definedName>
    <definedName name="solver_lhs4" localSheetId="3" hidden="1">ソルバー!$C$5</definedName>
    <definedName name="solver_lhs5" localSheetId="3" hidden="1">ソルバー!$C$6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5</definedName>
    <definedName name="solver_nwt" localSheetId="3" hidden="1">1</definedName>
    <definedName name="solver_opt" localSheetId="3" hidden="1">ソルバー!$F$7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2</definedName>
    <definedName name="solver_rel3" localSheetId="3" hidden="1">2</definedName>
    <definedName name="solver_rel4" localSheetId="3" hidden="1">3</definedName>
    <definedName name="solver_rel5" localSheetId="3" hidden="1">3</definedName>
    <definedName name="solver_rhs1" localSheetId="3" hidden="1">2</definedName>
    <definedName name="solver_rhs2" localSheetId="3" hidden="1">5</definedName>
    <definedName name="solver_rhs3" localSheetId="3" hidden="1">8</definedName>
    <definedName name="solver_rhs4" localSheetId="3" hidden="1">10</definedName>
    <definedName name="solver_rhs5" localSheetId="3" hidden="1">24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700000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5" l="1"/>
  <c r="B7" i="5" s="1"/>
  <c r="B6" i="4"/>
  <c r="B5" i="4"/>
  <c r="D6" i="3"/>
  <c r="F6" i="3" s="1"/>
  <c r="D5" i="3"/>
  <c r="F5" i="3" s="1"/>
  <c r="D4" i="3"/>
  <c r="F4" i="3" s="1"/>
  <c r="D3" i="3"/>
  <c r="F3" i="3" s="1"/>
  <c r="D2" i="3"/>
  <c r="F2" i="3" s="1"/>
  <c r="F7" i="3" l="1"/>
  <c r="B6" i="1"/>
</calcChain>
</file>

<file path=xl/sharedStrings.xml><?xml version="1.0" encoding="utf-8"?>
<sst xmlns="http://schemas.openxmlformats.org/spreadsheetml/2006/main" count="29" uniqueCount="25">
  <si>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</si>
  <si>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</si>
  <si>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</si>
  <si>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仕入額</t>
    <rPh sb="0" eb="2">
      <t>シイ</t>
    </rPh>
    <rPh sb="2" eb="3">
      <t>ガク</t>
    </rPh>
    <phoneticPr fontId="1"/>
  </si>
  <si>
    <t>広告費</t>
    <rPh sb="0" eb="3">
      <t>コウコクヒ</t>
    </rPh>
    <phoneticPr fontId="1"/>
  </si>
  <si>
    <t>利益</t>
    <rPh sb="0" eb="2">
      <t>リエキ</t>
    </rPh>
    <phoneticPr fontId="1"/>
  </si>
  <si>
    <t>商品D</t>
    <rPh sb="0" eb="2">
      <t>ショウヒン</t>
    </rPh>
    <phoneticPr fontId="1"/>
  </si>
  <si>
    <t>商品E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</si>
  <si>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</si>
  <si>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</si>
  <si>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</si>
  <si>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売上</t>
    <rPh sb="0" eb="2">
      <t>ウリアゲ</t>
    </rPh>
    <phoneticPr fontId="1"/>
  </si>
  <si>
    <t>粗利率</t>
    <rPh sb="0" eb="2">
      <t>アラリ</t>
    </rPh>
    <rPh sb="2" eb="3">
      <t>リツ</t>
    </rPh>
    <phoneticPr fontId="1"/>
  </si>
  <si>
    <t>粗利益</t>
    <rPh sb="0" eb="3">
      <t>ソリエキ</t>
    </rPh>
    <phoneticPr fontId="1"/>
  </si>
  <si>
    <t>粗利合計</t>
    <rPh sb="0" eb="4">
      <t>ソリゴウケイ</t>
    </rPh>
    <phoneticPr fontId="1"/>
  </si>
  <si>
    <t>体重管理シート</t>
    <rPh sb="0" eb="2">
      <t>タイジュウ</t>
    </rPh>
    <rPh sb="2" eb="4">
      <t>カンリ</t>
    </rPh>
    <phoneticPr fontId="1"/>
  </si>
  <si>
    <t>体重(kg)</t>
    <rPh sb="0" eb="2">
      <t>タイジュウ</t>
    </rPh>
    <phoneticPr fontId="1"/>
  </si>
  <si>
    <t>身長(cm)</t>
    <rPh sb="0" eb="2">
      <t>シンチョウ</t>
    </rPh>
    <phoneticPr fontId="1"/>
  </si>
  <si>
    <t>標準体重</t>
    <rPh sb="0" eb="2">
      <t>ヒョウジュン</t>
    </rPh>
    <rPh sb="2" eb="4">
      <t>タイジュウ</t>
    </rPh>
    <phoneticPr fontId="1"/>
  </si>
  <si>
    <t>BMI</t>
    <phoneticPr fontId="1"/>
  </si>
  <si>
    <t>元金</t>
    <rPh sb="0" eb="2">
      <t>ガンキン</t>
    </rPh>
    <phoneticPr fontId="1"/>
  </si>
  <si>
    <t>金利</t>
    <rPh sb="0" eb="2">
      <t>キンリ</t>
    </rPh>
    <phoneticPr fontId="1"/>
  </si>
  <si>
    <t>期間（年）</t>
    <rPh sb="0" eb="2">
      <t>キカン</t>
    </rPh>
    <rPh sb="3" eb="4">
      <t>ネン</t>
    </rPh>
    <phoneticPr fontId="1"/>
  </si>
  <si>
    <t>受取金額</t>
    <rPh sb="0" eb="2">
      <t>ウケトリ</t>
    </rPh>
    <rPh sb="2" eb="4">
      <t>キンガク</t>
    </rPh>
    <phoneticPr fontId="1"/>
  </si>
  <si>
    <t>期間(年)</t>
    <rPh sb="0" eb="2">
      <t>キカン</t>
    </rPh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</si>
</sst>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¥&quot;#,##0;[Red]&quot;¥&quot;\-#,##0"/>
    <numFmt numFmtId="176" formatCode="#,##0_ ;[Red]\-#,##0\ "/>
    <numFmt numFmtId="177" formatCode="0.0%"/>
    <numFmt numFmtId="179" formatCode="0.0_ ;[Red]\-0.0\ "/>
    <numFmt numFmtId="180" formatCode="0_ ;[Red]\-0\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6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0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0</v>
      </c>
      <c r="B1">
        <v>10000</v>
      </c>
    </row>
    <row r="2" spans="1:2" x14ac:dyDescent="0.15">
      <c r="A2" t="s">
        <v>1</v>
      </c>
      <c r="B2">
        <v>20000</v>
      </c>
    </row>
    <row r="3" spans="1:2" x14ac:dyDescent="0.15">
      <c r="A3" t="s">
        <v>2</v>
      </c>
      <c r="B3">
        <v>5000</v>
      </c>
    </row>
    <row r="4" spans="1:2" x14ac:dyDescent="0.15">
      <c r="A4" t="s">
        <v>3</v>
      </c>
      <c r="B4">
        <v>10000</v>
      </c>
    </row>
    <row r="5" spans="1:2" x14ac:dyDescent="0.15">
      <c r="A5" t="s">
        <v>4</v>
      </c>
      <c r="B5">
        <v>5000</v>
      </c>
    </row>
    <row r="6" spans="1:2" x14ac:dyDescent="0.15">
      <c r="A6" t="s">
        <v>5</v>
      </c>
      <c r="B6">
        <f>B1+B2+B3-B4-B5</f>
        <v>20000</v>
      </c>
    </row>
  </sheetData>
  <scenarios current="1" show="0" sqref="C1">
    <scenario name="パターンA" locked="1" count="5" user="板垣衛" comment="作成者 : 板垣衛 日付 : 2013/5/5">
      <inputCells r="B1" val="10000"/>
      <inputCells r="B2" val="20000"/>
      <inputCells r="B3" val="5000"/>
      <inputCells r="B4" val="10000"/>
      <inputCells r="B5" val="5000"/>
    </scenario>
    <scenario name="パターンB" locked="1" count="5" user="板垣衛" comment="作成者 : 板垣衛 日付 : 2013/5/5">
      <inputCells r="B1" val="10000"/>
      <inputCells r="B2" val="8000"/>
      <inputCells r="B3" val="6000"/>
      <inputCells r="B4" val="12000"/>
      <inputCells r="B5" val="6000"/>
    </scenario>
    <scenario name="パターンC" locked="1" count="5" user="板垣衛" comment="作成者 : 板垣衛 日付 : 2013/5/5">
      <inputCells r="B1" val="9000"/>
      <inputCells r="B2" val="4000"/>
      <inputCells r="B3" val="3000"/>
      <inputCells r="B4" val="10000"/>
      <inputCells r="B5" val="6000"/>
    </scenario>
  </scenarios>
  <sortState ref="A1:A12">
    <sortCondition descending="1" ref="A1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cols>
    <col min="2" max="2" width="9.5" style="9" bestFit="1" customWidth="1"/>
  </cols>
  <sheetData>
    <row r="1" spans="1:2" x14ac:dyDescent="0.15">
      <c r="A1" t="s">
        <v>15</v>
      </c>
    </row>
    <row r="3" spans="1:2" x14ac:dyDescent="0.15">
      <c r="A3" t="s">
        <v>17</v>
      </c>
      <c r="B3" s="9">
        <v>177.5</v>
      </c>
    </row>
    <row r="4" spans="1:2" x14ac:dyDescent="0.15">
      <c r="A4" t="s">
        <v>16</v>
      </c>
      <c r="B4" s="9">
        <v>80</v>
      </c>
    </row>
    <row r="5" spans="1:2" x14ac:dyDescent="0.15">
      <c r="A5" t="s">
        <v>18</v>
      </c>
      <c r="B5" s="9">
        <f>((B3/100)^2)*22</f>
        <v>69.313749999999999</v>
      </c>
    </row>
    <row r="6" spans="1:2" x14ac:dyDescent="0.15">
      <c r="A6" t="s">
        <v>19</v>
      </c>
      <c r="B6" s="9">
        <f>B4/((B3/100)^2)</f>
        <v>25.391787343780997</v>
      </c>
    </row>
  </sheetData>
  <scenarios current="0" show="0">
    <scenario name="お父さん" locked="1" count="1" user="板垣衛" comment="作成者 : 板垣衛 日付 : 2013/5/5_x000a_修正者 : 板垣衛 日付 : 2013/5/5">
      <inputCells r="B3" val="177.5" numFmtId="179"/>
    </scenario>
    <scenario name="お母さん" locked="1" count="1" user="板垣衛" comment="作成者 : 板垣衛 日付 : 2013/5/5">
      <inputCells r="B3" val="150" numFmtId="179"/>
    </scenario>
    <scenario name="子供" locked="1" count="1" user="板垣衛" comment="作成者 : 板垣衛 日付 : 2013/5/5">
      <inputCells r="B3" val="120" numFmtId="179"/>
    </scenario>
  </scenario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4" sqref="B4"/>
    </sheetView>
  </sheetViews>
  <sheetFormatPr defaultRowHeight="13.5" x14ac:dyDescent="0.15"/>
  <cols>
    <col min="2" max="7" width="10.375" bestFit="1" customWidth="1"/>
  </cols>
  <sheetData>
    <row r="1" spans="1:7" x14ac:dyDescent="0.15">
      <c r="A1" t="s">
        <v>20</v>
      </c>
      <c r="B1" s="1">
        <v>3000000</v>
      </c>
    </row>
    <row r="2" spans="1:7" x14ac:dyDescent="0.15">
      <c r="A2" t="s">
        <v>21</v>
      </c>
      <c r="B2" s="10">
        <v>2E-3</v>
      </c>
    </row>
    <row r="3" spans="1:7" x14ac:dyDescent="0.15">
      <c r="A3" t="s">
        <v>22</v>
      </c>
      <c r="B3" s="11">
        <v>3</v>
      </c>
    </row>
    <row r="4" spans="1:7" x14ac:dyDescent="0.15">
      <c r="A4" t="s">
        <v>23</v>
      </c>
      <c r="B4" s="1">
        <f>B1*(1+B2)^B3</f>
        <v>3018036.0239999997</v>
      </c>
    </row>
    <row r="6" spans="1:7" x14ac:dyDescent="0.15">
      <c r="C6" s="12" t="s">
        <v>21</v>
      </c>
      <c r="D6" s="12"/>
      <c r="E6" s="12"/>
      <c r="F6" s="12"/>
      <c r="G6" s="12"/>
    </row>
    <row r="7" spans="1:7" x14ac:dyDescent="0.15">
      <c r="B7" s="1">
        <f>B4</f>
        <v>3018036.0239999997</v>
      </c>
      <c r="C7" s="10">
        <v>1E-3</v>
      </c>
      <c r="D7" s="10">
        <v>2E-3</v>
      </c>
      <c r="E7" s="10">
        <v>6.0000000000000001E-3</v>
      </c>
      <c r="F7" s="10">
        <v>8.0000000000000002E-3</v>
      </c>
      <c r="G7" s="10">
        <v>0.01</v>
      </c>
    </row>
    <row r="8" spans="1:7" x14ac:dyDescent="0.15">
      <c r="A8" s="12" t="s">
        <v>24</v>
      </c>
      <c r="B8" s="11">
        <v>1</v>
      </c>
      <c r="C8" s="1">
        <f t="dataTable" ref="C8:G11" dt2D="1" dtr="1" r1="B2" r2="B3"/>
        <v>3002999.9999999995</v>
      </c>
      <c r="D8" s="1">
        <v>3006000</v>
      </c>
      <c r="E8" s="1">
        <v>3018000</v>
      </c>
      <c r="F8" s="1">
        <v>3024000</v>
      </c>
      <c r="G8" s="1">
        <v>3030000</v>
      </c>
    </row>
    <row r="9" spans="1:7" x14ac:dyDescent="0.15">
      <c r="A9" s="12"/>
      <c r="B9" s="11">
        <v>3</v>
      </c>
      <c r="C9" s="1">
        <v>3009009.0029999986</v>
      </c>
      <c r="D9" s="1">
        <v>3018036.0239999997</v>
      </c>
      <c r="E9" s="1">
        <v>3054324.6479999996</v>
      </c>
      <c r="F9" s="1">
        <v>3072577.5360000003</v>
      </c>
      <c r="G9" s="1">
        <v>3090902.9999999995</v>
      </c>
    </row>
    <row r="10" spans="1:7" x14ac:dyDescent="0.15">
      <c r="A10" s="12"/>
      <c r="B10" s="11">
        <v>5</v>
      </c>
      <c r="C10" s="1">
        <v>3015030.0300150011</v>
      </c>
      <c r="D10" s="1">
        <v>3030120.2402400961</v>
      </c>
      <c r="E10" s="1">
        <v>3091086.4994633282</v>
      </c>
      <c r="F10" s="1">
        <v>3121935.4215383045</v>
      </c>
      <c r="G10" s="1">
        <v>3153030.1502999999</v>
      </c>
    </row>
    <row r="11" spans="1:7" x14ac:dyDescent="0.15">
      <c r="A11" s="12"/>
      <c r="B11" s="11">
        <v>10</v>
      </c>
      <c r="C11" s="1">
        <v>3030135.360630753</v>
      </c>
      <c r="D11" s="1">
        <v>3060542.8901042314</v>
      </c>
      <c r="E11" s="1">
        <v>3184938.58238815</v>
      </c>
      <c r="F11" s="1">
        <v>3248826.9254185176</v>
      </c>
      <c r="G11" s="1">
        <v>3313866.376233614</v>
      </c>
    </row>
  </sheetData>
  <mergeCells count="2">
    <mergeCell ref="A8:A11"/>
    <mergeCell ref="C6:G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3.5" x14ac:dyDescent="0.15"/>
  <cols>
    <col min="1" max="1" width="7.75" bestFit="1" customWidth="1"/>
    <col min="2" max="2" width="9" style="1" bestFit="1" customWidth="1"/>
    <col min="3" max="3" width="5.75" style="2" bestFit="1" customWidth="1"/>
    <col min="4" max="4" width="9" style="1" bestFit="1" customWidth="1"/>
    <col min="5" max="5" width="9.75" style="7" bestFit="1" customWidth="1"/>
    <col min="6" max="6" width="9" style="1" bestFit="1" customWidth="1"/>
  </cols>
  <sheetData>
    <row r="1" spans="1:6" s="3" customFormat="1" x14ac:dyDescent="0.15">
      <c r="A1" s="3" t="s">
        <v>8</v>
      </c>
      <c r="B1" s="4" t="s">
        <v>9</v>
      </c>
      <c r="C1" s="5" t="s">
        <v>10</v>
      </c>
      <c r="D1" s="4" t="s">
        <v>11</v>
      </c>
      <c r="E1" s="6" t="s">
        <v>12</v>
      </c>
      <c r="F1" s="4" t="s">
        <v>13</v>
      </c>
    </row>
    <row r="2" spans="1:6" x14ac:dyDescent="0.15">
      <c r="A2" t="s">
        <v>0</v>
      </c>
      <c r="B2" s="1">
        <v>420000</v>
      </c>
      <c r="C2" s="2">
        <v>2</v>
      </c>
      <c r="D2" s="1">
        <f>B2*C2</f>
        <v>840000</v>
      </c>
      <c r="E2" s="7">
        <v>0.255</v>
      </c>
      <c r="F2" s="1">
        <f>D2*E2</f>
        <v>214200</v>
      </c>
    </row>
    <row r="3" spans="1:6" x14ac:dyDescent="0.15">
      <c r="A3" t="s">
        <v>1</v>
      </c>
      <c r="B3" s="1">
        <v>105000</v>
      </c>
      <c r="C3" s="2">
        <v>5</v>
      </c>
      <c r="D3" s="1">
        <f t="shared" ref="D3:D6" si="0">B3*C3</f>
        <v>525000</v>
      </c>
      <c r="E3" s="7">
        <v>0.23200000000000001</v>
      </c>
      <c r="F3" s="1">
        <f t="shared" ref="F3:F6" si="1">D3*E3</f>
        <v>121800</v>
      </c>
    </row>
    <row r="4" spans="1:6" x14ac:dyDescent="0.15">
      <c r="A4" t="s">
        <v>2</v>
      </c>
      <c r="B4" s="1">
        <v>84000</v>
      </c>
      <c r="C4" s="2">
        <v>8</v>
      </c>
      <c r="D4" s="1">
        <f t="shared" si="0"/>
        <v>672000</v>
      </c>
      <c r="E4" s="7">
        <v>0.245</v>
      </c>
      <c r="F4" s="1">
        <f t="shared" si="1"/>
        <v>164640</v>
      </c>
    </row>
    <row r="5" spans="1:6" x14ac:dyDescent="0.15">
      <c r="A5" t="s">
        <v>6</v>
      </c>
      <c r="B5" s="1">
        <v>21000</v>
      </c>
      <c r="C5" s="2">
        <v>16.921607190699326</v>
      </c>
      <c r="D5" s="1">
        <f t="shared" si="0"/>
        <v>355353.75100468588</v>
      </c>
      <c r="E5" s="7">
        <v>0.33500000000000002</v>
      </c>
      <c r="F5" s="1">
        <f t="shared" si="1"/>
        <v>119043.50658656978</v>
      </c>
    </row>
    <row r="6" spans="1:6" x14ac:dyDescent="0.15">
      <c r="A6" t="s">
        <v>7</v>
      </c>
      <c r="B6" s="1">
        <v>8400</v>
      </c>
      <c r="C6" s="2">
        <v>26.93393496090885</v>
      </c>
      <c r="D6" s="1">
        <f t="shared" si="0"/>
        <v>226245.05367163435</v>
      </c>
      <c r="E6" s="7">
        <v>0.35499999999999998</v>
      </c>
      <c r="F6" s="1">
        <f t="shared" si="1"/>
        <v>80316.994053430186</v>
      </c>
    </row>
    <row r="7" spans="1:6" x14ac:dyDescent="0.15">
      <c r="E7" s="8" t="s">
        <v>14</v>
      </c>
      <c r="F7" s="1">
        <f>SUM(F2:F6)</f>
        <v>700000.50063999998</v>
      </c>
    </row>
  </sheetData>
  <scenarios current="0">
    <scenario name="test" count="5" user="板垣衛" comment="作成者 : 板垣衛 日付 : 5/5/2013">
      <inputCells r="C2" val="2" numFmtId="176"/>
      <inputCells r="C3" val="5" numFmtId="176"/>
      <inputCells r="C4" val="8" numFmtId="176"/>
      <inputCells r="C5" val="16.9216071906993" numFmtId="176"/>
      <inputCells r="C6" val="26.9339349609089" numFmtId="176"/>
    </scenario>
  </scenario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What-If分析</vt:lpstr>
      <vt:lpstr>ゴールシーク</vt:lpstr>
      <vt:lpstr>データテーブル</vt:lpstr>
      <vt:lpstr>ソルバー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2013-05-04T16:19:15Z</dcterms:created>
  <dcterms:modified xsi:type="dcterms:W3CDTF">2013-05-04T17:05:04Z</dcterms:modified>
</cp:coreProperties>
</file>