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GitHub\public\test\Program\C++\Interprotation\"/>
    </mc:Choice>
  </mc:AlternateContent>
  <bookViews>
    <workbookView xWindow="0" yWindow="0" windowWidth="20835" windowHeight="9840"/>
  </bookViews>
  <sheets>
    <sheet name="補間計算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0" i="1" l="1"/>
  <c r="Y19" i="1"/>
  <c r="Y18" i="1"/>
  <c r="Y17" i="1"/>
  <c r="Y16" i="1"/>
  <c r="Y15" i="1"/>
  <c r="Y14" i="1"/>
  <c r="Y13" i="1"/>
  <c r="Y12" i="1"/>
  <c r="Y11" i="1"/>
  <c r="Y10" i="1"/>
  <c r="C6" i="1"/>
  <c r="M14" i="1" s="1"/>
  <c r="O14" i="1" s="1"/>
  <c r="F20" i="1"/>
  <c r="F19" i="1"/>
  <c r="F18" i="1"/>
  <c r="F17" i="1"/>
  <c r="F16" i="1"/>
  <c r="F15" i="1"/>
  <c r="F14" i="1"/>
  <c r="F13" i="1"/>
  <c r="F12" i="1"/>
  <c r="F11" i="1"/>
  <c r="F10" i="1"/>
  <c r="J20" i="1"/>
  <c r="J19" i="1"/>
  <c r="J18" i="1"/>
  <c r="I17" i="1"/>
  <c r="J17" i="1"/>
  <c r="J16" i="1"/>
  <c r="J15" i="1"/>
  <c r="J14" i="1"/>
  <c r="I13" i="1"/>
  <c r="J13" i="1"/>
  <c r="J12" i="1"/>
  <c r="J11" i="1"/>
  <c r="J10" i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10" i="1"/>
  <c r="E10" i="1" s="1"/>
  <c r="G10" i="1" s="1"/>
  <c r="U15" i="1" l="1"/>
  <c r="Z11" i="1"/>
  <c r="AA11" i="1" s="1"/>
  <c r="U14" i="1"/>
  <c r="Q18" i="1"/>
  <c r="Q20" i="1"/>
  <c r="S20" i="1" s="1"/>
  <c r="U17" i="1"/>
  <c r="R11" i="1"/>
  <c r="Z13" i="1"/>
  <c r="AA13" i="1" s="1"/>
  <c r="U18" i="1"/>
  <c r="R15" i="1"/>
  <c r="Z15" i="1"/>
  <c r="AA15" i="1" s="1"/>
  <c r="U19" i="1"/>
  <c r="R17" i="1"/>
  <c r="Z19" i="1"/>
  <c r="AA19" i="1" s="1"/>
  <c r="U10" i="1"/>
  <c r="Q10" i="1"/>
  <c r="R19" i="1"/>
  <c r="M13" i="1"/>
  <c r="O13" i="1" s="1"/>
  <c r="U11" i="1"/>
  <c r="Q12" i="1"/>
  <c r="M15" i="1"/>
  <c r="O15" i="1" s="1"/>
  <c r="U13" i="1"/>
  <c r="Q14" i="1"/>
  <c r="M17" i="1"/>
  <c r="O17" i="1" s="1"/>
  <c r="V10" i="1"/>
  <c r="V14" i="1"/>
  <c r="W14" i="1" s="1"/>
  <c r="V18" i="1"/>
  <c r="Q13" i="1"/>
  <c r="R10" i="1"/>
  <c r="R18" i="1"/>
  <c r="Z14" i="1"/>
  <c r="AA14" i="1" s="1"/>
  <c r="M16" i="1"/>
  <c r="O16" i="1" s="1"/>
  <c r="V11" i="1"/>
  <c r="V15" i="1"/>
  <c r="V19" i="1"/>
  <c r="W19" i="1" s="1"/>
  <c r="Q15" i="1"/>
  <c r="R12" i="1"/>
  <c r="R20" i="1"/>
  <c r="Z16" i="1"/>
  <c r="AA16" i="1" s="1"/>
  <c r="M10" i="1"/>
  <c r="O10" i="1" s="1"/>
  <c r="M18" i="1"/>
  <c r="O18" i="1" s="1"/>
  <c r="U12" i="1"/>
  <c r="U16" i="1"/>
  <c r="U20" i="1"/>
  <c r="Q16" i="1"/>
  <c r="R13" i="1"/>
  <c r="Z17" i="1"/>
  <c r="AA17" i="1" s="1"/>
  <c r="M11" i="1"/>
  <c r="O11" i="1" s="1"/>
  <c r="M19" i="1"/>
  <c r="O19" i="1" s="1"/>
  <c r="V12" i="1"/>
  <c r="V16" i="1"/>
  <c r="V20" i="1"/>
  <c r="Q17" i="1"/>
  <c r="R14" i="1"/>
  <c r="S14" i="1" s="1"/>
  <c r="Z10" i="1"/>
  <c r="AA10" i="1" s="1"/>
  <c r="Z18" i="1"/>
  <c r="AA18" i="1" s="1"/>
  <c r="M12" i="1"/>
  <c r="O12" i="1" s="1"/>
  <c r="M20" i="1"/>
  <c r="O20" i="1" s="1"/>
  <c r="V13" i="1"/>
  <c r="W13" i="1" s="1"/>
  <c r="V17" i="1"/>
  <c r="W17" i="1" s="1"/>
  <c r="Q11" i="1"/>
  <c r="Q19" i="1"/>
  <c r="R16" i="1"/>
  <c r="Z12" i="1"/>
  <c r="AA12" i="1" s="1"/>
  <c r="Z20" i="1"/>
  <c r="AA20" i="1" s="1"/>
  <c r="K17" i="1"/>
  <c r="K13" i="1"/>
  <c r="I10" i="1"/>
  <c r="K10" i="1" s="1"/>
  <c r="I14" i="1"/>
  <c r="K14" i="1" s="1"/>
  <c r="I18" i="1"/>
  <c r="K18" i="1" s="1"/>
  <c r="G18" i="1"/>
  <c r="I11" i="1"/>
  <c r="K11" i="1" s="1"/>
  <c r="I15" i="1"/>
  <c r="K15" i="1" s="1"/>
  <c r="I19" i="1"/>
  <c r="K19" i="1" s="1"/>
  <c r="I12" i="1"/>
  <c r="K12" i="1" s="1"/>
  <c r="I16" i="1"/>
  <c r="K16" i="1" s="1"/>
  <c r="I20" i="1"/>
  <c r="K20" i="1" s="1"/>
  <c r="G11" i="1"/>
  <c r="G15" i="1"/>
  <c r="G12" i="1"/>
  <c r="G16" i="1"/>
  <c r="G20" i="1"/>
  <c r="G13" i="1"/>
  <c r="G14" i="1"/>
  <c r="G19" i="1"/>
  <c r="G17" i="1"/>
  <c r="S10" i="1" l="1"/>
  <c r="W15" i="1"/>
  <c r="S18" i="1"/>
  <c r="S12" i="1"/>
  <c r="S15" i="1"/>
  <c r="S11" i="1"/>
  <c r="S13" i="1"/>
  <c r="W18" i="1"/>
  <c r="S19" i="1"/>
  <c r="W11" i="1"/>
  <c r="W10" i="1"/>
  <c r="S17" i="1"/>
  <c r="W16" i="1"/>
  <c r="W12" i="1"/>
  <c r="W20" i="1"/>
  <c r="S16" i="1"/>
</calcChain>
</file>

<file path=xl/sharedStrings.xml><?xml version="1.0" encoding="utf-8"?>
<sst xmlns="http://schemas.openxmlformats.org/spreadsheetml/2006/main" count="32" uniqueCount="31">
  <si>
    <t>補間計算</t>
    <rPh sb="0" eb="2">
      <t>ホカン</t>
    </rPh>
    <rPh sb="2" eb="4">
      <t>ケイサン</t>
    </rPh>
    <phoneticPr fontId="2"/>
  </si>
  <si>
    <t>進行(t)</t>
    <rPh sb="0" eb="2">
      <t>シンコウ</t>
    </rPh>
    <phoneticPr fontId="2"/>
  </si>
  <si>
    <t>時間</t>
    <rPh sb="0" eb="2">
      <t>ジカン</t>
    </rPh>
    <phoneticPr fontId="2"/>
  </si>
  <si>
    <t>開始点(s)</t>
    <rPh sb="0" eb="2">
      <t>カイシ</t>
    </rPh>
    <rPh sb="2" eb="3">
      <t>テン</t>
    </rPh>
    <phoneticPr fontId="2"/>
  </si>
  <si>
    <t>終了点(e)</t>
    <rPh sb="0" eb="2">
      <t>シュウリョウ</t>
    </rPh>
    <rPh sb="2" eb="3">
      <t>テン</t>
    </rPh>
    <phoneticPr fontId="2"/>
  </si>
  <si>
    <t>終了点(e')：e*t</t>
    <rPh sb="0" eb="2">
      <t>シュウリョウ</t>
    </rPh>
    <rPh sb="2" eb="3">
      <t>テン</t>
    </rPh>
    <phoneticPr fontId="2"/>
  </si>
  <si>
    <t>合成：s'+e'</t>
    <rPh sb="0" eb="2">
      <t>ゴウセイ</t>
    </rPh>
    <phoneticPr fontId="2"/>
  </si>
  <si>
    <t>終了点(e')：e^t</t>
    <rPh sb="0" eb="2">
      <t>シュウリョウ</t>
    </rPh>
    <rPh sb="2" eb="3">
      <t>テン</t>
    </rPh>
    <phoneticPr fontId="2"/>
  </si>
  <si>
    <t>合成：s'*e'</t>
    <rPh sb="0" eb="2">
      <t>ゴウセイ</t>
    </rPh>
    <phoneticPr fontId="2"/>
  </si>
  <si>
    <t>残り(t')：1-t</t>
    <phoneticPr fontId="2"/>
  </si>
  <si>
    <t>開始点(s')：s*t'</t>
    <rPh sb="0" eb="3">
      <t>カイシテン</t>
    </rPh>
    <phoneticPr fontId="2"/>
  </si>
  <si>
    <t>開始点(s')：s^t'</t>
    <rPh sb="0" eb="3">
      <t>カイシテン</t>
    </rPh>
    <phoneticPr fontId="2"/>
  </si>
  <si>
    <t>差(d)</t>
    <rPh sb="0" eb="1">
      <t>サ</t>
    </rPh>
    <phoneticPr fontId="2"/>
  </si>
  <si>
    <t>開始点(s')：2*d*t^3</t>
    <rPh sb="0" eb="3">
      <t>カイシテン</t>
    </rPh>
    <phoneticPr fontId="2"/>
  </si>
  <si>
    <t>終了点(e')：3*d*t^2</t>
    <rPh sb="0" eb="2">
      <t>シュウリョウ</t>
    </rPh>
    <rPh sb="2" eb="3">
      <t>テン</t>
    </rPh>
    <phoneticPr fontId="2"/>
  </si>
  <si>
    <t>合成：s-s'+e'</t>
    <rPh sb="0" eb="2">
      <t>ゴウセイ</t>
    </rPh>
    <phoneticPr fontId="2"/>
  </si>
  <si>
    <t>線形補間（Linear）</t>
    <rPh sb="0" eb="2">
      <t>センケイ</t>
    </rPh>
    <rPh sb="2" eb="4">
      <t>ホカン</t>
    </rPh>
    <phoneticPr fontId="2"/>
  </si>
  <si>
    <t>スケール補間（Scale）</t>
    <rPh sb="4" eb="6">
      <t>ホカン</t>
    </rPh>
    <phoneticPr fontId="2"/>
  </si>
  <si>
    <t>三次補間（Ease-In/Out）</t>
    <rPh sb="0" eb="2">
      <t>サンジ</t>
    </rPh>
    <rPh sb="2" eb="4">
      <t>ホカン</t>
    </rPh>
    <phoneticPr fontId="2"/>
  </si>
  <si>
    <t>二次補間（Ease-Out）</t>
    <rPh sb="0" eb="2">
      <t>ニジ</t>
    </rPh>
    <rPh sb="2" eb="4">
      <t>ホカン</t>
    </rPh>
    <phoneticPr fontId="2"/>
  </si>
  <si>
    <t>開始点(s')：2*d*t</t>
    <rPh sb="0" eb="3">
      <t>カイシテン</t>
    </rPh>
    <phoneticPr fontId="2"/>
  </si>
  <si>
    <t>終了点(e')：d*t^2</t>
    <rPh sb="0" eb="2">
      <t>シュウリョウ</t>
    </rPh>
    <rPh sb="2" eb="3">
      <t>テン</t>
    </rPh>
    <phoneticPr fontId="2"/>
  </si>
  <si>
    <t>合成：s+s'-e'</t>
    <rPh sb="0" eb="2">
      <t>ゴウセイ</t>
    </rPh>
    <phoneticPr fontId="2"/>
  </si>
  <si>
    <t>三角補間（Ease-In/Out）</t>
    <rPh sb="0" eb="2">
      <t>サンカク</t>
    </rPh>
    <rPh sb="2" eb="4">
      <t>ホカン</t>
    </rPh>
    <phoneticPr fontId="2"/>
  </si>
  <si>
    <t>係数(c)：(1-cos(π*t))/2</t>
    <rPh sb="0" eb="2">
      <t>ケイスウ</t>
    </rPh>
    <phoneticPr fontId="2"/>
  </si>
  <si>
    <t>開始点(s')：d*c</t>
    <rPh sb="0" eb="2">
      <t>カイシ</t>
    </rPh>
    <rPh sb="2" eb="3">
      <t>テン</t>
    </rPh>
    <phoneticPr fontId="2"/>
  </si>
  <si>
    <t>合成：s+s'</t>
    <rPh sb="0" eb="2">
      <t>ゴウセイ</t>
    </rPh>
    <phoneticPr fontId="2"/>
  </si>
  <si>
    <t>二次補間（Ease-In）</t>
    <rPh sb="0" eb="2">
      <t>ニジ</t>
    </rPh>
    <rPh sb="2" eb="4">
      <t>ホカン</t>
    </rPh>
    <phoneticPr fontId="2"/>
  </si>
  <si>
    <t>開始点(s')：d*t^2</t>
    <rPh sb="0" eb="3">
      <t>カイシテン</t>
    </rPh>
    <phoneticPr fontId="2"/>
  </si>
  <si>
    <t>-</t>
    <phoneticPr fontId="2"/>
  </si>
  <si>
    <t>※やや大げさに</t>
    <rPh sb="3" eb="4">
      <t>オオ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</si>
</sst>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0" fontId="1" fillId="2" borderId="8" xfId="0" applyFont="1" applyFill="1" applyBorder="1">
      <alignment vertical="center"/>
    </xf>
    <xf numFmtId="0" fontId="3" fillId="2" borderId="10" xfId="0" applyFont="1" applyFill="1" applyBorder="1">
      <alignment vertical="center"/>
    </xf>
    <xf numFmtId="177" fontId="0" fillId="0" borderId="7" xfId="0" applyNumberFormat="1" applyBorder="1">
      <alignment vertical="center"/>
    </xf>
    <xf numFmtId="177" fontId="0" fillId="0" borderId="6" xfId="0" applyNumberFormat="1" applyBorder="1">
      <alignment vertical="center"/>
    </xf>
    <xf numFmtId="0" fontId="1" fillId="4" borderId="13" xfId="0" applyFont="1" applyFill="1" applyBorder="1" applyAlignment="1">
      <alignment horizontal="center" vertical="center"/>
    </xf>
    <xf numFmtId="0" fontId="3" fillId="4" borderId="14" xfId="0" quotePrefix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77" fontId="0" fillId="0" borderId="11" xfId="0" applyNumberFormat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2" borderId="19" xfId="0" applyFont="1" applyFill="1" applyBorder="1">
      <alignment vertical="center"/>
    </xf>
    <xf numFmtId="177" fontId="0" fillId="5" borderId="9" xfId="0" applyNumberFormat="1" applyFill="1" applyBorder="1">
      <alignment vertical="center"/>
    </xf>
    <xf numFmtId="177" fontId="0" fillId="5" borderId="20" xfId="0" applyNumberFormat="1" applyFill="1" applyBorder="1">
      <alignment vertical="center"/>
    </xf>
    <xf numFmtId="177" fontId="0" fillId="6" borderId="17" xfId="0" applyNumberFormat="1" applyFill="1" applyBorder="1">
      <alignment vertical="center"/>
    </xf>
    <xf numFmtId="177" fontId="0" fillId="6" borderId="18" xfId="0" applyNumberFormat="1" applyFill="1" applyBorder="1">
      <alignment vertical="center"/>
    </xf>
    <xf numFmtId="177" fontId="0" fillId="6" borderId="3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100000000000001"/>
          <c:y val="4.6296296296296294E-2"/>
          <c:w val="0.78455555555555556"/>
          <c:h val="0.69020122484689417"/>
        </c:manualLayout>
      </c:layout>
      <c:lineChart>
        <c:grouping val="standard"/>
        <c:varyColors val="0"/>
        <c:ser>
          <c:idx val="0"/>
          <c:order val="0"/>
          <c:tx>
            <c:strRef>
              <c:f>補間計算!$E$8</c:f>
              <c:strCache>
                <c:ptCount val="1"/>
                <c:pt idx="0">
                  <c:v>線形補間（Linear）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補間計算!$B$10:$B$20</c:f>
              <c:numCache>
                <c:formatCode>0.00_ 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補間計算!$G$10:$G$20</c:f>
              <c:numCache>
                <c:formatCode>0.000_ </c:formatCode>
                <c:ptCount val="11"/>
                <c:pt idx="0">
                  <c:v>2</c:v>
                </c:pt>
                <c:pt idx="1">
                  <c:v>2.8</c:v>
                </c:pt>
                <c:pt idx="2">
                  <c:v>3.6</c:v>
                </c:pt>
                <c:pt idx="3">
                  <c:v>4.4000000000000004</c:v>
                </c:pt>
                <c:pt idx="4">
                  <c:v>5.2</c:v>
                </c:pt>
                <c:pt idx="5">
                  <c:v>6</c:v>
                </c:pt>
                <c:pt idx="6">
                  <c:v>6.8</c:v>
                </c:pt>
                <c:pt idx="7">
                  <c:v>7.6</c:v>
                </c:pt>
                <c:pt idx="8">
                  <c:v>8.4</c:v>
                </c:pt>
                <c:pt idx="9">
                  <c:v>9.1999999999999993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752600"/>
        <c:axId val="609752992"/>
      </c:lineChart>
      <c:catAx>
        <c:axId val="6097526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752992"/>
        <c:crosses val="autoZero"/>
        <c:auto val="1"/>
        <c:lblAlgn val="ctr"/>
        <c:lblOffset val="100"/>
        <c:tickMarkSkip val="2"/>
        <c:noMultiLvlLbl val="0"/>
      </c:catAx>
      <c:valAx>
        <c:axId val="609752992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75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100000000000001"/>
          <c:y val="4.6296296296296294E-2"/>
          <c:w val="0.78455555555555556"/>
          <c:h val="0.69020122484689417"/>
        </c:manualLayout>
      </c:layout>
      <c:lineChart>
        <c:grouping val="standard"/>
        <c:varyColors val="0"/>
        <c:ser>
          <c:idx val="0"/>
          <c:order val="0"/>
          <c:tx>
            <c:strRef>
              <c:f>補間計算!$I$8</c:f>
              <c:strCache>
                <c:ptCount val="1"/>
                <c:pt idx="0">
                  <c:v>スケール補間（Scale）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補間計算!$B$10:$B$20</c:f>
              <c:numCache>
                <c:formatCode>0.00_ 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補間計算!$K$10:$K$20</c:f>
              <c:numCache>
                <c:formatCode>0.000_ </c:formatCode>
                <c:ptCount val="11"/>
                <c:pt idx="0">
                  <c:v>2</c:v>
                </c:pt>
                <c:pt idx="1">
                  <c:v>2.3492378861760383</c:v>
                </c:pt>
                <c:pt idx="2">
                  <c:v>2.7594593229224298</c:v>
                </c:pt>
                <c:pt idx="3">
                  <c:v>3.2413131933855248</c:v>
                </c:pt>
                <c:pt idx="4">
                  <c:v>3.8073078774317572</c:v>
                </c:pt>
                <c:pt idx="5">
                  <c:v>4.4721359549995796</c:v>
                </c:pt>
                <c:pt idx="6">
                  <c:v>5.2530556088075349</c:v>
                </c:pt>
                <c:pt idx="7">
                  <c:v>6.1703386272000964</c:v>
                </c:pt>
                <c:pt idx="8">
                  <c:v>7.2477966367769566</c:v>
                </c:pt>
                <c:pt idx="9">
                  <c:v>8.5133992252078485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757304"/>
        <c:axId val="609751816"/>
      </c:lineChart>
      <c:catAx>
        <c:axId val="60975730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751816"/>
        <c:crosses val="autoZero"/>
        <c:auto val="1"/>
        <c:lblAlgn val="ctr"/>
        <c:lblOffset val="100"/>
        <c:tickMarkSkip val="2"/>
        <c:noMultiLvlLbl val="0"/>
      </c:catAx>
      <c:valAx>
        <c:axId val="609751816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75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100000000000001"/>
          <c:y val="4.6296296296296294E-2"/>
          <c:w val="0.78455555555555556"/>
          <c:h val="0.69020122484689417"/>
        </c:manualLayout>
      </c:layout>
      <c:lineChart>
        <c:grouping val="standard"/>
        <c:varyColors val="0"/>
        <c:ser>
          <c:idx val="0"/>
          <c:order val="0"/>
          <c:tx>
            <c:strRef>
              <c:f>補間計算!$Q$8</c:f>
              <c:strCache>
                <c:ptCount val="1"/>
                <c:pt idx="0">
                  <c:v>二次補間（Ease-Out）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補間計算!$B$10:$B$20</c:f>
              <c:numCache>
                <c:formatCode>0.00_ 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補間計算!$S$10:$S$20</c:f>
              <c:numCache>
                <c:formatCode>0.000_ </c:formatCode>
                <c:ptCount val="11"/>
                <c:pt idx="0">
                  <c:v>2</c:v>
                </c:pt>
                <c:pt idx="1">
                  <c:v>3.52</c:v>
                </c:pt>
                <c:pt idx="2">
                  <c:v>4.88</c:v>
                </c:pt>
                <c:pt idx="3">
                  <c:v>6.08</c:v>
                </c:pt>
                <c:pt idx="4">
                  <c:v>7.12</c:v>
                </c:pt>
                <c:pt idx="5">
                  <c:v>8</c:v>
                </c:pt>
                <c:pt idx="6">
                  <c:v>8.7199999999999989</c:v>
                </c:pt>
                <c:pt idx="7">
                  <c:v>9.2799999999999994</c:v>
                </c:pt>
                <c:pt idx="8">
                  <c:v>9.68</c:v>
                </c:pt>
                <c:pt idx="9">
                  <c:v>9.9199999999999982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729080"/>
        <c:axId val="609732216"/>
      </c:lineChart>
      <c:catAx>
        <c:axId val="60972908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732216"/>
        <c:crosses val="autoZero"/>
        <c:auto val="1"/>
        <c:lblAlgn val="ctr"/>
        <c:lblOffset val="100"/>
        <c:tickMarkSkip val="2"/>
        <c:noMultiLvlLbl val="0"/>
      </c:catAx>
      <c:valAx>
        <c:axId val="609732216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72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100000000000001"/>
          <c:y val="4.6296296296296294E-2"/>
          <c:w val="0.78455555555555556"/>
          <c:h val="0.69020122484689417"/>
        </c:manualLayout>
      </c:layout>
      <c:lineChart>
        <c:grouping val="standard"/>
        <c:varyColors val="0"/>
        <c:ser>
          <c:idx val="0"/>
          <c:order val="0"/>
          <c:tx>
            <c:strRef>
              <c:f>補間計算!$U$8</c:f>
              <c:strCache>
                <c:ptCount val="1"/>
                <c:pt idx="0">
                  <c:v>三次補間（Ease-In/Out）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補間計算!$B$10:$B$20</c:f>
              <c:numCache>
                <c:formatCode>0.00_ 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補間計算!$W$10:$W$20</c:f>
              <c:numCache>
                <c:formatCode>0.000_ </c:formatCode>
                <c:ptCount val="11"/>
                <c:pt idx="0">
                  <c:v>2</c:v>
                </c:pt>
                <c:pt idx="1">
                  <c:v>2.2240000000000002</c:v>
                </c:pt>
                <c:pt idx="2">
                  <c:v>2.8319999999999999</c:v>
                </c:pt>
                <c:pt idx="3">
                  <c:v>3.7280000000000002</c:v>
                </c:pt>
                <c:pt idx="4">
                  <c:v>4.8160000000000007</c:v>
                </c:pt>
                <c:pt idx="5">
                  <c:v>6</c:v>
                </c:pt>
                <c:pt idx="6">
                  <c:v>7.1840000000000011</c:v>
                </c:pt>
                <c:pt idx="7">
                  <c:v>8.2719999999999985</c:v>
                </c:pt>
                <c:pt idx="8">
                  <c:v>9.168000000000001</c:v>
                </c:pt>
                <c:pt idx="9">
                  <c:v>9.7759999999999998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734176"/>
        <c:axId val="609726728"/>
      </c:lineChart>
      <c:catAx>
        <c:axId val="609734176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726728"/>
        <c:crosses val="autoZero"/>
        <c:auto val="1"/>
        <c:lblAlgn val="ctr"/>
        <c:lblOffset val="100"/>
        <c:tickMarkSkip val="2"/>
        <c:noMultiLvlLbl val="0"/>
      </c:catAx>
      <c:valAx>
        <c:axId val="609726728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7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100000000000001"/>
          <c:y val="4.6296296296296294E-2"/>
          <c:w val="0.78455555555555556"/>
          <c:h val="0.69020122484689417"/>
        </c:manualLayout>
      </c:layout>
      <c:lineChart>
        <c:grouping val="standard"/>
        <c:varyColors val="0"/>
        <c:ser>
          <c:idx val="0"/>
          <c:order val="0"/>
          <c:tx>
            <c:strRef>
              <c:f>補間計算!$Y$8</c:f>
              <c:strCache>
                <c:ptCount val="1"/>
                <c:pt idx="0">
                  <c:v>三角補間（Ease-In/Out）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補間計算!$B$10:$B$20</c:f>
              <c:numCache>
                <c:formatCode>0.00_ 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補間計算!$AA$10:$AA$20</c:f>
              <c:numCache>
                <c:formatCode>0.000_ </c:formatCode>
                <c:ptCount val="11"/>
                <c:pt idx="0">
                  <c:v>2</c:v>
                </c:pt>
                <c:pt idx="1">
                  <c:v>2.1957739348193859</c:v>
                </c:pt>
                <c:pt idx="2">
                  <c:v>2.7639320225002102</c:v>
                </c:pt>
                <c:pt idx="3">
                  <c:v>3.6488589908301075</c:v>
                </c:pt>
                <c:pt idx="4">
                  <c:v>4.7639320225002102</c:v>
                </c:pt>
                <c:pt idx="5">
                  <c:v>6</c:v>
                </c:pt>
                <c:pt idx="6">
                  <c:v>7.2360679774997898</c:v>
                </c:pt>
                <c:pt idx="7">
                  <c:v>8.3511410091698917</c:v>
                </c:pt>
                <c:pt idx="8">
                  <c:v>9.2360679774997898</c:v>
                </c:pt>
                <c:pt idx="9">
                  <c:v>9.8042260651806146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761224"/>
        <c:axId val="609760440"/>
      </c:lineChart>
      <c:catAx>
        <c:axId val="60976122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760440"/>
        <c:crosses val="autoZero"/>
        <c:auto val="1"/>
        <c:lblAlgn val="ctr"/>
        <c:lblOffset val="100"/>
        <c:tickMarkSkip val="2"/>
        <c:noMultiLvlLbl val="0"/>
      </c:catAx>
      <c:valAx>
        <c:axId val="609760440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76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100000000000001"/>
          <c:y val="4.6296296296296294E-2"/>
          <c:w val="0.78455555555555556"/>
          <c:h val="0.69020122484689417"/>
        </c:manualLayout>
      </c:layout>
      <c:lineChart>
        <c:grouping val="standard"/>
        <c:varyColors val="0"/>
        <c:ser>
          <c:idx val="0"/>
          <c:order val="0"/>
          <c:tx>
            <c:strRef>
              <c:f>補間計算!$M$8</c:f>
              <c:strCache>
                <c:ptCount val="1"/>
                <c:pt idx="0">
                  <c:v>二次補間（Ease-In）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補間計算!$B$10:$B$20</c:f>
              <c:numCache>
                <c:formatCode>0.00_ 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補間計算!$O$10:$O$20</c:f>
              <c:numCache>
                <c:formatCode>0.000_ </c:formatCode>
                <c:ptCount val="11"/>
                <c:pt idx="0">
                  <c:v>2</c:v>
                </c:pt>
                <c:pt idx="1">
                  <c:v>2.08</c:v>
                </c:pt>
                <c:pt idx="2">
                  <c:v>2.3200000000000003</c:v>
                </c:pt>
                <c:pt idx="3">
                  <c:v>2.7199999999999998</c:v>
                </c:pt>
                <c:pt idx="4">
                  <c:v>3.2800000000000002</c:v>
                </c:pt>
                <c:pt idx="5">
                  <c:v>4</c:v>
                </c:pt>
                <c:pt idx="6">
                  <c:v>4.88</c:v>
                </c:pt>
                <c:pt idx="7">
                  <c:v>5.92</c:v>
                </c:pt>
                <c:pt idx="8">
                  <c:v>7.120000000000001</c:v>
                </c:pt>
                <c:pt idx="9">
                  <c:v>8.48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863464"/>
        <c:axId val="722860720"/>
      </c:lineChart>
      <c:catAx>
        <c:axId val="72286346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860720"/>
        <c:crosses val="autoZero"/>
        <c:auto val="1"/>
        <c:lblAlgn val="ctr"/>
        <c:lblOffset val="100"/>
        <c:tickMarkSkip val="2"/>
        <c:noMultiLvlLbl val="0"/>
      </c:catAx>
      <c:valAx>
        <c:axId val="722860720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86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20</xdr:row>
      <xdr:rowOff>76200</xdr:rowOff>
    </xdr:from>
    <xdr:to>
      <xdr:col>7</xdr:col>
      <xdr:colOff>9525</xdr:colOff>
      <xdr:row>33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20</xdr:row>
      <xdr:rowOff>95250</xdr:rowOff>
    </xdr:from>
    <xdr:to>
      <xdr:col>11</xdr:col>
      <xdr:colOff>9525</xdr:colOff>
      <xdr:row>33</xdr:row>
      <xdr:rowOff>76200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20</xdr:row>
      <xdr:rowOff>95250</xdr:rowOff>
    </xdr:from>
    <xdr:to>
      <xdr:col>19</xdr:col>
      <xdr:colOff>0</xdr:colOff>
      <xdr:row>33</xdr:row>
      <xdr:rowOff>76200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19050</xdr:colOff>
      <xdr:row>20</xdr:row>
      <xdr:rowOff>76200</xdr:rowOff>
    </xdr:from>
    <xdr:to>
      <xdr:col>23</xdr:col>
      <xdr:colOff>0</xdr:colOff>
      <xdr:row>33</xdr:row>
      <xdr:rowOff>57150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20</xdr:row>
      <xdr:rowOff>76200</xdr:rowOff>
    </xdr:from>
    <xdr:to>
      <xdr:col>27</xdr:col>
      <xdr:colOff>0</xdr:colOff>
      <xdr:row>33</xdr:row>
      <xdr:rowOff>57150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20</xdr:row>
      <xdr:rowOff>95250</xdr:rowOff>
    </xdr:from>
    <xdr:to>
      <xdr:col>15</xdr:col>
      <xdr:colOff>0</xdr:colOff>
      <xdr:row>33</xdr:row>
      <xdr:rowOff>76200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5"/>
  <sheetViews>
    <sheetView showGridLines="0" tabSelected="1" workbookViewId="0"/>
  </sheetViews>
  <sheetFormatPr defaultRowHeight="13.5" x14ac:dyDescent="0.15"/>
  <cols>
    <col min="1" max="1" width="1.625" customWidth="1"/>
    <col min="2" max="2" width="9.25" bestFit="1" customWidth="1"/>
    <col min="3" max="3" width="10.625" bestFit="1" customWidth="1"/>
    <col min="4" max="4" width="1.625" customWidth="1"/>
    <col min="5" max="7" width="18.625" customWidth="1"/>
    <col min="8" max="8" width="1.625" customWidth="1"/>
    <col min="9" max="11" width="18.625" customWidth="1"/>
    <col min="12" max="12" width="1.625" customWidth="1"/>
    <col min="13" max="15" width="18.625" customWidth="1"/>
    <col min="16" max="16" width="1.625" customWidth="1"/>
    <col min="17" max="19" width="18.625" customWidth="1"/>
    <col min="20" max="20" width="1.625" customWidth="1"/>
    <col min="21" max="23" width="18.625" customWidth="1"/>
    <col min="24" max="24" width="1.625" customWidth="1"/>
    <col min="25" max="25" width="21.25" bestFit="1" customWidth="1"/>
    <col min="26" max="27" width="18.625" customWidth="1"/>
  </cols>
  <sheetData>
    <row r="1" spans="2:27" ht="6" customHeight="1" x14ac:dyDescent="0.15"/>
    <row r="2" spans="2:27" x14ac:dyDescent="0.15">
      <c r="B2" s="17" t="s">
        <v>0</v>
      </c>
      <c r="C2" s="17"/>
    </row>
    <row r="3" spans="2:27" ht="6" customHeight="1" thickBot="1" x14ac:dyDescent="0.2"/>
    <row r="4" spans="2:27" x14ac:dyDescent="0.15">
      <c r="B4" s="11" t="s">
        <v>3</v>
      </c>
      <c r="C4" s="28">
        <v>2</v>
      </c>
    </row>
    <row r="5" spans="2:27" x14ac:dyDescent="0.15">
      <c r="B5" s="27" t="s">
        <v>4</v>
      </c>
      <c r="C5" s="29">
        <v>10</v>
      </c>
    </row>
    <row r="6" spans="2:27" ht="14.25" thickBot="1" x14ac:dyDescent="0.2">
      <c r="B6" s="12" t="s">
        <v>12</v>
      </c>
      <c r="C6" s="18">
        <f>C5-C4</f>
        <v>8</v>
      </c>
    </row>
    <row r="7" spans="2:27" ht="6" customHeight="1" thickBot="1" x14ac:dyDescent="0.2"/>
    <row r="8" spans="2:27" x14ac:dyDescent="0.15">
      <c r="B8" s="22" t="s">
        <v>2</v>
      </c>
      <c r="C8" s="23"/>
      <c r="E8" s="24" t="s">
        <v>16</v>
      </c>
      <c r="F8" s="25"/>
      <c r="G8" s="26"/>
      <c r="I8" s="24" t="s">
        <v>17</v>
      </c>
      <c r="J8" s="25"/>
      <c r="K8" s="26"/>
      <c r="M8" s="24" t="s">
        <v>27</v>
      </c>
      <c r="N8" s="25"/>
      <c r="O8" s="26"/>
      <c r="Q8" s="24" t="s">
        <v>19</v>
      </c>
      <c r="R8" s="25"/>
      <c r="S8" s="26"/>
      <c r="U8" s="24" t="s">
        <v>18</v>
      </c>
      <c r="V8" s="25"/>
      <c r="W8" s="26"/>
      <c r="Y8" s="24" t="s">
        <v>23</v>
      </c>
      <c r="Z8" s="25"/>
      <c r="AA8" s="26"/>
    </row>
    <row r="9" spans="2:27" ht="14.25" thickBot="1" x14ac:dyDescent="0.2">
      <c r="B9" s="15" t="s">
        <v>1</v>
      </c>
      <c r="C9" s="16" t="s">
        <v>9</v>
      </c>
      <c r="E9" s="20" t="s">
        <v>10</v>
      </c>
      <c r="F9" s="21" t="s">
        <v>5</v>
      </c>
      <c r="G9" s="19" t="s">
        <v>6</v>
      </c>
      <c r="I9" s="20" t="s">
        <v>11</v>
      </c>
      <c r="J9" s="21" t="s">
        <v>7</v>
      </c>
      <c r="K9" s="19" t="s">
        <v>8</v>
      </c>
      <c r="M9" s="20" t="s">
        <v>28</v>
      </c>
      <c r="N9" s="21" t="s">
        <v>29</v>
      </c>
      <c r="O9" s="19" t="s">
        <v>26</v>
      </c>
      <c r="Q9" s="20" t="s">
        <v>20</v>
      </c>
      <c r="R9" s="21" t="s">
        <v>21</v>
      </c>
      <c r="S9" s="19" t="s">
        <v>22</v>
      </c>
      <c r="U9" s="20" t="s">
        <v>13</v>
      </c>
      <c r="V9" s="21" t="s">
        <v>14</v>
      </c>
      <c r="W9" s="19" t="s">
        <v>15</v>
      </c>
      <c r="Y9" s="20" t="s">
        <v>24</v>
      </c>
      <c r="Z9" s="21" t="s">
        <v>25</v>
      </c>
      <c r="AA9" s="19" t="s">
        <v>26</v>
      </c>
    </row>
    <row r="10" spans="2:27" ht="14.25" thickTop="1" x14ac:dyDescent="0.15">
      <c r="B10" s="5">
        <v>0</v>
      </c>
      <c r="C10" s="6">
        <f>1-B10</f>
        <v>1</v>
      </c>
      <c r="E10" s="14">
        <f>$C$4*$C10</f>
        <v>2</v>
      </c>
      <c r="F10" s="13">
        <f>$C$5*$B10</f>
        <v>0</v>
      </c>
      <c r="G10" s="30">
        <f>F10+E10</f>
        <v>2</v>
      </c>
      <c r="I10" s="14">
        <f>POWER($C$4, $C10)</f>
        <v>2</v>
      </c>
      <c r="J10" s="13">
        <f>POWER($C$5, $B10)</f>
        <v>1</v>
      </c>
      <c r="K10" s="30">
        <f>J10*I10</f>
        <v>2</v>
      </c>
      <c r="M10" s="14">
        <f>$C$6*POWER($B10, 2)</f>
        <v>0</v>
      </c>
      <c r="N10" s="13"/>
      <c r="O10" s="30">
        <f>$C$4+$M10</f>
        <v>2</v>
      </c>
      <c r="Q10" s="14">
        <f>2*$C$6*POWER($B10, 1)</f>
        <v>0</v>
      </c>
      <c r="R10" s="13">
        <f>$C$6*POWER($B10, 2)</f>
        <v>0</v>
      </c>
      <c r="S10" s="30">
        <f>$C$4+$Q10-$R10</f>
        <v>2</v>
      </c>
      <c r="U10" s="14">
        <f>2*$C$6*POWER($B10, 3)</f>
        <v>0</v>
      </c>
      <c r="V10" s="13">
        <f>3*$C$6*POWER($B10, 2)</f>
        <v>0</v>
      </c>
      <c r="W10" s="30">
        <f>$C$4-$U10+$V10</f>
        <v>2</v>
      </c>
      <c r="Y10" s="14">
        <f>(1-COS(PI()*$B10))/2</f>
        <v>0</v>
      </c>
      <c r="Z10" s="13">
        <f>$C$6*$Y10</f>
        <v>0</v>
      </c>
      <c r="AA10" s="30">
        <f>$C$4+$Z10</f>
        <v>2</v>
      </c>
    </row>
    <row r="11" spans="2:27" x14ac:dyDescent="0.15">
      <c r="B11" s="1">
        <v>0.1</v>
      </c>
      <c r="C11" s="2">
        <f t="shared" ref="C11:C20" si="0">1-B11</f>
        <v>0.9</v>
      </c>
      <c r="E11" s="7">
        <f t="shared" ref="E11:E20" si="1">$C$4*$C11</f>
        <v>1.8</v>
      </c>
      <c r="F11" s="8">
        <f t="shared" ref="F11:F20" si="2">$C$5*$B11</f>
        <v>1</v>
      </c>
      <c r="G11" s="31">
        <f>F11+E11</f>
        <v>2.8</v>
      </c>
      <c r="I11" s="7">
        <f t="shared" ref="I11:I20" si="3">POWER($C$4, $C11)</f>
        <v>1.8660659830736148</v>
      </c>
      <c r="J11" s="8">
        <f t="shared" ref="J11:J20" si="4">POWER($C$5, $B11)</f>
        <v>1.2589254117941673</v>
      </c>
      <c r="K11" s="31">
        <f>J11*I11</f>
        <v>2.3492378861760383</v>
      </c>
      <c r="M11" s="7">
        <f t="shared" ref="M11:M20" si="5">$C$6*POWER($B11, 2)</f>
        <v>8.0000000000000016E-2</v>
      </c>
      <c r="N11" s="8"/>
      <c r="O11" s="31">
        <f t="shared" ref="O11:O20" si="6">$C$4+$M11</f>
        <v>2.08</v>
      </c>
      <c r="Q11" s="7">
        <f t="shared" ref="Q11:Q20" si="7">2*$C$6*POWER($B11, 1)</f>
        <v>1.6</v>
      </c>
      <c r="R11" s="8">
        <f t="shared" ref="R11:R20" si="8">$C$6*POWER($B11, 2)</f>
        <v>8.0000000000000016E-2</v>
      </c>
      <c r="S11" s="31">
        <f t="shared" ref="S11:S20" si="9">$C$4+$Q11-$R11</f>
        <v>3.52</v>
      </c>
      <c r="U11" s="7">
        <f t="shared" ref="U11:U20" si="10">2*$C$6*POWER($B11, 3)</f>
        <v>1.6000000000000004E-2</v>
      </c>
      <c r="V11" s="8">
        <f t="shared" ref="V11:V20" si="11">3*$C$6*POWER($B11, 2)</f>
        <v>0.24000000000000005</v>
      </c>
      <c r="W11" s="31">
        <f t="shared" ref="W11:W20" si="12">$C$4-$U11+$V11</f>
        <v>2.2240000000000002</v>
      </c>
      <c r="Y11" s="7">
        <f t="shared" ref="Y11:Y20" si="13">(1-COS(PI()*$B11))/2</f>
        <v>2.4471741852423234E-2</v>
      </c>
      <c r="Z11" s="8">
        <f t="shared" ref="Z11:Z20" si="14">$C$6*$Y11</f>
        <v>0.19577393481938588</v>
      </c>
      <c r="AA11" s="31">
        <f t="shared" ref="AA11:AA20" si="15">$C$4+$Z11</f>
        <v>2.1957739348193859</v>
      </c>
    </row>
    <row r="12" spans="2:27" x14ac:dyDescent="0.15">
      <c r="B12" s="1">
        <v>0.2</v>
      </c>
      <c r="C12" s="2">
        <f t="shared" si="0"/>
        <v>0.8</v>
      </c>
      <c r="E12" s="7">
        <f t="shared" si="1"/>
        <v>1.6</v>
      </c>
      <c r="F12" s="8">
        <f t="shared" si="2"/>
        <v>2</v>
      </c>
      <c r="G12" s="31">
        <f>F12+E12</f>
        <v>3.6</v>
      </c>
      <c r="I12" s="7">
        <f t="shared" si="3"/>
        <v>1.7411011265922482</v>
      </c>
      <c r="J12" s="8">
        <f t="shared" si="4"/>
        <v>1.5848931924611136</v>
      </c>
      <c r="K12" s="31">
        <f>J12*I12</f>
        <v>2.7594593229224298</v>
      </c>
      <c r="M12" s="7">
        <f t="shared" si="5"/>
        <v>0.32000000000000006</v>
      </c>
      <c r="N12" s="8"/>
      <c r="O12" s="31">
        <f t="shared" si="6"/>
        <v>2.3200000000000003</v>
      </c>
      <c r="Q12" s="7">
        <f t="shared" si="7"/>
        <v>3.2</v>
      </c>
      <c r="R12" s="8">
        <f t="shared" si="8"/>
        <v>0.32000000000000006</v>
      </c>
      <c r="S12" s="31">
        <f t="shared" si="9"/>
        <v>4.88</v>
      </c>
      <c r="U12" s="7">
        <f t="shared" si="10"/>
        <v>0.12800000000000003</v>
      </c>
      <c r="V12" s="8">
        <f t="shared" si="11"/>
        <v>0.96000000000000019</v>
      </c>
      <c r="W12" s="31">
        <f t="shared" si="12"/>
        <v>2.8319999999999999</v>
      </c>
      <c r="Y12" s="7">
        <f t="shared" si="13"/>
        <v>9.5491502812526274E-2</v>
      </c>
      <c r="Z12" s="8">
        <f t="shared" si="14"/>
        <v>0.76393202250021019</v>
      </c>
      <c r="AA12" s="31">
        <f t="shared" si="15"/>
        <v>2.7639320225002102</v>
      </c>
    </row>
    <row r="13" spans="2:27" x14ac:dyDescent="0.15">
      <c r="B13" s="1">
        <v>0.3</v>
      </c>
      <c r="C13" s="2">
        <f t="shared" si="0"/>
        <v>0.7</v>
      </c>
      <c r="E13" s="7">
        <f t="shared" si="1"/>
        <v>1.4</v>
      </c>
      <c r="F13" s="8">
        <f t="shared" si="2"/>
        <v>3</v>
      </c>
      <c r="G13" s="31">
        <f>F13+E13</f>
        <v>4.4000000000000004</v>
      </c>
      <c r="I13" s="7">
        <f t="shared" si="3"/>
        <v>1.6245047927124709</v>
      </c>
      <c r="J13" s="8">
        <f t="shared" si="4"/>
        <v>1.9952623149688797</v>
      </c>
      <c r="K13" s="31">
        <f>J13*I13</f>
        <v>3.2413131933855248</v>
      </c>
      <c r="M13" s="7">
        <f t="shared" si="5"/>
        <v>0.72</v>
      </c>
      <c r="N13" s="8"/>
      <c r="O13" s="31">
        <f t="shared" si="6"/>
        <v>2.7199999999999998</v>
      </c>
      <c r="Q13" s="7">
        <f t="shared" si="7"/>
        <v>4.8</v>
      </c>
      <c r="R13" s="8">
        <f t="shared" si="8"/>
        <v>0.72</v>
      </c>
      <c r="S13" s="31">
        <f t="shared" si="9"/>
        <v>6.08</v>
      </c>
      <c r="U13" s="7">
        <f t="shared" si="10"/>
        <v>0.432</v>
      </c>
      <c r="V13" s="8">
        <f t="shared" si="11"/>
        <v>2.16</v>
      </c>
      <c r="W13" s="31">
        <f t="shared" si="12"/>
        <v>3.7280000000000002</v>
      </c>
      <c r="Y13" s="7">
        <f t="shared" si="13"/>
        <v>0.20610737385376343</v>
      </c>
      <c r="Z13" s="8">
        <f t="shared" si="14"/>
        <v>1.6488589908301075</v>
      </c>
      <c r="AA13" s="31">
        <f t="shared" si="15"/>
        <v>3.6488589908301075</v>
      </c>
    </row>
    <row r="14" spans="2:27" x14ac:dyDescent="0.15">
      <c r="B14" s="1">
        <v>0.4</v>
      </c>
      <c r="C14" s="2">
        <f t="shared" si="0"/>
        <v>0.6</v>
      </c>
      <c r="E14" s="7">
        <f t="shared" si="1"/>
        <v>1.2</v>
      </c>
      <c r="F14" s="8">
        <f t="shared" si="2"/>
        <v>4</v>
      </c>
      <c r="G14" s="31">
        <f>F14+E14</f>
        <v>5.2</v>
      </c>
      <c r="I14" s="7">
        <f t="shared" si="3"/>
        <v>1.515716566510398</v>
      </c>
      <c r="J14" s="8">
        <f t="shared" si="4"/>
        <v>2.5118864315095806</v>
      </c>
      <c r="K14" s="31">
        <f>J14*I14</f>
        <v>3.8073078774317572</v>
      </c>
      <c r="M14" s="7">
        <f t="shared" si="5"/>
        <v>1.2800000000000002</v>
      </c>
      <c r="N14" s="8"/>
      <c r="O14" s="31">
        <f t="shared" si="6"/>
        <v>3.2800000000000002</v>
      </c>
      <c r="Q14" s="7">
        <f t="shared" si="7"/>
        <v>6.4</v>
      </c>
      <c r="R14" s="8">
        <f t="shared" si="8"/>
        <v>1.2800000000000002</v>
      </c>
      <c r="S14" s="31">
        <f t="shared" si="9"/>
        <v>7.12</v>
      </c>
      <c r="U14" s="7">
        <f t="shared" si="10"/>
        <v>1.0240000000000002</v>
      </c>
      <c r="V14" s="8">
        <f t="shared" si="11"/>
        <v>3.8400000000000007</v>
      </c>
      <c r="W14" s="31">
        <f t="shared" si="12"/>
        <v>4.8160000000000007</v>
      </c>
      <c r="Y14" s="7">
        <f t="shared" si="13"/>
        <v>0.34549150281252627</v>
      </c>
      <c r="Z14" s="8">
        <f t="shared" si="14"/>
        <v>2.7639320225002102</v>
      </c>
      <c r="AA14" s="31">
        <f t="shared" si="15"/>
        <v>4.7639320225002102</v>
      </c>
    </row>
    <row r="15" spans="2:27" x14ac:dyDescent="0.15">
      <c r="B15" s="1">
        <v>0.5</v>
      </c>
      <c r="C15" s="2">
        <f t="shared" si="0"/>
        <v>0.5</v>
      </c>
      <c r="E15" s="7">
        <f t="shared" si="1"/>
        <v>1</v>
      </c>
      <c r="F15" s="8">
        <f t="shared" si="2"/>
        <v>5</v>
      </c>
      <c r="G15" s="31">
        <f>F15+E15</f>
        <v>6</v>
      </c>
      <c r="I15" s="7">
        <f t="shared" si="3"/>
        <v>1.4142135623730951</v>
      </c>
      <c r="J15" s="8">
        <f t="shared" si="4"/>
        <v>3.1622776601683795</v>
      </c>
      <c r="K15" s="31">
        <f>J15*I15</f>
        <v>4.4721359549995796</v>
      </c>
      <c r="M15" s="7">
        <f t="shared" si="5"/>
        <v>2</v>
      </c>
      <c r="N15" s="8"/>
      <c r="O15" s="31">
        <f t="shared" si="6"/>
        <v>4</v>
      </c>
      <c r="Q15" s="7">
        <f t="shared" si="7"/>
        <v>8</v>
      </c>
      <c r="R15" s="8">
        <f t="shared" si="8"/>
        <v>2</v>
      </c>
      <c r="S15" s="31">
        <f t="shared" si="9"/>
        <v>8</v>
      </c>
      <c r="U15" s="7">
        <f t="shared" si="10"/>
        <v>2</v>
      </c>
      <c r="V15" s="8">
        <f t="shared" si="11"/>
        <v>6</v>
      </c>
      <c r="W15" s="31">
        <f t="shared" si="12"/>
        <v>6</v>
      </c>
      <c r="Y15" s="7">
        <f t="shared" si="13"/>
        <v>0.49999999999999994</v>
      </c>
      <c r="Z15" s="8">
        <f t="shared" si="14"/>
        <v>3.9999999999999996</v>
      </c>
      <c r="AA15" s="31">
        <f t="shared" si="15"/>
        <v>6</v>
      </c>
    </row>
    <row r="16" spans="2:27" x14ac:dyDescent="0.15">
      <c r="B16" s="1">
        <v>0.6</v>
      </c>
      <c r="C16" s="2">
        <f t="shared" si="0"/>
        <v>0.4</v>
      </c>
      <c r="E16" s="7">
        <f t="shared" si="1"/>
        <v>0.8</v>
      </c>
      <c r="F16" s="8">
        <f t="shared" si="2"/>
        <v>6</v>
      </c>
      <c r="G16" s="31">
        <f>F16+E16</f>
        <v>6.8</v>
      </c>
      <c r="I16" s="7">
        <f t="shared" si="3"/>
        <v>1.3195079107728942</v>
      </c>
      <c r="J16" s="8">
        <f t="shared" si="4"/>
        <v>3.9810717055349727</v>
      </c>
      <c r="K16" s="31">
        <f>J16*I16</f>
        <v>5.2530556088075349</v>
      </c>
      <c r="M16" s="7">
        <f t="shared" si="5"/>
        <v>2.88</v>
      </c>
      <c r="N16" s="8"/>
      <c r="O16" s="31">
        <f t="shared" si="6"/>
        <v>4.88</v>
      </c>
      <c r="Q16" s="7">
        <f t="shared" si="7"/>
        <v>9.6</v>
      </c>
      <c r="R16" s="8">
        <f t="shared" si="8"/>
        <v>2.88</v>
      </c>
      <c r="S16" s="31">
        <f t="shared" si="9"/>
        <v>8.7199999999999989</v>
      </c>
      <c r="U16" s="7">
        <f t="shared" si="10"/>
        <v>3.456</v>
      </c>
      <c r="V16" s="8">
        <f t="shared" si="11"/>
        <v>8.64</v>
      </c>
      <c r="W16" s="31">
        <f t="shared" si="12"/>
        <v>7.1840000000000011</v>
      </c>
      <c r="Y16" s="7">
        <f t="shared" si="13"/>
        <v>0.65450849718747373</v>
      </c>
      <c r="Z16" s="8">
        <f t="shared" si="14"/>
        <v>5.2360679774997898</v>
      </c>
      <c r="AA16" s="31">
        <f t="shared" si="15"/>
        <v>7.2360679774997898</v>
      </c>
    </row>
    <row r="17" spans="2:27" x14ac:dyDescent="0.15">
      <c r="B17" s="1">
        <v>0.7</v>
      </c>
      <c r="C17" s="2">
        <f t="shared" si="0"/>
        <v>0.30000000000000004</v>
      </c>
      <c r="E17" s="7">
        <f t="shared" si="1"/>
        <v>0.60000000000000009</v>
      </c>
      <c r="F17" s="8">
        <f t="shared" si="2"/>
        <v>7</v>
      </c>
      <c r="G17" s="31">
        <f>F17+E17</f>
        <v>7.6</v>
      </c>
      <c r="I17" s="7">
        <f t="shared" si="3"/>
        <v>1.2311444133449163</v>
      </c>
      <c r="J17" s="8">
        <f t="shared" si="4"/>
        <v>5.0118723362727229</v>
      </c>
      <c r="K17" s="31">
        <f>J17*I17</f>
        <v>6.1703386272000964</v>
      </c>
      <c r="M17" s="7">
        <f t="shared" si="5"/>
        <v>3.9199999999999995</v>
      </c>
      <c r="N17" s="8"/>
      <c r="O17" s="31">
        <f t="shared" si="6"/>
        <v>5.92</v>
      </c>
      <c r="Q17" s="7">
        <f t="shared" si="7"/>
        <v>11.2</v>
      </c>
      <c r="R17" s="8">
        <f t="shared" si="8"/>
        <v>3.9199999999999995</v>
      </c>
      <c r="S17" s="31">
        <f t="shared" si="9"/>
        <v>9.2799999999999994</v>
      </c>
      <c r="U17" s="7">
        <f t="shared" si="10"/>
        <v>5.4879999999999987</v>
      </c>
      <c r="V17" s="8">
        <f t="shared" si="11"/>
        <v>11.759999999999998</v>
      </c>
      <c r="W17" s="31">
        <f t="shared" si="12"/>
        <v>8.2719999999999985</v>
      </c>
      <c r="Y17" s="7">
        <f t="shared" si="13"/>
        <v>0.79389262614623646</v>
      </c>
      <c r="Z17" s="8">
        <f t="shared" si="14"/>
        <v>6.3511410091698917</v>
      </c>
      <c r="AA17" s="31">
        <f t="shared" si="15"/>
        <v>8.3511410091698917</v>
      </c>
    </row>
    <row r="18" spans="2:27" x14ac:dyDescent="0.15">
      <c r="B18" s="1">
        <v>0.8</v>
      </c>
      <c r="C18" s="2">
        <f t="shared" si="0"/>
        <v>0.19999999999999996</v>
      </c>
      <c r="E18" s="7">
        <f t="shared" si="1"/>
        <v>0.39999999999999991</v>
      </c>
      <c r="F18" s="8">
        <f t="shared" si="2"/>
        <v>8</v>
      </c>
      <c r="G18" s="31">
        <f>F18+E18</f>
        <v>8.4</v>
      </c>
      <c r="I18" s="7">
        <f t="shared" si="3"/>
        <v>1.1486983549970349</v>
      </c>
      <c r="J18" s="8">
        <f t="shared" si="4"/>
        <v>6.3095734448019343</v>
      </c>
      <c r="K18" s="31">
        <f>J18*I18</f>
        <v>7.2477966367769566</v>
      </c>
      <c r="M18" s="7">
        <f t="shared" si="5"/>
        <v>5.120000000000001</v>
      </c>
      <c r="N18" s="8"/>
      <c r="O18" s="31">
        <f t="shared" si="6"/>
        <v>7.120000000000001</v>
      </c>
      <c r="Q18" s="7">
        <f t="shared" si="7"/>
        <v>12.8</v>
      </c>
      <c r="R18" s="8">
        <f t="shared" si="8"/>
        <v>5.120000000000001</v>
      </c>
      <c r="S18" s="31">
        <f t="shared" si="9"/>
        <v>9.68</v>
      </c>
      <c r="U18" s="7">
        <f t="shared" si="10"/>
        <v>8.1920000000000019</v>
      </c>
      <c r="V18" s="8">
        <f t="shared" si="11"/>
        <v>15.360000000000003</v>
      </c>
      <c r="W18" s="31">
        <f t="shared" si="12"/>
        <v>9.168000000000001</v>
      </c>
      <c r="Y18" s="7">
        <f t="shared" si="13"/>
        <v>0.90450849718747373</v>
      </c>
      <c r="Z18" s="8">
        <f t="shared" si="14"/>
        <v>7.2360679774997898</v>
      </c>
      <c r="AA18" s="31">
        <f t="shared" si="15"/>
        <v>9.2360679774997898</v>
      </c>
    </row>
    <row r="19" spans="2:27" x14ac:dyDescent="0.15">
      <c r="B19" s="1">
        <v>0.9</v>
      </c>
      <c r="C19" s="2">
        <f t="shared" si="0"/>
        <v>9.9999999999999978E-2</v>
      </c>
      <c r="E19" s="7">
        <f t="shared" si="1"/>
        <v>0.19999999999999996</v>
      </c>
      <c r="F19" s="8">
        <f t="shared" si="2"/>
        <v>9</v>
      </c>
      <c r="G19" s="31">
        <f>F19+E19</f>
        <v>9.1999999999999993</v>
      </c>
      <c r="I19" s="7">
        <f t="shared" si="3"/>
        <v>1.0717734625362931</v>
      </c>
      <c r="J19" s="8">
        <f t="shared" si="4"/>
        <v>7.9432823472428176</v>
      </c>
      <c r="K19" s="31">
        <f>J19*I19</f>
        <v>8.5133992252078485</v>
      </c>
      <c r="M19" s="7">
        <f t="shared" si="5"/>
        <v>6.48</v>
      </c>
      <c r="N19" s="8"/>
      <c r="O19" s="31">
        <f t="shared" si="6"/>
        <v>8.48</v>
      </c>
      <c r="Q19" s="7">
        <f t="shared" si="7"/>
        <v>14.4</v>
      </c>
      <c r="R19" s="8">
        <f t="shared" si="8"/>
        <v>6.48</v>
      </c>
      <c r="S19" s="31">
        <f t="shared" si="9"/>
        <v>9.9199999999999982</v>
      </c>
      <c r="U19" s="7">
        <f t="shared" si="10"/>
        <v>11.664000000000001</v>
      </c>
      <c r="V19" s="8">
        <f t="shared" si="11"/>
        <v>19.440000000000001</v>
      </c>
      <c r="W19" s="31">
        <f t="shared" si="12"/>
        <v>9.7759999999999998</v>
      </c>
      <c r="Y19" s="7">
        <f t="shared" si="13"/>
        <v>0.97552825814757682</v>
      </c>
      <c r="Z19" s="8">
        <f t="shared" si="14"/>
        <v>7.8042260651806146</v>
      </c>
      <c r="AA19" s="31">
        <f t="shared" si="15"/>
        <v>9.8042260651806146</v>
      </c>
    </row>
    <row r="20" spans="2:27" ht="14.25" thickBot="1" x14ac:dyDescent="0.2">
      <c r="B20" s="3">
        <v>1</v>
      </c>
      <c r="C20" s="4">
        <f t="shared" si="0"/>
        <v>0</v>
      </c>
      <c r="E20" s="9">
        <f t="shared" si="1"/>
        <v>0</v>
      </c>
      <c r="F20" s="10">
        <f t="shared" si="2"/>
        <v>10</v>
      </c>
      <c r="G20" s="32">
        <f>F20+E20</f>
        <v>10</v>
      </c>
      <c r="I20" s="9">
        <f t="shared" si="3"/>
        <v>1</v>
      </c>
      <c r="J20" s="10">
        <f t="shared" si="4"/>
        <v>10</v>
      </c>
      <c r="K20" s="32">
        <f>J20*I20</f>
        <v>10</v>
      </c>
      <c r="M20" s="9">
        <f t="shared" si="5"/>
        <v>8</v>
      </c>
      <c r="N20" s="10"/>
      <c r="O20" s="32">
        <f t="shared" si="6"/>
        <v>10</v>
      </c>
      <c r="Q20" s="9">
        <f t="shared" si="7"/>
        <v>16</v>
      </c>
      <c r="R20" s="10">
        <f t="shared" si="8"/>
        <v>8</v>
      </c>
      <c r="S20" s="32">
        <f t="shared" si="9"/>
        <v>10</v>
      </c>
      <c r="U20" s="9">
        <f t="shared" si="10"/>
        <v>16</v>
      </c>
      <c r="V20" s="10">
        <f t="shared" si="11"/>
        <v>24</v>
      </c>
      <c r="W20" s="32">
        <f t="shared" si="12"/>
        <v>10</v>
      </c>
      <c r="Y20" s="9">
        <f t="shared" si="13"/>
        <v>1</v>
      </c>
      <c r="Z20" s="10">
        <f t="shared" si="14"/>
        <v>8</v>
      </c>
      <c r="AA20" s="32">
        <f t="shared" si="15"/>
        <v>10</v>
      </c>
    </row>
    <row r="35" spans="25:25" x14ac:dyDescent="0.15">
      <c r="Y35" t="s">
        <v>30</v>
      </c>
    </row>
  </sheetData>
  <mergeCells count="8">
    <mergeCell ref="Y8:AA8"/>
    <mergeCell ref="M8:O8"/>
    <mergeCell ref="E8:G8"/>
    <mergeCell ref="I8:K8"/>
    <mergeCell ref="B8:C8"/>
    <mergeCell ref="B2:C2"/>
    <mergeCell ref="Q8:S8"/>
    <mergeCell ref="U8:W8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補間計算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板垣衛</dc:creator>
  <cp:lastModifiedBy>板垣衛</cp:lastModifiedBy>
  <dcterms:created xsi:type="dcterms:W3CDTF">2014-06-10T04:32:27Z</dcterms:created>
  <dcterms:modified xsi:type="dcterms:W3CDTF">2014-06-10T06:04:43Z</dcterms:modified>
</cp:coreProperties>
</file>