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3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bnSina\Dropbox\python\smath\onchain\research uniswap v3\"/>
    </mc:Choice>
  </mc:AlternateContent>
  <bookViews>
    <workbookView xWindow="0" yWindow="0" windowWidth="25200" windowHeight="11850"/>
  </bookViews>
  <sheets>
    <sheet name="Summary" sheetId="1" r:id="rId1"/>
    <sheet name="ETH-USDC" sheetId="2" r:id="rId2"/>
    <sheet name="ETH-USDT" sheetId="3" r:id="rId3"/>
    <sheet name="ETH-DAI" sheetId="4" r:id="rId4"/>
  </sheets>
  <calcPr calcId="162913"/>
</workbook>
</file>

<file path=xl/calcChain.xml><?xml version="1.0" encoding="utf-8"?>
<calcChain xmlns="http://schemas.openxmlformats.org/spreadsheetml/2006/main">
  <c r="AQ102" i="4" l="1"/>
  <c r="AP102" i="4"/>
  <c r="AN102" i="4"/>
  <c r="AM102" i="4"/>
  <c r="AG102" i="4"/>
  <c r="AH102" i="4" s="1"/>
  <c r="AF102" i="4"/>
  <c r="V102" i="4"/>
  <c r="U102" i="4"/>
  <c r="AJ102" i="4" s="1"/>
  <c r="S102" i="4"/>
  <c r="R102" i="4"/>
  <c r="Z102" i="4" s="1"/>
  <c r="AQ101" i="4"/>
  <c r="AP101" i="4"/>
  <c r="AN101" i="4"/>
  <c r="AM101" i="4"/>
  <c r="AG101" i="4"/>
  <c r="AH101" i="4" s="1"/>
  <c r="AF101" i="4"/>
  <c r="V101" i="4"/>
  <c r="AK101" i="4" s="1"/>
  <c r="U101" i="4"/>
  <c r="AJ101" i="4" s="1"/>
  <c r="S101" i="4"/>
  <c r="R101" i="4"/>
  <c r="Z101" i="4" s="1"/>
  <c r="AQ100" i="4"/>
  <c r="AP100" i="4"/>
  <c r="AN100" i="4"/>
  <c r="AM100" i="4"/>
  <c r="AG100" i="4"/>
  <c r="AH100" i="4" s="1"/>
  <c r="AF100" i="4"/>
  <c r="V100" i="4"/>
  <c r="U100" i="4"/>
  <c r="AJ100" i="4" s="1"/>
  <c r="S100" i="4"/>
  <c r="R100" i="4"/>
  <c r="Z100" i="4" s="1"/>
  <c r="AQ99" i="4"/>
  <c r="AP99" i="4"/>
  <c r="AN99" i="4"/>
  <c r="AM99" i="4"/>
  <c r="AG99" i="4"/>
  <c r="AH99" i="4" s="1"/>
  <c r="AF99" i="4"/>
  <c r="V99" i="4"/>
  <c r="U99" i="4"/>
  <c r="AJ99" i="4" s="1"/>
  <c r="S99" i="4"/>
  <c r="R99" i="4"/>
  <c r="Z99" i="4" s="1"/>
  <c r="AQ98" i="4"/>
  <c r="AP98" i="4"/>
  <c r="AN98" i="4"/>
  <c r="AM98" i="4"/>
  <c r="AG98" i="4"/>
  <c r="AH98" i="4" s="1"/>
  <c r="AF98" i="4"/>
  <c r="V98" i="4"/>
  <c r="U98" i="4"/>
  <c r="AJ98" i="4" s="1"/>
  <c r="S98" i="4"/>
  <c r="R98" i="4"/>
  <c r="Z98" i="4" s="1"/>
  <c r="AQ97" i="4"/>
  <c r="AP97" i="4"/>
  <c r="AN97" i="4"/>
  <c r="AM97" i="4"/>
  <c r="AG97" i="4"/>
  <c r="AH97" i="4" s="1"/>
  <c r="AF97" i="4"/>
  <c r="V97" i="4"/>
  <c r="AK97" i="4" s="1"/>
  <c r="U97" i="4"/>
  <c r="AJ97" i="4" s="1"/>
  <c r="S97" i="4"/>
  <c r="R97" i="4"/>
  <c r="Z97" i="4" s="1"/>
  <c r="AQ96" i="4"/>
  <c r="AP96" i="4"/>
  <c r="AN96" i="4"/>
  <c r="AM96" i="4"/>
  <c r="AG96" i="4"/>
  <c r="AH96" i="4" s="1"/>
  <c r="AF96" i="4"/>
  <c r="V96" i="4"/>
  <c r="U96" i="4"/>
  <c r="AJ96" i="4" s="1"/>
  <c r="S96" i="4"/>
  <c r="R96" i="4"/>
  <c r="Z96" i="4" s="1"/>
  <c r="AQ95" i="4"/>
  <c r="AP95" i="4"/>
  <c r="AN95" i="4"/>
  <c r="AM95" i="4"/>
  <c r="AG95" i="4"/>
  <c r="AH95" i="4" s="1"/>
  <c r="AF95" i="4"/>
  <c r="V95" i="4"/>
  <c r="U95" i="4"/>
  <c r="AJ95" i="4" s="1"/>
  <c r="S95" i="4"/>
  <c r="R95" i="4"/>
  <c r="Z95" i="4" s="1"/>
  <c r="AQ94" i="4"/>
  <c r="AP94" i="4"/>
  <c r="AN94" i="4"/>
  <c r="AM94" i="4"/>
  <c r="AG94" i="4"/>
  <c r="AH94" i="4" s="1"/>
  <c r="AF94" i="4"/>
  <c r="V94" i="4"/>
  <c r="U94" i="4"/>
  <c r="AJ94" i="4" s="1"/>
  <c r="S94" i="4"/>
  <c r="AA94" i="4" s="1"/>
  <c r="R94" i="4"/>
  <c r="Z94" i="4" s="1"/>
  <c r="AQ93" i="4"/>
  <c r="AP93" i="4"/>
  <c r="AN93" i="4"/>
  <c r="AM93" i="4"/>
  <c r="AG93" i="4"/>
  <c r="AH93" i="4" s="1"/>
  <c r="AF93" i="4"/>
  <c r="V93" i="4"/>
  <c r="AK93" i="4" s="1"/>
  <c r="U93" i="4"/>
  <c r="AJ93" i="4" s="1"/>
  <c r="S93" i="4"/>
  <c r="AA93" i="4" s="1"/>
  <c r="R93" i="4"/>
  <c r="Z93" i="4" s="1"/>
  <c r="AQ92" i="4"/>
  <c r="AP92" i="4"/>
  <c r="AN92" i="4"/>
  <c r="AM92" i="4"/>
  <c r="AG92" i="4"/>
  <c r="AH92" i="4" s="1"/>
  <c r="AF92" i="4"/>
  <c r="V92" i="4"/>
  <c r="U92" i="4"/>
  <c r="AJ92" i="4" s="1"/>
  <c r="S92" i="4"/>
  <c r="AA92" i="4" s="1"/>
  <c r="R92" i="4"/>
  <c r="Z92" i="4" s="1"/>
  <c r="AQ91" i="4"/>
  <c r="AP91" i="4"/>
  <c r="AN91" i="4"/>
  <c r="AM91" i="4"/>
  <c r="AG91" i="4"/>
  <c r="AH91" i="4" s="1"/>
  <c r="AF91" i="4"/>
  <c r="V91" i="4"/>
  <c r="U91" i="4"/>
  <c r="AJ91" i="4" s="1"/>
  <c r="S91" i="4"/>
  <c r="AA91" i="4" s="1"/>
  <c r="R91" i="4"/>
  <c r="Z91" i="4" s="1"/>
  <c r="AQ90" i="4"/>
  <c r="AP90" i="4"/>
  <c r="AN90" i="4"/>
  <c r="AM90" i="4"/>
  <c r="AG90" i="4"/>
  <c r="AH90" i="4" s="1"/>
  <c r="AF90" i="4"/>
  <c r="V90" i="4"/>
  <c r="U90" i="4"/>
  <c r="AJ90" i="4" s="1"/>
  <c r="S90" i="4"/>
  <c r="AA90" i="4" s="1"/>
  <c r="R90" i="4"/>
  <c r="Z90" i="4" s="1"/>
  <c r="AQ89" i="4"/>
  <c r="AP89" i="4"/>
  <c r="AN89" i="4"/>
  <c r="AM89" i="4"/>
  <c r="AG89" i="4"/>
  <c r="AH89" i="4" s="1"/>
  <c r="AF89" i="4"/>
  <c r="V89" i="4"/>
  <c r="AK89" i="4" s="1"/>
  <c r="U89" i="4"/>
  <c r="AJ89" i="4" s="1"/>
  <c r="S89" i="4"/>
  <c r="AA89" i="4" s="1"/>
  <c r="R89" i="4"/>
  <c r="Z89" i="4" s="1"/>
  <c r="AQ88" i="4"/>
  <c r="AP88" i="4"/>
  <c r="AN88" i="4"/>
  <c r="AM88" i="4"/>
  <c r="AG88" i="4"/>
  <c r="AH88" i="4" s="1"/>
  <c r="AF88" i="4"/>
  <c r="V88" i="4"/>
  <c r="U88" i="4"/>
  <c r="AJ88" i="4" s="1"/>
  <c r="S88" i="4"/>
  <c r="AA88" i="4" s="1"/>
  <c r="R88" i="4"/>
  <c r="Z88" i="4" s="1"/>
  <c r="AQ87" i="4"/>
  <c r="AP87" i="4"/>
  <c r="AN87" i="4"/>
  <c r="AM87" i="4"/>
  <c r="AG87" i="4"/>
  <c r="AH87" i="4" s="1"/>
  <c r="AF87" i="4"/>
  <c r="V87" i="4"/>
  <c r="U87" i="4"/>
  <c r="AJ87" i="4" s="1"/>
  <c r="S87" i="4"/>
  <c r="R87" i="4"/>
  <c r="Z87" i="4" s="1"/>
  <c r="AQ86" i="4"/>
  <c r="AP86" i="4"/>
  <c r="AN86" i="4"/>
  <c r="AM86" i="4"/>
  <c r="AG86" i="4"/>
  <c r="AH86" i="4" s="1"/>
  <c r="AF86" i="4"/>
  <c r="V86" i="4"/>
  <c r="U86" i="4"/>
  <c r="AJ86" i="4" s="1"/>
  <c r="S86" i="4"/>
  <c r="AA86" i="4" s="1"/>
  <c r="R86" i="4"/>
  <c r="Z86" i="4" s="1"/>
  <c r="AQ85" i="4"/>
  <c r="AP85" i="4"/>
  <c r="AN85" i="4"/>
  <c r="AM85" i="4"/>
  <c r="AG85" i="4"/>
  <c r="AH85" i="4" s="1"/>
  <c r="AF85" i="4"/>
  <c r="V85" i="4"/>
  <c r="AK85" i="4" s="1"/>
  <c r="U85" i="4"/>
  <c r="AJ85" i="4" s="1"/>
  <c r="S85" i="4"/>
  <c r="AA85" i="4" s="1"/>
  <c r="R85" i="4"/>
  <c r="Z85" i="4" s="1"/>
  <c r="AQ84" i="4"/>
  <c r="AP84" i="4"/>
  <c r="AN84" i="4"/>
  <c r="AM84" i="4"/>
  <c r="AG84" i="4"/>
  <c r="AH84" i="4" s="1"/>
  <c r="AF84" i="4"/>
  <c r="V84" i="4"/>
  <c r="U84" i="4"/>
  <c r="AJ84" i="4" s="1"/>
  <c r="S84" i="4"/>
  <c r="R84" i="4"/>
  <c r="Z84" i="4" s="1"/>
  <c r="AQ83" i="4"/>
  <c r="AP83" i="4"/>
  <c r="AN83" i="4"/>
  <c r="AM83" i="4"/>
  <c r="AG83" i="4"/>
  <c r="AH83" i="4" s="1"/>
  <c r="AF83" i="4"/>
  <c r="V83" i="4"/>
  <c r="U83" i="4"/>
  <c r="AJ83" i="4" s="1"/>
  <c r="S83" i="4"/>
  <c r="R83" i="4"/>
  <c r="Z83" i="4" s="1"/>
  <c r="AQ82" i="4"/>
  <c r="AP82" i="4"/>
  <c r="AN82" i="4"/>
  <c r="AM82" i="4"/>
  <c r="AG82" i="4"/>
  <c r="AH82" i="4" s="1"/>
  <c r="AF82" i="4"/>
  <c r="V82" i="4"/>
  <c r="U82" i="4"/>
  <c r="AJ82" i="4" s="1"/>
  <c r="S82" i="4"/>
  <c r="R82" i="4"/>
  <c r="Z82" i="4" s="1"/>
  <c r="AQ81" i="4"/>
  <c r="AP81" i="4"/>
  <c r="AN81" i="4"/>
  <c r="AM81" i="4"/>
  <c r="AG81" i="4"/>
  <c r="AH81" i="4" s="1"/>
  <c r="AF81" i="4"/>
  <c r="V81" i="4"/>
  <c r="AK81" i="4" s="1"/>
  <c r="U81" i="4"/>
  <c r="AJ81" i="4" s="1"/>
  <c r="S81" i="4"/>
  <c r="R81" i="4"/>
  <c r="Z81" i="4" s="1"/>
  <c r="AQ80" i="4"/>
  <c r="AP80" i="4"/>
  <c r="AN80" i="4"/>
  <c r="AM80" i="4"/>
  <c r="AG80" i="4"/>
  <c r="AH80" i="4" s="1"/>
  <c r="AF80" i="4"/>
  <c r="V80" i="4"/>
  <c r="U80" i="4"/>
  <c r="AJ80" i="4" s="1"/>
  <c r="S80" i="4"/>
  <c r="R80" i="4"/>
  <c r="Z80" i="4" s="1"/>
  <c r="AQ79" i="4"/>
  <c r="AP79" i="4"/>
  <c r="AN79" i="4"/>
  <c r="AM79" i="4"/>
  <c r="AG79" i="4"/>
  <c r="AH79" i="4" s="1"/>
  <c r="AF79" i="4"/>
  <c r="V79" i="4"/>
  <c r="U79" i="4"/>
  <c r="AJ79" i="4" s="1"/>
  <c r="S79" i="4"/>
  <c r="R79" i="4"/>
  <c r="Z79" i="4" s="1"/>
  <c r="AQ78" i="4"/>
  <c r="AP78" i="4"/>
  <c r="AN78" i="4"/>
  <c r="AM78" i="4"/>
  <c r="AG78" i="4"/>
  <c r="AH78" i="4" s="1"/>
  <c r="AF78" i="4"/>
  <c r="V78" i="4"/>
  <c r="U78" i="4"/>
  <c r="AJ78" i="4" s="1"/>
  <c r="S78" i="4"/>
  <c r="AA78" i="4" s="1"/>
  <c r="R78" i="4"/>
  <c r="Z78" i="4" s="1"/>
  <c r="AQ77" i="4"/>
  <c r="AP77" i="4"/>
  <c r="AN77" i="4"/>
  <c r="AM77" i="4"/>
  <c r="AG77" i="4"/>
  <c r="AH77" i="4" s="1"/>
  <c r="AF77" i="4"/>
  <c r="V77" i="4"/>
  <c r="AK77" i="4" s="1"/>
  <c r="U77" i="4"/>
  <c r="AJ77" i="4" s="1"/>
  <c r="S77" i="4"/>
  <c r="AA77" i="4" s="1"/>
  <c r="R77" i="4"/>
  <c r="Z77" i="4" s="1"/>
  <c r="AQ76" i="4"/>
  <c r="AP76" i="4"/>
  <c r="AN76" i="4"/>
  <c r="AM76" i="4"/>
  <c r="AG76" i="4"/>
  <c r="AH76" i="4" s="1"/>
  <c r="AF76" i="4"/>
  <c r="V76" i="4"/>
  <c r="U76" i="4"/>
  <c r="AJ76" i="4" s="1"/>
  <c r="S76" i="4"/>
  <c r="R76" i="4"/>
  <c r="Z76" i="4" s="1"/>
  <c r="AQ75" i="4"/>
  <c r="AP75" i="4"/>
  <c r="AN75" i="4"/>
  <c r="AM75" i="4"/>
  <c r="AG75" i="4"/>
  <c r="AH75" i="4" s="1"/>
  <c r="AF75" i="4"/>
  <c r="V75" i="4"/>
  <c r="U75" i="4"/>
  <c r="AJ75" i="4" s="1"/>
  <c r="S75" i="4"/>
  <c r="AA75" i="4" s="1"/>
  <c r="R75" i="4"/>
  <c r="Z75" i="4" s="1"/>
  <c r="AQ74" i="4"/>
  <c r="AP74" i="4"/>
  <c r="AN74" i="4"/>
  <c r="AM74" i="4"/>
  <c r="AG74" i="4"/>
  <c r="AH74" i="4" s="1"/>
  <c r="AF74" i="4"/>
  <c r="V74" i="4"/>
  <c r="U74" i="4"/>
  <c r="AJ74" i="4" s="1"/>
  <c r="S74" i="4"/>
  <c r="R74" i="4"/>
  <c r="Z74" i="4" s="1"/>
  <c r="AQ73" i="4"/>
  <c r="AP73" i="4"/>
  <c r="AN73" i="4"/>
  <c r="AM73" i="4"/>
  <c r="AG73" i="4"/>
  <c r="AH73" i="4" s="1"/>
  <c r="AF73" i="4"/>
  <c r="V73" i="4"/>
  <c r="AK73" i="4" s="1"/>
  <c r="U73" i="4"/>
  <c r="AJ73" i="4" s="1"/>
  <c r="S73" i="4"/>
  <c r="R73" i="4"/>
  <c r="Z73" i="4" s="1"/>
  <c r="AQ72" i="4"/>
  <c r="AP72" i="4"/>
  <c r="AN72" i="4"/>
  <c r="AM72" i="4"/>
  <c r="AG72" i="4"/>
  <c r="AH72" i="4" s="1"/>
  <c r="AF72" i="4"/>
  <c r="V72" i="4"/>
  <c r="U72" i="4"/>
  <c r="AJ72" i="4" s="1"/>
  <c r="S72" i="4"/>
  <c r="R72" i="4"/>
  <c r="Z72" i="4" s="1"/>
  <c r="AQ71" i="4"/>
  <c r="AP71" i="4"/>
  <c r="AN71" i="4"/>
  <c r="AM71" i="4"/>
  <c r="AG71" i="4"/>
  <c r="AH71" i="4" s="1"/>
  <c r="AF71" i="4"/>
  <c r="V71" i="4"/>
  <c r="U71" i="4"/>
  <c r="AJ71" i="4" s="1"/>
  <c r="S71" i="4"/>
  <c r="R71" i="4"/>
  <c r="Z71" i="4" s="1"/>
  <c r="AQ70" i="4"/>
  <c r="AP70" i="4"/>
  <c r="AN70" i="4"/>
  <c r="AM70" i="4"/>
  <c r="AG70" i="4"/>
  <c r="AH70" i="4" s="1"/>
  <c r="AF70" i="4"/>
  <c r="V70" i="4"/>
  <c r="U70" i="4"/>
  <c r="AJ70" i="4" s="1"/>
  <c r="S70" i="4"/>
  <c r="R70" i="4"/>
  <c r="Z70" i="4" s="1"/>
  <c r="AQ69" i="4"/>
  <c r="AP69" i="4"/>
  <c r="AN69" i="4"/>
  <c r="AM69" i="4"/>
  <c r="AG69" i="4"/>
  <c r="AH69" i="4" s="1"/>
  <c r="AF69" i="4"/>
  <c r="V69" i="4"/>
  <c r="AK69" i="4" s="1"/>
  <c r="U69" i="4"/>
  <c r="AJ69" i="4" s="1"/>
  <c r="S69" i="4"/>
  <c r="R69" i="4"/>
  <c r="Z69" i="4" s="1"/>
  <c r="AQ68" i="4"/>
  <c r="AP68" i="4"/>
  <c r="AN68" i="4"/>
  <c r="AM68" i="4"/>
  <c r="AG68" i="4"/>
  <c r="AH68" i="4" s="1"/>
  <c r="AF68" i="4"/>
  <c r="V68" i="4"/>
  <c r="U68" i="4"/>
  <c r="AJ68" i="4" s="1"/>
  <c r="S68" i="4"/>
  <c r="R68" i="4"/>
  <c r="Z68" i="4" s="1"/>
  <c r="AQ67" i="4"/>
  <c r="AP67" i="4"/>
  <c r="AN67" i="4"/>
  <c r="AM67" i="4"/>
  <c r="AG67" i="4"/>
  <c r="AH67" i="4" s="1"/>
  <c r="AF67" i="4"/>
  <c r="V67" i="4"/>
  <c r="U67" i="4"/>
  <c r="AJ67" i="4" s="1"/>
  <c r="S67" i="4"/>
  <c r="R67" i="4"/>
  <c r="Z67" i="4" s="1"/>
  <c r="AQ66" i="4"/>
  <c r="AP66" i="4"/>
  <c r="AN66" i="4"/>
  <c r="AM66" i="4"/>
  <c r="AG66" i="4"/>
  <c r="AH66" i="4" s="1"/>
  <c r="AF66" i="4"/>
  <c r="V66" i="4"/>
  <c r="U66" i="4"/>
  <c r="AJ66" i="4" s="1"/>
  <c r="S66" i="4"/>
  <c r="R66" i="4"/>
  <c r="Z66" i="4" s="1"/>
  <c r="AQ65" i="4"/>
  <c r="AP65" i="4"/>
  <c r="AN65" i="4"/>
  <c r="AM65" i="4"/>
  <c r="AG65" i="4"/>
  <c r="AH65" i="4" s="1"/>
  <c r="AF65" i="4"/>
  <c r="V65" i="4"/>
  <c r="AK65" i="4" s="1"/>
  <c r="U65" i="4"/>
  <c r="AJ65" i="4" s="1"/>
  <c r="S65" i="4"/>
  <c r="R65" i="4"/>
  <c r="Z65" i="4" s="1"/>
  <c r="AQ64" i="4"/>
  <c r="AP64" i="4"/>
  <c r="AN64" i="4"/>
  <c r="AM64" i="4"/>
  <c r="AG64" i="4"/>
  <c r="AH64" i="4" s="1"/>
  <c r="AF64" i="4"/>
  <c r="V64" i="4"/>
  <c r="U64" i="4"/>
  <c r="AJ64" i="4" s="1"/>
  <c r="S64" i="4"/>
  <c r="R64" i="4"/>
  <c r="Z64" i="4" s="1"/>
  <c r="AQ63" i="4"/>
  <c r="AP63" i="4"/>
  <c r="AN63" i="4"/>
  <c r="AM63" i="4"/>
  <c r="AG63" i="4"/>
  <c r="AH63" i="4" s="1"/>
  <c r="AF63" i="4"/>
  <c r="V63" i="4"/>
  <c r="U63" i="4"/>
  <c r="AJ63" i="4" s="1"/>
  <c r="S63" i="4"/>
  <c r="R63" i="4"/>
  <c r="Z63" i="4" s="1"/>
  <c r="AQ62" i="4"/>
  <c r="AP62" i="4"/>
  <c r="AN62" i="4"/>
  <c r="AM62" i="4"/>
  <c r="AG62" i="4"/>
  <c r="AH62" i="4" s="1"/>
  <c r="AF62" i="4"/>
  <c r="V62" i="4"/>
  <c r="U62" i="4"/>
  <c r="AJ62" i="4" s="1"/>
  <c r="S62" i="4"/>
  <c r="R62" i="4"/>
  <c r="Z62" i="4" s="1"/>
  <c r="AQ61" i="4"/>
  <c r="AP61" i="4"/>
  <c r="AN61" i="4"/>
  <c r="AM61" i="4"/>
  <c r="AG61" i="4"/>
  <c r="AH61" i="4" s="1"/>
  <c r="AF61" i="4"/>
  <c r="V61" i="4"/>
  <c r="AK61" i="4" s="1"/>
  <c r="U61" i="4"/>
  <c r="AJ61" i="4" s="1"/>
  <c r="S61" i="4"/>
  <c r="R61" i="4"/>
  <c r="Z61" i="4" s="1"/>
  <c r="AQ60" i="4"/>
  <c r="AP60" i="4"/>
  <c r="AN60" i="4"/>
  <c r="AM60" i="4"/>
  <c r="AJ60" i="4"/>
  <c r="AG60" i="4"/>
  <c r="AF60" i="4"/>
  <c r="V60" i="4"/>
  <c r="AK60" i="4" s="1"/>
  <c r="U60" i="4"/>
  <c r="Z60" i="4" s="1"/>
  <c r="S60" i="4"/>
  <c r="AA60" i="4" s="1"/>
  <c r="AB60" i="4" s="1"/>
  <c r="R60" i="4"/>
  <c r="AQ59" i="4"/>
  <c r="AP59" i="4"/>
  <c r="AN59" i="4"/>
  <c r="AM59" i="4"/>
  <c r="AH59" i="4"/>
  <c r="AG59" i="4"/>
  <c r="AF59" i="4"/>
  <c r="V59" i="4"/>
  <c r="AK59" i="4" s="1"/>
  <c r="U59" i="4"/>
  <c r="AJ59" i="4" s="1"/>
  <c r="S59" i="4"/>
  <c r="AA59" i="4" s="1"/>
  <c r="R59" i="4"/>
  <c r="AQ58" i="4"/>
  <c r="AP58" i="4"/>
  <c r="AN58" i="4"/>
  <c r="AM58" i="4"/>
  <c r="AH58" i="4"/>
  <c r="AG58" i="4"/>
  <c r="AF58" i="4"/>
  <c r="V58" i="4"/>
  <c r="AK58" i="4" s="1"/>
  <c r="U58" i="4"/>
  <c r="AJ58" i="4" s="1"/>
  <c r="S58" i="4"/>
  <c r="AA58" i="4" s="1"/>
  <c r="R58" i="4"/>
  <c r="AQ57" i="4"/>
  <c r="AP57" i="4"/>
  <c r="AN57" i="4"/>
  <c r="AM57" i="4"/>
  <c r="AH57" i="4"/>
  <c r="AG57" i="4"/>
  <c r="AF57" i="4"/>
  <c r="V57" i="4"/>
  <c r="AK57" i="4" s="1"/>
  <c r="U57" i="4"/>
  <c r="AJ57" i="4" s="1"/>
  <c r="S57" i="4"/>
  <c r="AA57" i="4" s="1"/>
  <c r="R57" i="4"/>
  <c r="AQ56" i="4"/>
  <c r="AP56" i="4"/>
  <c r="AN56" i="4"/>
  <c r="AM56" i="4"/>
  <c r="AH56" i="4"/>
  <c r="AG56" i="4"/>
  <c r="AF56" i="4"/>
  <c r="V56" i="4"/>
  <c r="AK56" i="4" s="1"/>
  <c r="U56" i="4"/>
  <c r="AJ56" i="4" s="1"/>
  <c r="S56" i="4"/>
  <c r="AA56" i="4" s="1"/>
  <c r="R56" i="4"/>
  <c r="AQ55" i="4"/>
  <c r="AP55" i="4"/>
  <c r="AN55" i="4"/>
  <c r="AM55" i="4"/>
  <c r="AH55" i="4"/>
  <c r="AG55" i="4"/>
  <c r="AF55" i="4"/>
  <c r="V55" i="4"/>
  <c r="AK55" i="4" s="1"/>
  <c r="U55" i="4"/>
  <c r="AJ55" i="4" s="1"/>
  <c r="S55" i="4"/>
  <c r="AA55" i="4" s="1"/>
  <c r="R55" i="4"/>
  <c r="AQ54" i="4"/>
  <c r="AP54" i="4"/>
  <c r="AN54" i="4"/>
  <c r="AM54" i="4"/>
  <c r="AH54" i="4"/>
  <c r="AG54" i="4"/>
  <c r="AF54" i="4"/>
  <c r="V54" i="4"/>
  <c r="AK54" i="4" s="1"/>
  <c r="U54" i="4"/>
  <c r="AJ54" i="4" s="1"/>
  <c r="S54" i="4"/>
  <c r="AA54" i="4" s="1"/>
  <c r="R54" i="4"/>
  <c r="AQ53" i="4"/>
  <c r="AP53" i="4"/>
  <c r="AN53" i="4"/>
  <c r="AM53" i="4"/>
  <c r="AH53" i="4"/>
  <c r="AG53" i="4"/>
  <c r="AF53" i="4"/>
  <c r="V53" i="4"/>
  <c r="AK53" i="4" s="1"/>
  <c r="U53" i="4"/>
  <c r="AJ53" i="4" s="1"/>
  <c r="S53" i="4"/>
  <c r="AA53" i="4" s="1"/>
  <c r="R53" i="4"/>
  <c r="AQ52" i="4"/>
  <c r="AP52" i="4"/>
  <c r="AN52" i="4"/>
  <c r="AM52" i="4"/>
  <c r="AH52" i="4"/>
  <c r="AG52" i="4"/>
  <c r="AF52" i="4"/>
  <c r="V52" i="4"/>
  <c r="AK52" i="4" s="1"/>
  <c r="U52" i="4"/>
  <c r="AJ52" i="4" s="1"/>
  <c r="S52" i="4"/>
  <c r="AA52" i="4" s="1"/>
  <c r="R52" i="4"/>
  <c r="AQ51" i="4"/>
  <c r="AP51" i="4"/>
  <c r="AN51" i="4"/>
  <c r="AM51" i="4"/>
  <c r="AH51" i="4"/>
  <c r="AG51" i="4"/>
  <c r="AF51" i="4"/>
  <c r="V51" i="4"/>
  <c r="AK51" i="4" s="1"/>
  <c r="U51" i="4"/>
  <c r="AJ51" i="4" s="1"/>
  <c r="S51" i="4"/>
  <c r="AA51" i="4" s="1"/>
  <c r="R51" i="4"/>
  <c r="AQ50" i="4"/>
  <c r="AP50" i="4"/>
  <c r="AN50" i="4"/>
  <c r="AM50" i="4"/>
  <c r="AH50" i="4"/>
  <c r="AG50" i="4"/>
  <c r="AF50" i="4"/>
  <c r="V50" i="4"/>
  <c r="AK50" i="4" s="1"/>
  <c r="U50" i="4"/>
  <c r="AJ50" i="4" s="1"/>
  <c r="S50" i="4"/>
  <c r="AA50" i="4" s="1"/>
  <c r="R50" i="4"/>
  <c r="AQ49" i="4"/>
  <c r="AP49" i="4"/>
  <c r="AN49" i="4"/>
  <c r="AM49" i="4"/>
  <c r="AH49" i="4"/>
  <c r="AG49" i="4"/>
  <c r="AF49" i="4"/>
  <c r="V49" i="4"/>
  <c r="AK49" i="4" s="1"/>
  <c r="U49" i="4"/>
  <c r="AJ49" i="4" s="1"/>
  <c r="S49" i="4"/>
  <c r="AA49" i="4" s="1"/>
  <c r="R49" i="4"/>
  <c r="AQ48" i="4"/>
  <c r="AP48" i="4"/>
  <c r="AN48" i="4"/>
  <c r="AM48" i="4"/>
  <c r="AH48" i="4"/>
  <c r="AG48" i="4"/>
  <c r="AF48" i="4"/>
  <c r="V48" i="4"/>
  <c r="AK48" i="4" s="1"/>
  <c r="U48" i="4"/>
  <c r="AJ48" i="4" s="1"/>
  <c r="S48" i="4"/>
  <c r="AA48" i="4" s="1"/>
  <c r="R48" i="4"/>
  <c r="AQ47" i="4"/>
  <c r="AP47" i="4"/>
  <c r="AN47" i="4"/>
  <c r="AM47" i="4"/>
  <c r="AH47" i="4"/>
  <c r="AG47" i="4"/>
  <c r="AF47" i="4"/>
  <c r="V47" i="4"/>
  <c r="AK47" i="4" s="1"/>
  <c r="U47" i="4"/>
  <c r="AJ47" i="4" s="1"/>
  <c r="S47" i="4"/>
  <c r="AA47" i="4" s="1"/>
  <c r="R47" i="4"/>
  <c r="AQ46" i="4"/>
  <c r="AP46" i="4"/>
  <c r="AN46" i="4"/>
  <c r="AM46" i="4"/>
  <c r="AH46" i="4"/>
  <c r="AG46" i="4"/>
  <c r="AF46" i="4"/>
  <c r="V46" i="4"/>
  <c r="AK46" i="4" s="1"/>
  <c r="U46" i="4"/>
  <c r="AJ46" i="4" s="1"/>
  <c r="S46" i="4"/>
  <c r="AA46" i="4" s="1"/>
  <c r="R46" i="4"/>
  <c r="AQ45" i="4"/>
  <c r="AP45" i="4"/>
  <c r="AN45" i="4"/>
  <c r="AM45" i="4"/>
  <c r="AH45" i="4"/>
  <c r="AG45" i="4"/>
  <c r="AF45" i="4"/>
  <c r="V45" i="4"/>
  <c r="AK45" i="4" s="1"/>
  <c r="U45" i="4"/>
  <c r="AJ45" i="4" s="1"/>
  <c r="S45" i="4"/>
  <c r="AA45" i="4" s="1"/>
  <c r="R45" i="4"/>
  <c r="AQ44" i="4"/>
  <c r="AP44" i="4"/>
  <c r="AN44" i="4"/>
  <c r="AM44" i="4"/>
  <c r="AH44" i="4"/>
  <c r="AG44" i="4"/>
  <c r="AF44" i="4"/>
  <c r="V44" i="4"/>
  <c r="AK44" i="4" s="1"/>
  <c r="U44" i="4"/>
  <c r="AJ44" i="4" s="1"/>
  <c r="S44" i="4"/>
  <c r="AA44" i="4" s="1"/>
  <c r="R44" i="4"/>
  <c r="AQ43" i="4"/>
  <c r="AP43" i="4"/>
  <c r="AN43" i="4"/>
  <c r="AM43" i="4"/>
  <c r="AH43" i="4"/>
  <c r="AG43" i="4"/>
  <c r="AF43" i="4"/>
  <c r="V43" i="4"/>
  <c r="AK43" i="4" s="1"/>
  <c r="U43" i="4"/>
  <c r="AJ43" i="4" s="1"/>
  <c r="S43" i="4"/>
  <c r="AA43" i="4" s="1"/>
  <c r="R43" i="4"/>
  <c r="AQ42" i="4"/>
  <c r="AP42" i="4"/>
  <c r="AN42" i="4"/>
  <c r="AM42" i="4"/>
  <c r="AH42" i="4"/>
  <c r="AG42" i="4"/>
  <c r="AF42" i="4"/>
  <c r="V42" i="4"/>
  <c r="AK42" i="4" s="1"/>
  <c r="U42" i="4"/>
  <c r="AJ42" i="4" s="1"/>
  <c r="S42" i="4"/>
  <c r="AA42" i="4" s="1"/>
  <c r="R42" i="4"/>
  <c r="AQ41" i="4"/>
  <c r="AP41" i="4"/>
  <c r="AN41" i="4"/>
  <c r="AM41" i="4"/>
  <c r="AH41" i="4"/>
  <c r="AG41" i="4"/>
  <c r="AF41" i="4"/>
  <c r="V41" i="4"/>
  <c r="AK41" i="4" s="1"/>
  <c r="U41" i="4"/>
  <c r="AJ41" i="4" s="1"/>
  <c r="S41" i="4"/>
  <c r="AA41" i="4" s="1"/>
  <c r="R41" i="4"/>
  <c r="AQ40" i="4"/>
  <c r="AP40" i="4"/>
  <c r="AN40" i="4"/>
  <c r="AM40" i="4"/>
  <c r="AH40" i="4"/>
  <c r="AG40" i="4"/>
  <c r="AF40" i="4"/>
  <c r="V40" i="4"/>
  <c r="AK40" i="4" s="1"/>
  <c r="U40" i="4"/>
  <c r="AJ40" i="4" s="1"/>
  <c r="S40" i="4"/>
  <c r="AA40" i="4" s="1"/>
  <c r="R40" i="4"/>
  <c r="AQ39" i="4"/>
  <c r="AP39" i="4"/>
  <c r="AN39" i="4"/>
  <c r="AM39" i="4"/>
  <c r="AH39" i="4"/>
  <c r="AG39" i="4"/>
  <c r="AF39" i="4"/>
  <c r="V39" i="4"/>
  <c r="AK39" i="4" s="1"/>
  <c r="U39" i="4"/>
  <c r="AJ39" i="4" s="1"/>
  <c r="S39" i="4"/>
  <c r="AA39" i="4" s="1"/>
  <c r="R39" i="4"/>
  <c r="AQ38" i="4"/>
  <c r="AP38" i="4"/>
  <c r="AN38" i="4"/>
  <c r="AM38" i="4"/>
  <c r="AH38" i="4"/>
  <c r="AG38" i="4"/>
  <c r="AF38" i="4"/>
  <c r="V38" i="4"/>
  <c r="AK38" i="4" s="1"/>
  <c r="U38" i="4"/>
  <c r="AJ38" i="4" s="1"/>
  <c r="S38" i="4"/>
  <c r="AA38" i="4" s="1"/>
  <c r="R38" i="4"/>
  <c r="AQ37" i="4"/>
  <c r="AP37" i="4"/>
  <c r="AN37" i="4"/>
  <c r="AM37" i="4"/>
  <c r="AH37" i="4"/>
  <c r="AG37" i="4"/>
  <c r="AF37" i="4"/>
  <c r="V37" i="4"/>
  <c r="AK37" i="4" s="1"/>
  <c r="U37" i="4"/>
  <c r="AJ37" i="4" s="1"/>
  <c r="S37" i="4"/>
  <c r="AA37" i="4" s="1"/>
  <c r="R37" i="4"/>
  <c r="AQ36" i="4"/>
  <c r="AP36" i="4"/>
  <c r="AN36" i="4"/>
  <c r="AM36" i="4"/>
  <c r="AH36" i="4"/>
  <c r="AG36" i="4"/>
  <c r="AF36" i="4"/>
  <c r="V36" i="4"/>
  <c r="AK36" i="4" s="1"/>
  <c r="U36" i="4"/>
  <c r="AJ36" i="4" s="1"/>
  <c r="S36" i="4"/>
  <c r="AA36" i="4" s="1"/>
  <c r="R36" i="4"/>
  <c r="AQ35" i="4"/>
  <c r="AP35" i="4"/>
  <c r="AN35" i="4"/>
  <c r="AM35" i="4"/>
  <c r="AH35" i="4"/>
  <c r="AG35" i="4"/>
  <c r="AF35" i="4"/>
  <c r="V35" i="4"/>
  <c r="AK35" i="4" s="1"/>
  <c r="U35" i="4"/>
  <c r="AJ35" i="4" s="1"/>
  <c r="S35" i="4"/>
  <c r="AA35" i="4" s="1"/>
  <c r="R35" i="4"/>
  <c r="AQ34" i="4"/>
  <c r="AP34" i="4"/>
  <c r="AN34" i="4"/>
  <c r="AM34" i="4"/>
  <c r="AH34" i="4"/>
  <c r="AG34" i="4"/>
  <c r="AF34" i="4"/>
  <c r="V34" i="4"/>
  <c r="AK34" i="4" s="1"/>
  <c r="U34" i="4"/>
  <c r="AJ34" i="4" s="1"/>
  <c r="S34" i="4"/>
  <c r="AA34" i="4" s="1"/>
  <c r="R34" i="4"/>
  <c r="AQ33" i="4"/>
  <c r="AP33" i="4"/>
  <c r="AN33" i="4"/>
  <c r="AM33" i="4"/>
  <c r="AH33" i="4"/>
  <c r="AG33" i="4"/>
  <c r="AF33" i="4"/>
  <c r="V33" i="4"/>
  <c r="AK33" i="4" s="1"/>
  <c r="U33" i="4"/>
  <c r="AJ33" i="4" s="1"/>
  <c r="S33" i="4"/>
  <c r="AA33" i="4" s="1"/>
  <c r="R33" i="4"/>
  <c r="AQ32" i="4"/>
  <c r="AP32" i="4"/>
  <c r="AN32" i="4"/>
  <c r="AM32" i="4"/>
  <c r="AH32" i="4"/>
  <c r="AG32" i="4"/>
  <c r="AF32" i="4"/>
  <c r="V32" i="4"/>
  <c r="AK32" i="4" s="1"/>
  <c r="U32" i="4"/>
  <c r="AJ32" i="4" s="1"/>
  <c r="S32" i="4"/>
  <c r="AA32" i="4" s="1"/>
  <c r="R32" i="4"/>
  <c r="AQ31" i="4"/>
  <c r="AP31" i="4"/>
  <c r="AN31" i="4"/>
  <c r="AM31" i="4"/>
  <c r="AH31" i="4"/>
  <c r="AG31" i="4"/>
  <c r="AF31" i="4"/>
  <c r="V31" i="4"/>
  <c r="AK31" i="4" s="1"/>
  <c r="U31" i="4"/>
  <c r="AJ31" i="4" s="1"/>
  <c r="S31" i="4"/>
  <c r="AA31" i="4" s="1"/>
  <c r="R31" i="4"/>
  <c r="AQ30" i="4"/>
  <c r="AP30" i="4"/>
  <c r="AN30" i="4"/>
  <c r="AM30" i="4"/>
  <c r="AH30" i="4"/>
  <c r="AG30" i="4"/>
  <c r="AF30" i="4"/>
  <c r="V30" i="4"/>
  <c r="AK30" i="4" s="1"/>
  <c r="U30" i="4"/>
  <c r="S30" i="4"/>
  <c r="AA30" i="4" s="1"/>
  <c r="R30" i="4"/>
  <c r="AQ29" i="4"/>
  <c r="AP29" i="4"/>
  <c r="AN29" i="4"/>
  <c r="AM29" i="4"/>
  <c r="AJ29" i="4"/>
  <c r="AH29" i="4"/>
  <c r="AG29" i="4"/>
  <c r="AF29" i="4"/>
  <c r="V29" i="4"/>
  <c r="AK29" i="4" s="1"/>
  <c r="U29" i="4"/>
  <c r="Z29" i="4" s="1"/>
  <c r="S29" i="4"/>
  <c r="AA29" i="4" s="1"/>
  <c r="AB29" i="4" s="1"/>
  <c r="R29" i="4"/>
  <c r="AQ28" i="4"/>
  <c r="AP28" i="4"/>
  <c r="AN28" i="4"/>
  <c r="AM28" i="4"/>
  <c r="AH28" i="4"/>
  <c r="AG28" i="4"/>
  <c r="AF28" i="4"/>
  <c r="V28" i="4"/>
  <c r="AK28" i="4" s="1"/>
  <c r="U28" i="4"/>
  <c r="Z28" i="4" s="1"/>
  <c r="AB28" i="4" s="1"/>
  <c r="S28" i="4"/>
  <c r="AA28" i="4" s="1"/>
  <c r="R28" i="4"/>
  <c r="AQ27" i="4"/>
  <c r="AP27" i="4"/>
  <c r="AN27" i="4"/>
  <c r="AM27" i="4"/>
  <c r="AH27" i="4"/>
  <c r="AG27" i="4"/>
  <c r="AF27" i="4"/>
  <c r="V27" i="4"/>
  <c r="AK27" i="4" s="1"/>
  <c r="U27" i="4"/>
  <c r="Z27" i="4" s="1"/>
  <c r="S27" i="4"/>
  <c r="AA27" i="4" s="1"/>
  <c r="AB27" i="4" s="1"/>
  <c r="R27" i="4"/>
  <c r="AQ26" i="4"/>
  <c r="AP26" i="4"/>
  <c r="AN26" i="4"/>
  <c r="AM26" i="4"/>
  <c r="AJ26" i="4"/>
  <c r="AH26" i="4"/>
  <c r="AG26" i="4"/>
  <c r="AF26" i="4"/>
  <c r="AB26" i="4"/>
  <c r="V26" i="4"/>
  <c r="AK26" i="4" s="1"/>
  <c r="U26" i="4"/>
  <c r="Z26" i="4" s="1"/>
  <c r="S26" i="4"/>
  <c r="AA26" i="4" s="1"/>
  <c r="R26" i="4"/>
  <c r="AQ25" i="4"/>
  <c r="AP25" i="4"/>
  <c r="AN25" i="4"/>
  <c r="AM25" i="4"/>
  <c r="AH25" i="4"/>
  <c r="AG25" i="4"/>
  <c r="AF25" i="4"/>
  <c r="V25" i="4"/>
  <c r="AK25" i="4" s="1"/>
  <c r="U25" i="4"/>
  <c r="Z25" i="4" s="1"/>
  <c r="S25" i="4"/>
  <c r="AA25" i="4" s="1"/>
  <c r="AB25" i="4" s="1"/>
  <c r="R25" i="4"/>
  <c r="AQ24" i="4"/>
  <c r="AP24" i="4"/>
  <c r="AN24" i="4"/>
  <c r="AM24" i="4"/>
  <c r="AH24" i="4"/>
  <c r="AG24" i="4"/>
  <c r="AF24" i="4"/>
  <c r="V24" i="4"/>
  <c r="AK24" i="4" s="1"/>
  <c r="U24" i="4"/>
  <c r="Z24" i="4" s="1"/>
  <c r="AB24" i="4" s="1"/>
  <c r="S24" i="4"/>
  <c r="AA24" i="4" s="1"/>
  <c r="R24" i="4"/>
  <c r="AQ23" i="4"/>
  <c r="AP23" i="4"/>
  <c r="AN23" i="4"/>
  <c r="AM23" i="4"/>
  <c r="AJ23" i="4"/>
  <c r="AH23" i="4"/>
  <c r="AG23" i="4"/>
  <c r="AF23" i="4"/>
  <c r="V23" i="4"/>
  <c r="AK23" i="4" s="1"/>
  <c r="U23" i="4"/>
  <c r="Z23" i="4" s="1"/>
  <c r="S23" i="4"/>
  <c r="AA23" i="4" s="1"/>
  <c r="AB23" i="4" s="1"/>
  <c r="R23" i="4"/>
  <c r="AQ22" i="4"/>
  <c r="AP22" i="4"/>
  <c r="AN22" i="4"/>
  <c r="AM22" i="4"/>
  <c r="AJ22" i="4"/>
  <c r="AH22" i="4"/>
  <c r="AG22" i="4"/>
  <c r="AF22" i="4"/>
  <c r="AB22" i="4"/>
  <c r="V22" i="4"/>
  <c r="AK22" i="4" s="1"/>
  <c r="U22" i="4"/>
  <c r="Z22" i="4" s="1"/>
  <c r="S22" i="4"/>
  <c r="AA22" i="4" s="1"/>
  <c r="R22" i="4"/>
  <c r="AQ21" i="4"/>
  <c r="AP21" i="4"/>
  <c r="AN21" i="4"/>
  <c r="AM21" i="4"/>
  <c r="AJ21" i="4"/>
  <c r="AH21" i="4"/>
  <c r="AG21" i="4"/>
  <c r="AF21" i="4"/>
  <c r="V21" i="4"/>
  <c r="AK21" i="4" s="1"/>
  <c r="U21" i="4"/>
  <c r="Z21" i="4" s="1"/>
  <c r="S21" i="4"/>
  <c r="AA21" i="4" s="1"/>
  <c r="AB21" i="4" s="1"/>
  <c r="R21" i="4"/>
  <c r="AQ20" i="4"/>
  <c r="AP20" i="4"/>
  <c r="AN20" i="4"/>
  <c r="AM20" i="4"/>
  <c r="AH20" i="4"/>
  <c r="AG20" i="4"/>
  <c r="AF20" i="4"/>
  <c r="V20" i="4"/>
  <c r="AK20" i="4" s="1"/>
  <c r="U20" i="4"/>
  <c r="Z20" i="4" s="1"/>
  <c r="AB20" i="4" s="1"/>
  <c r="S20" i="4"/>
  <c r="AA20" i="4" s="1"/>
  <c r="R20" i="4"/>
  <c r="AQ19" i="4"/>
  <c r="AP19" i="4"/>
  <c r="AN19" i="4"/>
  <c r="AM19" i="4"/>
  <c r="AH19" i="4"/>
  <c r="AG19" i="4"/>
  <c r="AF19" i="4"/>
  <c r="V19" i="4"/>
  <c r="AK19" i="4" s="1"/>
  <c r="U19" i="4"/>
  <c r="Z19" i="4" s="1"/>
  <c r="S19" i="4"/>
  <c r="AA19" i="4" s="1"/>
  <c r="AB19" i="4" s="1"/>
  <c r="R19" i="4"/>
  <c r="AQ18" i="4"/>
  <c r="AP18" i="4"/>
  <c r="AN18" i="4"/>
  <c r="AM18" i="4"/>
  <c r="AJ18" i="4"/>
  <c r="AH18" i="4"/>
  <c r="AG18" i="4"/>
  <c r="AF18" i="4"/>
  <c r="AB18" i="4"/>
  <c r="V18" i="4"/>
  <c r="AK18" i="4" s="1"/>
  <c r="U18" i="4"/>
  <c r="Z18" i="4" s="1"/>
  <c r="S18" i="4"/>
  <c r="AA18" i="4" s="1"/>
  <c r="R18" i="4"/>
  <c r="AQ17" i="4"/>
  <c r="AP17" i="4"/>
  <c r="AN17" i="4"/>
  <c r="AM17" i="4"/>
  <c r="AH17" i="4"/>
  <c r="AG17" i="4"/>
  <c r="AF17" i="4"/>
  <c r="V17" i="4"/>
  <c r="AK17" i="4" s="1"/>
  <c r="U17" i="4"/>
  <c r="Z17" i="4" s="1"/>
  <c r="S17" i="4"/>
  <c r="AA17" i="4" s="1"/>
  <c r="AB17" i="4" s="1"/>
  <c r="R17" i="4"/>
  <c r="AS16" i="4"/>
  <c r="AR16" i="4"/>
  <c r="AQ16" i="4"/>
  <c r="AP16" i="4"/>
  <c r="AN16" i="4"/>
  <c r="AM16" i="4"/>
  <c r="AH16" i="4"/>
  <c r="AG16" i="4"/>
  <c r="AF16" i="4"/>
  <c r="AC16" i="4"/>
  <c r="X16" i="4"/>
  <c r="W16" i="4"/>
  <c r="V16" i="4"/>
  <c r="AK16" i="4" s="1"/>
  <c r="U16" i="4"/>
  <c r="AJ16" i="4" s="1"/>
  <c r="S16" i="4"/>
  <c r="R16" i="4"/>
  <c r="AS15" i="4"/>
  <c r="AR15" i="4"/>
  <c r="AQ15" i="4"/>
  <c r="AP15" i="4"/>
  <c r="AN15" i="4"/>
  <c r="AM15" i="4"/>
  <c r="AG15" i="4"/>
  <c r="AF15" i="4"/>
  <c r="AH15" i="4" s="1"/>
  <c r="AC15" i="4"/>
  <c r="X15" i="4"/>
  <c r="W15" i="4"/>
  <c r="V15" i="4"/>
  <c r="AK15" i="4" s="1"/>
  <c r="U15" i="4"/>
  <c r="AJ15" i="4" s="1"/>
  <c r="S15" i="4"/>
  <c r="R15" i="4"/>
  <c r="AS14" i="4"/>
  <c r="AR14" i="4"/>
  <c r="AQ14" i="4"/>
  <c r="AP14" i="4"/>
  <c r="AN14" i="4"/>
  <c r="AM14" i="4"/>
  <c r="AG14" i="4"/>
  <c r="AH14" i="4" s="1"/>
  <c r="AF14" i="4"/>
  <c r="AC14" i="4"/>
  <c r="X14" i="4"/>
  <c r="W14" i="4"/>
  <c r="V14" i="4"/>
  <c r="AK14" i="4" s="1"/>
  <c r="U14" i="4"/>
  <c r="AJ14" i="4" s="1"/>
  <c r="S14" i="4"/>
  <c r="R14" i="4"/>
  <c r="AS13" i="4"/>
  <c r="AR13" i="4"/>
  <c r="AQ13" i="4"/>
  <c r="AP13" i="4"/>
  <c r="AN13" i="4"/>
  <c r="AM13" i="4"/>
  <c r="AH13" i="4"/>
  <c r="AG13" i="4"/>
  <c r="AF13" i="4"/>
  <c r="AC13" i="4"/>
  <c r="X13" i="4"/>
  <c r="W13" i="4"/>
  <c r="V13" i="4"/>
  <c r="AK13" i="4" s="1"/>
  <c r="U13" i="4"/>
  <c r="AJ13" i="4" s="1"/>
  <c r="S13" i="4"/>
  <c r="R13" i="4"/>
  <c r="AS12" i="4"/>
  <c r="AR12" i="4"/>
  <c r="AQ12" i="4"/>
  <c r="AP12" i="4"/>
  <c r="AN12" i="4"/>
  <c r="AM12" i="4"/>
  <c r="AG12" i="4"/>
  <c r="AH12" i="4" s="1"/>
  <c r="AF12" i="4"/>
  <c r="AC12" i="4"/>
  <c r="X12" i="4"/>
  <c r="W12" i="4"/>
  <c r="V12" i="4"/>
  <c r="AK12" i="4" s="1"/>
  <c r="U12" i="4"/>
  <c r="AJ12" i="4" s="1"/>
  <c r="S12" i="4"/>
  <c r="R12" i="4"/>
  <c r="AS11" i="4"/>
  <c r="AR11" i="4"/>
  <c r="AQ11" i="4"/>
  <c r="AP11" i="4"/>
  <c r="AN11" i="4"/>
  <c r="AM11" i="4"/>
  <c r="AH11" i="4"/>
  <c r="AG11" i="4"/>
  <c r="AF11" i="4"/>
  <c r="X11" i="4"/>
  <c r="W11" i="4"/>
  <c r="V11" i="4"/>
  <c r="AK11" i="4" s="1"/>
  <c r="U11" i="4"/>
  <c r="AJ11" i="4" s="1"/>
  <c r="S11" i="4"/>
  <c r="R11" i="4"/>
  <c r="AS10" i="4"/>
  <c r="AR10" i="4"/>
  <c r="AQ10" i="4"/>
  <c r="AP10" i="4"/>
  <c r="AN10" i="4"/>
  <c r="AM10" i="4"/>
  <c r="AG10" i="4"/>
  <c r="AH10" i="4" s="1"/>
  <c r="AF10" i="4"/>
  <c r="AD10" i="4"/>
  <c r="X10" i="4"/>
  <c r="W10" i="4"/>
  <c r="V10" i="4"/>
  <c r="AK10" i="4" s="1"/>
  <c r="U10" i="4"/>
  <c r="AJ10" i="4" s="1"/>
  <c r="S10" i="4"/>
  <c r="R10" i="4"/>
  <c r="AS9" i="4"/>
  <c r="AR9" i="4"/>
  <c r="AQ9" i="4"/>
  <c r="AP9" i="4"/>
  <c r="AN9" i="4"/>
  <c r="AM9" i="4"/>
  <c r="AH9" i="4"/>
  <c r="AG9" i="4"/>
  <c r="AF9" i="4"/>
  <c r="AD9" i="4"/>
  <c r="X9" i="4"/>
  <c r="W9" i="4"/>
  <c r="V9" i="4"/>
  <c r="AK9" i="4" s="1"/>
  <c r="U9" i="4"/>
  <c r="AJ9" i="4" s="1"/>
  <c r="S9" i="4"/>
  <c r="R9" i="4"/>
  <c r="AS8" i="4"/>
  <c r="AR8" i="4"/>
  <c r="AQ8" i="4"/>
  <c r="AP8" i="4"/>
  <c r="AN8" i="4"/>
  <c r="AM8" i="4"/>
  <c r="AG8" i="4"/>
  <c r="AH8" i="4" s="1"/>
  <c r="AF8" i="4"/>
  <c r="AD8" i="4"/>
  <c r="X8" i="4"/>
  <c r="W8" i="4"/>
  <c r="V8" i="4"/>
  <c r="AK8" i="4" s="1"/>
  <c r="U8" i="4"/>
  <c r="AJ8" i="4" s="1"/>
  <c r="S8" i="4"/>
  <c r="R8" i="4"/>
  <c r="AS7" i="4"/>
  <c r="AR7" i="4"/>
  <c r="AQ7" i="4"/>
  <c r="AP7" i="4"/>
  <c r="AN7" i="4"/>
  <c r="AM7" i="4"/>
  <c r="AH7" i="4"/>
  <c r="AG7" i="4"/>
  <c r="AF7" i="4"/>
  <c r="AD7" i="4"/>
  <c r="X7" i="4"/>
  <c r="W7" i="4"/>
  <c r="V7" i="4"/>
  <c r="AK7" i="4" s="1"/>
  <c r="U7" i="4"/>
  <c r="AJ7" i="4" s="1"/>
  <c r="S7" i="4"/>
  <c r="R7" i="4"/>
  <c r="AS6" i="4"/>
  <c r="AR6" i="4"/>
  <c r="AQ6" i="4"/>
  <c r="AP6" i="4"/>
  <c r="AN6" i="4"/>
  <c r="AM6" i="4"/>
  <c r="AG6" i="4"/>
  <c r="AH6" i="4" s="1"/>
  <c r="AF6" i="4"/>
  <c r="AD6" i="4"/>
  <c r="X6" i="4"/>
  <c r="W6" i="4"/>
  <c r="V6" i="4"/>
  <c r="AK6" i="4" s="1"/>
  <c r="U6" i="4"/>
  <c r="AJ6" i="4" s="1"/>
  <c r="S6" i="4"/>
  <c r="R6" i="4"/>
  <c r="AS5" i="4"/>
  <c r="AR5" i="4"/>
  <c r="AQ5" i="4"/>
  <c r="AP5" i="4"/>
  <c r="AN5" i="4"/>
  <c r="AM5" i="4"/>
  <c r="AH5" i="4"/>
  <c r="AG5" i="4"/>
  <c r="AF5" i="4"/>
  <c r="AD5" i="4"/>
  <c r="AC5" i="4"/>
  <c r="X5" i="4"/>
  <c r="W5" i="4"/>
  <c r="V5" i="4"/>
  <c r="AK5" i="4" s="1"/>
  <c r="U5" i="4"/>
  <c r="AJ5" i="4" s="1"/>
  <c r="S5" i="4"/>
  <c r="R5" i="4"/>
  <c r="AS4" i="4"/>
  <c r="AR4" i="4"/>
  <c r="AQ4" i="4"/>
  <c r="AP4" i="4"/>
  <c r="AN4" i="4"/>
  <c r="AM4" i="4"/>
  <c r="AG4" i="4"/>
  <c r="AH4" i="4" s="1"/>
  <c r="AF4" i="4"/>
  <c r="X4" i="4"/>
  <c r="W4" i="4"/>
  <c r="V4" i="4"/>
  <c r="AK4" i="4" s="1"/>
  <c r="U4" i="4"/>
  <c r="AJ4" i="4" s="1"/>
  <c r="S4" i="4"/>
  <c r="R4" i="4"/>
  <c r="AQ3" i="4"/>
  <c r="AS3" i="4" s="1"/>
  <c r="AP3" i="4"/>
  <c r="AR3" i="4" s="1"/>
  <c r="AN3" i="4"/>
  <c r="AM3" i="4"/>
  <c r="AG3" i="4"/>
  <c r="AF3" i="4"/>
  <c r="AH3" i="4" s="1"/>
  <c r="X3" i="4"/>
  <c r="V3" i="4"/>
  <c r="AK3" i="4" s="1"/>
  <c r="U3" i="4"/>
  <c r="AJ3" i="4" s="1"/>
  <c r="S3" i="4"/>
  <c r="R3" i="4"/>
  <c r="AQ1" i="4"/>
  <c r="AP1" i="4"/>
  <c r="AN1" i="4"/>
  <c r="AM1" i="4"/>
  <c r="AG1" i="4"/>
  <c r="AF1" i="4"/>
  <c r="V1" i="4"/>
  <c r="U1" i="4"/>
  <c r="S1" i="4"/>
  <c r="R1" i="4"/>
  <c r="AQ102" i="3"/>
  <c r="AP102" i="3"/>
  <c r="AN102" i="3"/>
  <c r="AM102" i="3"/>
  <c r="AH102" i="3"/>
  <c r="AG102" i="3"/>
  <c r="AF102" i="3"/>
  <c r="V102" i="3"/>
  <c r="AK102" i="3" s="1"/>
  <c r="U102" i="3"/>
  <c r="AJ102" i="3" s="1"/>
  <c r="S102" i="3"/>
  <c r="AA102" i="3" s="1"/>
  <c r="R102" i="3"/>
  <c r="AQ101" i="3"/>
  <c r="AP101" i="3"/>
  <c r="AN101" i="3"/>
  <c r="AM101" i="3"/>
  <c r="AH101" i="3"/>
  <c r="AG101" i="3"/>
  <c r="AF101" i="3"/>
  <c r="V101" i="3"/>
  <c r="AK101" i="3" s="1"/>
  <c r="U101" i="3"/>
  <c r="AJ101" i="3" s="1"/>
  <c r="S101" i="3"/>
  <c r="AA101" i="3" s="1"/>
  <c r="R101" i="3"/>
  <c r="AQ100" i="3"/>
  <c r="AP100" i="3"/>
  <c r="AN100" i="3"/>
  <c r="AM100" i="3"/>
  <c r="AH100" i="3"/>
  <c r="AG100" i="3"/>
  <c r="AF100" i="3"/>
  <c r="V100" i="3"/>
  <c r="AK100" i="3" s="1"/>
  <c r="U100" i="3"/>
  <c r="AJ100" i="3" s="1"/>
  <c r="S100" i="3"/>
  <c r="AA100" i="3" s="1"/>
  <c r="R100" i="3"/>
  <c r="AQ99" i="3"/>
  <c r="AP99" i="3"/>
  <c r="AN99" i="3"/>
  <c r="AM99" i="3"/>
  <c r="AH99" i="3"/>
  <c r="AG99" i="3"/>
  <c r="AF99" i="3"/>
  <c r="V99" i="3"/>
  <c r="AK99" i="3" s="1"/>
  <c r="U99" i="3"/>
  <c r="AJ99" i="3" s="1"/>
  <c r="S99" i="3"/>
  <c r="AA99" i="3" s="1"/>
  <c r="R99" i="3"/>
  <c r="AQ98" i="3"/>
  <c r="AP98" i="3"/>
  <c r="AN98" i="3"/>
  <c r="AM98" i="3"/>
  <c r="AH98" i="3"/>
  <c r="AG98" i="3"/>
  <c r="AF98" i="3"/>
  <c r="V98" i="3"/>
  <c r="AK98" i="3" s="1"/>
  <c r="U98" i="3"/>
  <c r="AJ98" i="3" s="1"/>
  <c r="S98" i="3"/>
  <c r="AA98" i="3" s="1"/>
  <c r="R98" i="3"/>
  <c r="AQ97" i="3"/>
  <c r="AP97" i="3"/>
  <c r="AN97" i="3"/>
  <c r="AM97" i="3"/>
  <c r="AH97" i="3"/>
  <c r="AG97" i="3"/>
  <c r="AF97" i="3"/>
  <c r="V97" i="3"/>
  <c r="AK97" i="3" s="1"/>
  <c r="U97" i="3"/>
  <c r="AJ97" i="3" s="1"/>
  <c r="S97" i="3"/>
  <c r="AA97" i="3" s="1"/>
  <c r="R97" i="3"/>
  <c r="AQ96" i="3"/>
  <c r="AP96" i="3"/>
  <c r="AN96" i="3"/>
  <c r="AM96" i="3"/>
  <c r="AH96" i="3"/>
  <c r="AG96" i="3"/>
  <c r="AF96" i="3"/>
  <c r="V96" i="3"/>
  <c r="AK96" i="3" s="1"/>
  <c r="U96" i="3"/>
  <c r="AJ96" i="3" s="1"/>
  <c r="S96" i="3"/>
  <c r="AA96" i="3" s="1"/>
  <c r="R96" i="3"/>
  <c r="AQ95" i="3"/>
  <c r="AP95" i="3"/>
  <c r="AN95" i="3"/>
  <c r="AM95" i="3"/>
  <c r="AH95" i="3"/>
  <c r="AG95" i="3"/>
  <c r="AF95" i="3"/>
  <c r="V95" i="3"/>
  <c r="AK95" i="3" s="1"/>
  <c r="U95" i="3"/>
  <c r="AJ95" i="3" s="1"/>
  <c r="S95" i="3"/>
  <c r="AA95" i="3" s="1"/>
  <c r="R95" i="3"/>
  <c r="AQ94" i="3"/>
  <c r="AP94" i="3"/>
  <c r="AN94" i="3"/>
  <c r="AM94" i="3"/>
  <c r="AH94" i="3"/>
  <c r="AG94" i="3"/>
  <c r="AF94" i="3"/>
  <c r="V94" i="3"/>
  <c r="AK94" i="3" s="1"/>
  <c r="U94" i="3"/>
  <c r="AJ94" i="3" s="1"/>
  <c r="S94" i="3"/>
  <c r="AA94" i="3" s="1"/>
  <c r="R94" i="3"/>
  <c r="AQ93" i="3"/>
  <c r="AP93" i="3"/>
  <c r="AN93" i="3"/>
  <c r="AM93" i="3"/>
  <c r="AH93" i="3"/>
  <c r="AG93" i="3"/>
  <c r="AF93" i="3"/>
  <c r="V93" i="3"/>
  <c r="AK93" i="3" s="1"/>
  <c r="U93" i="3"/>
  <c r="AJ93" i="3" s="1"/>
  <c r="S93" i="3"/>
  <c r="AA93" i="3" s="1"/>
  <c r="R93" i="3"/>
  <c r="AQ92" i="3"/>
  <c r="AP92" i="3"/>
  <c r="AN92" i="3"/>
  <c r="AM92" i="3"/>
  <c r="AH92" i="3"/>
  <c r="AG92" i="3"/>
  <c r="AF92" i="3"/>
  <c r="V92" i="3"/>
  <c r="AK92" i="3" s="1"/>
  <c r="U92" i="3"/>
  <c r="AJ92" i="3" s="1"/>
  <c r="S92" i="3"/>
  <c r="AA92" i="3" s="1"/>
  <c r="R92" i="3"/>
  <c r="AQ91" i="3"/>
  <c r="AP91" i="3"/>
  <c r="AN91" i="3"/>
  <c r="AM91" i="3"/>
  <c r="AH91" i="3"/>
  <c r="AG91" i="3"/>
  <c r="AF91" i="3"/>
  <c r="V91" i="3"/>
  <c r="AK91" i="3" s="1"/>
  <c r="U91" i="3"/>
  <c r="AJ91" i="3" s="1"/>
  <c r="S91" i="3"/>
  <c r="AA91" i="3" s="1"/>
  <c r="R91" i="3"/>
  <c r="AQ90" i="3"/>
  <c r="AP90" i="3"/>
  <c r="AN90" i="3"/>
  <c r="AM90" i="3"/>
  <c r="AH90" i="3"/>
  <c r="AG90" i="3"/>
  <c r="AF90" i="3"/>
  <c r="V90" i="3"/>
  <c r="AK90" i="3" s="1"/>
  <c r="U90" i="3"/>
  <c r="AJ90" i="3" s="1"/>
  <c r="S90" i="3"/>
  <c r="AA90" i="3" s="1"/>
  <c r="R90" i="3"/>
  <c r="AQ89" i="3"/>
  <c r="AP89" i="3"/>
  <c r="AN89" i="3"/>
  <c r="AM89" i="3"/>
  <c r="AH89" i="3"/>
  <c r="AG89" i="3"/>
  <c r="AF89" i="3"/>
  <c r="V89" i="3"/>
  <c r="AK89" i="3" s="1"/>
  <c r="U89" i="3"/>
  <c r="AJ89" i="3" s="1"/>
  <c r="S89" i="3"/>
  <c r="AA89" i="3" s="1"/>
  <c r="R89" i="3"/>
  <c r="AQ88" i="3"/>
  <c r="AP88" i="3"/>
  <c r="AN88" i="3"/>
  <c r="AM88" i="3"/>
  <c r="AH88" i="3"/>
  <c r="AG88" i="3"/>
  <c r="AF88" i="3"/>
  <c r="V88" i="3"/>
  <c r="AK88" i="3" s="1"/>
  <c r="U88" i="3"/>
  <c r="AJ88" i="3" s="1"/>
  <c r="S88" i="3"/>
  <c r="AA88" i="3" s="1"/>
  <c r="R88" i="3"/>
  <c r="AQ87" i="3"/>
  <c r="AP87" i="3"/>
  <c r="AN87" i="3"/>
  <c r="AM87" i="3"/>
  <c r="AH87" i="3"/>
  <c r="AG87" i="3"/>
  <c r="AF87" i="3"/>
  <c r="V87" i="3"/>
  <c r="AK87" i="3" s="1"/>
  <c r="U87" i="3"/>
  <c r="AJ87" i="3" s="1"/>
  <c r="S87" i="3"/>
  <c r="AA87" i="3" s="1"/>
  <c r="R87" i="3"/>
  <c r="AQ86" i="3"/>
  <c r="AP86" i="3"/>
  <c r="AN86" i="3"/>
  <c r="AM86" i="3"/>
  <c r="AH86" i="3"/>
  <c r="AG86" i="3"/>
  <c r="AF86" i="3"/>
  <c r="V86" i="3"/>
  <c r="AK86" i="3" s="1"/>
  <c r="U86" i="3"/>
  <c r="AJ86" i="3" s="1"/>
  <c r="S86" i="3"/>
  <c r="AA86" i="3" s="1"/>
  <c r="R86" i="3"/>
  <c r="AQ85" i="3"/>
  <c r="AP85" i="3"/>
  <c r="AN85" i="3"/>
  <c r="AM85" i="3"/>
  <c r="AH85" i="3"/>
  <c r="AG85" i="3"/>
  <c r="AF85" i="3"/>
  <c r="V85" i="3"/>
  <c r="AK85" i="3" s="1"/>
  <c r="U85" i="3"/>
  <c r="AJ85" i="3" s="1"/>
  <c r="S85" i="3"/>
  <c r="AA85" i="3" s="1"/>
  <c r="R85" i="3"/>
  <c r="AQ84" i="3"/>
  <c r="AP84" i="3"/>
  <c r="AN84" i="3"/>
  <c r="AM84" i="3"/>
  <c r="AH84" i="3"/>
  <c r="AG84" i="3"/>
  <c r="AF84" i="3"/>
  <c r="V84" i="3"/>
  <c r="AK84" i="3" s="1"/>
  <c r="U84" i="3"/>
  <c r="AJ84" i="3" s="1"/>
  <c r="S84" i="3"/>
  <c r="AA84" i="3" s="1"/>
  <c r="R84" i="3"/>
  <c r="AQ83" i="3"/>
  <c r="AP83" i="3"/>
  <c r="AN83" i="3"/>
  <c r="AM83" i="3"/>
  <c r="AH83" i="3"/>
  <c r="AG83" i="3"/>
  <c r="AF83" i="3"/>
  <c r="V83" i="3"/>
  <c r="AK83" i="3" s="1"/>
  <c r="U83" i="3"/>
  <c r="AJ83" i="3" s="1"/>
  <c r="S83" i="3"/>
  <c r="AA83" i="3" s="1"/>
  <c r="R83" i="3"/>
  <c r="AQ82" i="3"/>
  <c r="AP82" i="3"/>
  <c r="AN82" i="3"/>
  <c r="AM82" i="3"/>
  <c r="AH82" i="3"/>
  <c r="AG82" i="3"/>
  <c r="AF82" i="3"/>
  <c r="V82" i="3"/>
  <c r="AK82" i="3" s="1"/>
  <c r="U82" i="3"/>
  <c r="AJ82" i="3" s="1"/>
  <c r="S82" i="3"/>
  <c r="AA82" i="3" s="1"/>
  <c r="R82" i="3"/>
  <c r="AQ81" i="3"/>
  <c r="AP81" i="3"/>
  <c r="AN81" i="3"/>
  <c r="AM81" i="3"/>
  <c r="AH81" i="3"/>
  <c r="AG81" i="3"/>
  <c r="AF81" i="3"/>
  <c r="V81" i="3"/>
  <c r="AK81" i="3" s="1"/>
  <c r="U81" i="3"/>
  <c r="AJ81" i="3" s="1"/>
  <c r="S81" i="3"/>
  <c r="AA81" i="3" s="1"/>
  <c r="R81" i="3"/>
  <c r="AQ80" i="3"/>
  <c r="AP80" i="3"/>
  <c r="AN80" i="3"/>
  <c r="AM80" i="3"/>
  <c r="AH80" i="3"/>
  <c r="AG80" i="3"/>
  <c r="AF80" i="3"/>
  <c r="V80" i="3"/>
  <c r="AK80" i="3" s="1"/>
  <c r="U80" i="3"/>
  <c r="S80" i="3"/>
  <c r="AA80" i="3" s="1"/>
  <c r="R80" i="3"/>
  <c r="AQ79" i="3"/>
  <c r="AP79" i="3"/>
  <c r="AN79" i="3"/>
  <c r="AM79" i="3"/>
  <c r="AH79" i="3"/>
  <c r="AG79" i="3"/>
  <c r="AF79" i="3"/>
  <c r="V79" i="3"/>
  <c r="AK79" i="3" s="1"/>
  <c r="U79" i="3"/>
  <c r="Z79" i="3" s="1"/>
  <c r="S79" i="3"/>
  <c r="AA79" i="3" s="1"/>
  <c r="AB79" i="3" s="1"/>
  <c r="R79" i="3"/>
  <c r="AQ78" i="3"/>
  <c r="AP78" i="3"/>
  <c r="AN78" i="3"/>
  <c r="AM78" i="3"/>
  <c r="AH78" i="3"/>
  <c r="AG78" i="3"/>
  <c r="AF78" i="3"/>
  <c r="V78" i="3"/>
  <c r="AK78" i="3" s="1"/>
  <c r="U78" i="3"/>
  <c r="Z78" i="3" s="1"/>
  <c r="AB78" i="3" s="1"/>
  <c r="S78" i="3"/>
  <c r="AA78" i="3" s="1"/>
  <c r="R78" i="3"/>
  <c r="AQ77" i="3"/>
  <c r="AP77" i="3"/>
  <c r="AN77" i="3"/>
  <c r="AM77" i="3"/>
  <c r="AJ77" i="3"/>
  <c r="AH77" i="3"/>
  <c r="AG77" i="3"/>
  <c r="AF77" i="3"/>
  <c r="AA77" i="3"/>
  <c r="AB77" i="3" s="1"/>
  <c r="V77" i="3"/>
  <c r="AK77" i="3" s="1"/>
  <c r="U77" i="3"/>
  <c r="Z77" i="3" s="1"/>
  <c r="S77" i="3"/>
  <c r="R77" i="3"/>
  <c r="AQ76" i="3"/>
  <c r="AP76" i="3"/>
  <c r="AN76" i="3"/>
  <c r="AM76" i="3"/>
  <c r="AH76" i="3"/>
  <c r="AG76" i="3"/>
  <c r="AF76" i="3"/>
  <c r="AA76" i="3"/>
  <c r="AB76" i="3" s="1"/>
  <c r="V76" i="3"/>
  <c r="AK76" i="3" s="1"/>
  <c r="U76" i="3"/>
  <c r="Z76" i="3" s="1"/>
  <c r="S76" i="3"/>
  <c r="R76" i="3"/>
  <c r="AQ75" i="3"/>
  <c r="AP75" i="3"/>
  <c r="AN75" i="3"/>
  <c r="AM75" i="3"/>
  <c r="AJ75" i="3"/>
  <c r="AH75" i="3"/>
  <c r="AG75" i="3"/>
  <c r="AF75" i="3"/>
  <c r="AA75" i="3"/>
  <c r="AB75" i="3" s="1"/>
  <c r="V75" i="3"/>
  <c r="AK75" i="3" s="1"/>
  <c r="U75" i="3"/>
  <c r="Z75" i="3" s="1"/>
  <c r="S75" i="3"/>
  <c r="R75" i="3"/>
  <c r="AQ74" i="3"/>
  <c r="AP74" i="3"/>
  <c r="AN74" i="3"/>
  <c r="AM74" i="3"/>
  <c r="AG74" i="3"/>
  <c r="AH74" i="3" s="1"/>
  <c r="AF74" i="3"/>
  <c r="V74" i="3"/>
  <c r="AK74" i="3" s="1"/>
  <c r="U74" i="3"/>
  <c r="AJ74" i="3" s="1"/>
  <c r="S74" i="3"/>
  <c r="AA74" i="3" s="1"/>
  <c r="R74" i="3"/>
  <c r="Z74" i="3" s="1"/>
  <c r="AQ73" i="3"/>
  <c r="AP73" i="3"/>
  <c r="AN73" i="3"/>
  <c r="AM73" i="3"/>
  <c r="AG73" i="3"/>
  <c r="AH73" i="3" s="1"/>
  <c r="AF73" i="3"/>
  <c r="V73" i="3"/>
  <c r="AK73" i="3" s="1"/>
  <c r="U73" i="3"/>
  <c r="AJ73" i="3" s="1"/>
  <c r="S73" i="3"/>
  <c r="AA73" i="3" s="1"/>
  <c r="R73" i="3"/>
  <c r="Z73" i="3" s="1"/>
  <c r="AQ72" i="3"/>
  <c r="AP72" i="3"/>
  <c r="AN72" i="3"/>
  <c r="AM72" i="3"/>
  <c r="AG72" i="3"/>
  <c r="AH72" i="3" s="1"/>
  <c r="AF72" i="3"/>
  <c r="V72" i="3"/>
  <c r="AK72" i="3" s="1"/>
  <c r="U72" i="3"/>
  <c r="AJ72" i="3" s="1"/>
  <c r="S72" i="3"/>
  <c r="AA72" i="3" s="1"/>
  <c r="R72" i="3"/>
  <c r="Z72" i="3" s="1"/>
  <c r="AQ71" i="3"/>
  <c r="AP71" i="3"/>
  <c r="AN71" i="3"/>
  <c r="AM71" i="3"/>
  <c r="AG71" i="3"/>
  <c r="AH71" i="3" s="1"/>
  <c r="AF71" i="3"/>
  <c r="V71" i="3"/>
  <c r="AK71" i="3" s="1"/>
  <c r="U71" i="3"/>
  <c r="AJ71" i="3" s="1"/>
  <c r="S71" i="3"/>
  <c r="AA71" i="3" s="1"/>
  <c r="R71" i="3"/>
  <c r="Z71" i="3" s="1"/>
  <c r="AQ70" i="3"/>
  <c r="AP70" i="3"/>
  <c r="AN70" i="3"/>
  <c r="AM70" i="3"/>
  <c r="AG70" i="3"/>
  <c r="AH70" i="3" s="1"/>
  <c r="AF70" i="3"/>
  <c r="V70" i="3"/>
  <c r="AK70" i="3" s="1"/>
  <c r="U70" i="3"/>
  <c r="AJ70" i="3" s="1"/>
  <c r="S70" i="3"/>
  <c r="AA70" i="3" s="1"/>
  <c r="R70" i="3"/>
  <c r="Z70" i="3" s="1"/>
  <c r="AQ69" i="3"/>
  <c r="AP69" i="3"/>
  <c r="AN69" i="3"/>
  <c r="AM69" i="3"/>
  <c r="AG69" i="3"/>
  <c r="AH69" i="3" s="1"/>
  <c r="AF69" i="3"/>
  <c r="V69" i="3"/>
  <c r="AK69" i="3" s="1"/>
  <c r="U69" i="3"/>
  <c r="AJ69" i="3" s="1"/>
  <c r="S69" i="3"/>
  <c r="AA69" i="3" s="1"/>
  <c r="R69" i="3"/>
  <c r="Z69" i="3" s="1"/>
  <c r="AQ68" i="3"/>
  <c r="AP68" i="3"/>
  <c r="AN68" i="3"/>
  <c r="AM68" i="3"/>
  <c r="AG68" i="3"/>
  <c r="AH68" i="3" s="1"/>
  <c r="AF68" i="3"/>
  <c r="V68" i="3"/>
  <c r="AK68" i="3" s="1"/>
  <c r="U68" i="3"/>
  <c r="AJ68" i="3" s="1"/>
  <c r="S68" i="3"/>
  <c r="AA68" i="3" s="1"/>
  <c r="R68" i="3"/>
  <c r="Z68" i="3" s="1"/>
  <c r="AQ67" i="3"/>
  <c r="AP67" i="3"/>
  <c r="AN67" i="3"/>
  <c r="AM67" i="3"/>
  <c r="AG67" i="3"/>
  <c r="AH67" i="3" s="1"/>
  <c r="AF67" i="3"/>
  <c r="V67" i="3"/>
  <c r="AK67" i="3" s="1"/>
  <c r="U67" i="3"/>
  <c r="AJ67" i="3" s="1"/>
  <c r="S67" i="3"/>
  <c r="AA67" i="3" s="1"/>
  <c r="R67" i="3"/>
  <c r="Z67" i="3" s="1"/>
  <c r="AQ66" i="3"/>
  <c r="AP66" i="3"/>
  <c r="AN66" i="3"/>
  <c r="AM66" i="3"/>
  <c r="AG66" i="3"/>
  <c r="AH66" i="3" s="1"/>
  <c r="AF66" i="3"/>
  <c r="V66" i="3"/>
  <c r="AK66" i="3" s="1"/>
  <c r="U66" i="3"/>
  <c r="AJ66" i="3" s="1"/>
  <c r="S66" i="3"/>
  <c r="AA66" i="3" s="1"/>
  <c r="R66" i="3"/>
  <c r="Z66" i="3" s="1"/>
  <c r="AC12" i="3" s="1"/>
  <c r="AQ65" i="3"/>
  <c r="AP65" i="3"/>
  <c r="AN65" i="3"/>
  <c r="AM65" i="3"/>
  <c r="AG65" i="3"/>
  <c r="AH65" i="3" s="1"/>
  <c r="AF65" i="3"/>
  <c r="V65" i="3"/>
  <c r="AK65" i="3" s="1"/>
  <c r="U65" i="3"/>
  <c r="AJ65" i="3" s="1"/>
  <c r="S65" i="3"/>
  <c r="AA65" i="3" s="1"/>
  <c r="R65" i="3"/>
  <c r="Z65" i="3" s="1"/>
  <c r="AQ64" i="3"/>
  <c r="AP64" i="3"/>
  <c r="AN64" i="3"/>
  <c r="AM64" i="3"/>
  <c r="AG64" i="3"/>
  <c r="AH64" i="3" s="1"/>
  <c r="AF64" i="3"/>
  <c r="V64" i="3"/>
  <c r="AK64" i="3" s="1"/>
  <c r="U64" i="3"/>
  <c r="AJ64" i="3" s="1"/>
  <c r="S64" i="3"/>
  <c r="AA64" i="3" s="1"/>
  <c r="R64" i="3"/>
  <c r="Z64" i="3" s="1"/>
  <c r="AQ63" i="3"/>
  <c r="AP63" i="3"/>
  <c r="AN63" i="3"/>
  <c r="AM63" i="3"/>
  <c r="AG63" i="3"/>
  <c r="AH63" i="3" s="1"/>
  <c r="AF63" i="3"/>
  <c r="V63" i="3"/>
  <c r="AK63" i="3" s="1"/>
  <c r="U63" i="3"/>
  <c r="AJ63" i="3" s="1"/>
  <c r="S63" i="3"/>
  <c r="AA63" i="3" s="1"/>
  <c r="AB63" i="3" s="1"/>
  <c r="R63" i="3"/>
  <c r="Z63" i="3" s="1"/>
  <c r="AQ62" i="3"/>
  <c r="AP62" i="3"/>
  <c r="AN62" i="3"/>
  <c r="AM62" i="3"/>
  <c r="AG62" i="3"/>
  <c r="AH62" i="3" s="1"/>
  <c r="AF62" i="3"/>
  <c r="V62" i="3"/>
  <c r="AK62" i="3" s="1"/>
  <c r="U62" i="3"/>
  <c r="AJ62" i="3" s="1"/>
  <c r="S62" i="3"/>
  <c r="AA62" i="3" s="1"/>
  <c r="R62" i="3"/>
  <c r="Z62" i="3" s="1"/>
  <c r="AQ61" i="3"/>
  <c r="AP61" i="3"/>
  <c r="AN61" i="3"/>
  <c r="AM61" i="3"/>
  <c r="AG61" i="3"/>
  <c r="AH61" i="3" s="1"/>
  <c r="AF61" i="3"/>
  <c r="V61" i="3"/>
  <c r="AK61" i="3" s="1"/>
  <c r="U61" i="3"/>
  <c r="AJ61" i="3" s="1"/>
  <c r="S61" i="3"/>
  <c r="AA61" i="3" s="1"/>
  <c r="AB61" i="3" s="1"/>
  <c r="R61" i="3"/>
  <c r="Z61" i="3" s="1"/>
  <c r="AQ60" i="3"/>
  <c r="AP60" i="3"/>
  <c r="AN60" i="3"/>
  <c r="AM60" i="3"/>
  <c r="AG60" i="3"/>
  <c r="AH60" i="3" s="1"/>
  <c r="AF60" i="3"/>
  <c r="V60" i="3"/>
  <c r="AK60" i="3" s="1"/>
  <c r="U60" i="3"/>
  <c r="AJ60" i="3" s="1"/>
  <c r="S60" i="3"/>
  <c r="AA60" i="3" s="1"/>
  <c r="R60" i="3"/>
  <c r="Z60" i="3" s="1"/>
  <c r="AQ59" i="3"/>
  <c r="AP59" i="3"/>
  <c r="AN59" i="3"/>
  <c r="AM59" i="3"/>
  <c r="AG59" i="3"/>
  <c r="AH59" i="3" s="1"/>
  <c r="AF59" i="3"/>
  <c r="V59" i="3"/>
  <c r="AK59" i="3" s="1"/>
  <c r="U59" i="3"/>
  <c r="AJ59" i="3" s="1"/>
  <c r="S59" i="3"/>
  <c r="AA59" i="3" s="1"/>
  <c r="AB59" i="3" s="1"/>
  <c r="R59" i="3"/>
  <c r="Z59" i="3" s="1"/>
  <c r="AQ58" i="3"/>
  <c r="AP58" i="3"/>
  <c r="AN58" i="3"/>
  <c r="AM58" i="3"/>
  <c r="AG58" i="3"/>
  <c r="AH58" i="3" s="1"/>
  <c r="AF58" i="3"/>
  <c r="V58" i="3"/>
  <c r="AK58" i="3" s="1"/>
  <c r="U58" i="3"/>
  <c r="AJ58" i="3" s="1"/>
  <c r="S58" i="3"/>
  <c r="AA58" i="3" s="1"/>
  <c r="R58" i="3"/>
  <c r="Z58" i="3" s="1"/>
  <c r="AQ57" i="3"/>
  <c r="AP57" i="3"/>
  <c r="AN57" i="3"/>
  <c r="AM57" i="3"/>
  <c r="AG57" i="3"/>
  <c r="AH57" i="3" s="1"/>
  <c r="AF57" i="3"/>
  <c r="V57" i="3"/>
  <c r="AK57" i="3" s="1"/>
  <c r="U57" i="3"/>
  <c r="AJ57" i="3" s="1"/>
  <c r="S57" i="3"/>
  <c r="AA57" i="3" s="1"/>
  <c r="AB57" i="3" s="1"/>
  <c r="R57" i="3"/>
  <c r="Z57" i="3" s="1"/>
  <c r="AQ56" i="3"/>
  <c r="AP56" i="3"/>
  <c r="AN56" i="3"/>
  <c r="AM56" i="3"/>
  <c r="AG56" i="3"/>
  <c r="AH56" i="3" s="1"/>
  <c r="AF56" i="3"/>
  <c r="V56" i="3"/>
  <c r="AK56" i="3" s="1"/>
  <c r="U56" i="3"/>
  <c r="AJ56" i="3" s="1"/>
  <c r="S56" i="3"/>
  <c r="AA56" i="3" s="1"/>
  <c r="R56" i="3"/>
  <c r="Z56" i="3" s="1"/>
  <c r="AQ55" i="3"/>
  <c r="AP55" i="3"/>
  <c r="AN55" i="3"/>
  <c r="AM55" i="3"/>
  <c r="AG55" i="3"/>
  <c r="AH55" i="3" s="1"/>
  <c r="AF55" i="3"/>
  <c r="V55" i="3"/>
  <c r="AK55" i="3" s="1"/>
  <c r="U55" i="3"/>
  <c r="AJ55" i="3" s="1"/>
  <c r="S55" i="3"/>
  <c r="AA55" i="3" s="1"/>
  <c r="AB55" i="3" s="1"/>
  <c r="R55" i="3"/>
  <c r="Z55" i="3" s="1"/>
  <c r="AQ54" i="3"/>
  <c r="AP54" i="3"/>
  <c r="AN54" i="3"/>
  <c r="AM54" i="3"/>
  <c r="AG54" i="3"/>
  <c r="AH54" i="3" s="1"/>
  <c r="AF54" i="3"/>
  <c r="V54" i="3"/>
  <c r="AK54" i="3" s="1"/>
  <c r="U54" i="3"/>
  <c r="AJ54" i="3" s="1"/>
  <c r="S54" i="3"/>
  <c r="AA54" i="3" s="1"/>
  <c r="R54" i="3"/>
  <c r="Z54" i="3" s="1"/>
  <c r="AQ53" i="3"/>
  <c r="AP53" i="3"/>
  <c r="AN53" i="3"/>
  <c r="AM53" i="3"/>
  <c r="AG53" i="3"/>
  <c r="AH53" i="3" s="1"/>
  <c r="AF53" i="3"/>
  <c r="V53" i="3"/>
  <c r="AK53" i="3" s="1"/>
  <c r="U53" i="3"/>
  <c r="AJ53" i="3" s="1"/>
  <c r="S53" i="3"/>
  <c r="AA53" i="3" s="1"/>
  <c r="AB53" i="3" s="1"/>
  <c r="R53" i="3"/>
  <c r="Z53" i="3" s="1"/>
  <c r="AQ52" i="3"/>
  <c r="AP52" i="3"/>
  <c r="AN52" i="3"/>
  <c r="AM52" i="3"/>
  <c r="AG52" i="3"/>
  <c r="AH52" i="3" s="1"/>
  <c r="AF52" i="3"/>
  <c r="V52" i="3"/>
  <c r="AK52" i="3" s="1"/>
  <c r="U52" i="3"/>
  <c r="AJ52" i="3" s="1"/>
  <c r="S52" i="3"/>
  <c r="AA52" i="3" s="1"/>
  <c r="R52" i="3"/>
  <c r="Z52" i="3" s="1"/>
  <c r="AC10" i="3" s="1"/>
  <c r="AQ51" i="3"/>
  <c r="AP51" i="3"/>
  <c r="AN51" i="3"/>
  <c r="AM51" i="3"/>
  <c r="AG51" i="3"/>
  <c r="AH51" i="3" s="1"/>
  <c r="AF51" i="3"/>
  <c r="V51" i="3"/>
  <c r="AK51" i="3" s="1"/>
  <c r="U51" i="3"/>
  <c r="AJ51" i="3" s="1"/>
  <c r="S51" i="3"/>
  <c r="AA51" i="3" s="1"/>
  <c r="AB51" i="3" s="1"/>
  <c r="R51" i="3"/>
  <c r="Z51" i="3" s="1"/>
  <c r="AQ50" i="3"/>
  <c r="AP50" i="3"/>
  <c r="AN50" i="3"/>
  <c r="AM50" i="3"/>
  <c r="AG50" i="3"/>
  <c r="AH50" i="3" s="1"/>
  <c r="AF50" i="3"/>
  <c r="V50" i="3"/>
  <c r="AK50" i="3" s="1"/>
  <c r="U50" i="3"/>
  <c r="AJ50" i="3" s="1"/>
  <c r="S50" i="3"/>
  <c r="AA50" i="3" s="1"/>
  <c r="R50" i="3"/>
  <c r="Z50" i="3" s="1"/>
  <c r="AQ49" i="3"/>
  <c r="AP49" i="3"/>
  <c r="AN49" i="3"/>
  <c r="AM49" i="3"/>
  <c r="AG49" i="3"/>
  <c r="AH49" i="3" s="1"/>
  <c r="AF49" i="3"/>
  <c r="V49" i="3"/>
  <c r="AK49" i="3" s="1"/>
  <c r="U49" i="3"/>
  <c r="AJ49" i="3" s="1"/>
  <c r="S49" i="3"/>
  <c r="AA49" i="3" s="1"/>
  <c r="AB49" i="3" s="1"/>
  <c r="R49" i="3"/>
  <c r="Z49" i="3" s="1"/>
  <c r="AQ48" i="3"/>
  <c r="AP48" i="3"/>
  <c r="AN48" i="3"/>
  <c r="AM48" i="3"/>
  <c r="AG48" i="3"/>
  <c r="AH48" i="3" s="1"/>
  <c r="AF48" i="3"/>
  <c r="V48" i="3"/>
  <c r="AK48" i="3" s="1"/>
  <c r="U48" i="3"/>
  <c r="AJ48" i="3" s="1"/>
  <c r="S48" i="3"/>
  <c r="AA48" i="3" s="1"/>
  <c r="R48" i="3"/>
  <c r="Z48" i="3" s="1"/>
  <c r="AQ47" i="3"/>
  <c r="AP47" i="3"/>
  <c r="AN47" i="3"/>
  <c r="AM47" i="3"/>
  <c r="AG47" i="3"/>
  <c r="AH47" i="3" s="1"/>
  <c r="AF47" i="3"/>
  <c r="V47" i="3"/>
  <c r="AK47" i="3" s="1"/>
  <c r="U47" i="3"/>
  <c r="AJ47" i="3" s="1"/>
  <c r="S47" i="3"/>
  <c r="AA47" i="3" s="1"/>
  <c r="AB47" i="3" s="1"/>
  <c r="R47" i="3"/>
  <c r="Z47" i="3" s="1"/>
  <c r="AQ46" i="3"/>
  <c r="AP46" i="3"/>
  <c r="AN46" i="3"/>
  <c r="AM46" i="3"/>
  <c r="AG46" i="3"/>
  <c r="AH46" i="3" s="1"/>
  <c r="AF46" i="3"/>
  <c r="V46" i="3"/>
  <c r="AK46" i="3" s="1"/>
  <c r="U46" i="3"/>
  <c r="AJ46" i="3" s="1"/>
  <c r="S46" i="3"/>
  <c r="AA46" i="3" s="1"/>
  <c r="R46" i="3"/>
  <c r="AQ45" i="3"/>
  <c r="AP45" i="3"/>
  <c r="AN45" i="3"/>
  <c r="AM45" i="3"/>
  <c r="AG45" i="3"/>
  <c r="AH45" i="3" s="1"/>
  <c r="AF45" i="3"/>
  <c r="V45" i="3"/>
  <c r="AK45" i="3" s="1"/>
  <c r="U45" i="3"/>
  <c r="AJ45" i="3" s="1"/>
  <c r="S45" i="3"/>
  <c r="AA45" i="3" s="1"/>
  <c r="R45" i="3"/>
  <c r="AQ44" i="3"/>
  <c r="AP44" i="3"/>
  <c r="AN44" i="3"/>
  <c r="AM44" i="3"/>
  <c r="AG44" i="3"/>
  <c r="AH44" i="3" s="1"/>
  <c r="AF44" i="3"/>
  <c r="V44" i="3"/>
  <c r="AK44" i="3" s="1"/>
  <c r="U44" i="3"/>
  <c r="AJ44" i="3" s="1"/>
  <c r="S44" i="3"/>
  <c r="AA44" i="3" s="1"/>
  <c r="R44" i="3"/>
  <c r="AQ43" i="3"/>
  <c r="AP43" i="3"/>
  <c r="AN43" i="3"/>
  <c r="AM43" i="3"/>
  <c r="AH43" i="3"/>
  <c r="AG43" i="3"/>
  <c r="AF43" i="3"/>
  <c r="V43" i="3"/>
  <c r="AK43" i="3" s="1"/>
  <c r="U43" i="3"/>
  <c r="AJ43" i="3" s="1"/>
  <c r="S43" i="3"/>
  <c r="AA43" i="3" s="1"/>
  <c r="R43" i="3"/>
  <c r="AQ42" i="3"/>
  <c r="AP42" i="3"/>
  <c r="AN42" i="3"/>
  <c r="AM42" i="3"/>
  <c r="AH42" i="3"/>
  <c r="AG42" i="3"/>
  <c r="AF42" i="3"/>
  <c r="V42" i="3"/>
  <c r="AK42" i="3" s="1"/>
  <c r="U42" i="3"/>
  <c r="AJ42" i="3" s="1"/>
  <c r="S42" i="3"/>
  <c r="AA42" i="3" s="1"/>
  <c r="R42" i="3"/>
  <c r="AQ41" i="3"/>
  <c r="AP41" i="3"/>
  <c r="AN41" i="3"/>
  <c r="AM41" i="3"/>
  <c r="AH41" i="3"/>
  <c r="AG41" i="3"/>
  <c r="AF41" i="3"/>
  <c r="V41" i="3"/>
  <c r="AK41" i="3" s="1"/>
  <c r="U41" i="3"/>
  <c r="AJ41" i="3" s="1"/>
  <c r="S41" i="3"/>
  <c r="AA41" i="3" s="1"/>
  <c r="R41" i="3"/>
  <c r="AQ40" i="3"/>
  <c r="AP40" i="3"/>
  <c r="AN40" i="3"/>
  <c r="AM40" i="3"/>
  <c r="AH40" i="3"/>
  <c r="AG40" i="3"/>
  <c r="AF40" i="3"/>
  <c r="V40" i="3"/>
  <c r="AK40" i="3" s="1"/>
  <c r="U40" i="3"/>
  <c r="AJ40" i="3" s="1"/>
  <c r="S40" i="3"/>
  <c r="AA40" i="3" s="1"/>
  <c r="R40" i="3"/>
  <c r="AQ39" i="3"/>
  <c r="AP39" i="3"/>
  <c r="AN39" i="3"/>
  <c r="AM39" i="3"/>
  <c r="AH39" i="3"/>
  <c r="AG39" i="3"/>
  <c r="AF39" i="3"/>
  <c r="V39" i="3"/>
  <c r="AK39" i="3" s="1"/>
  <c r="U39" i="3"/>
  <c r="AJ39" i="3" s="1"/>
  <c r="S39" i="3"/>
  <c r="AA39" i="3" s="1"/>
  <c r="R39" i="3"/>
  <c r="AQ38" i="3"/>
  <c r="AP38" i="3"/>
  <c r="AN38" i="3"/>
  <c r="AM38" i="3"/>
  <c r="AH38" i="3"/>
  <c r="AG38" i="3"/>
  <c r="AF38" i="3"/>
  <c r="V38" i="3"/>
  <c r="AK38" i="3" s="1"/>
  <c r="U38" i="3"/>
  <c r="AJ38" i="3" s="1"/>
  <c r="S38" i="3"/>
  <c r="AA38" i="3" s="1"/>
  <c r="R38" i="3"/>
  <c r="AQ37" i="3"/>
  <c r="AP37" i="3"/>
  <c r="AN37" i="3"/>
  <c r="AM37" i="3"/>
  <c r="AH37" i="3"/>
  <c r="AG37" i="3"/>
  <c r="AF37" i="3"/>
  <c r="V37" i="3"/>
  <c r="AK37" i="3" s="1"/>
  <c r="U37" i="3"/>
  <c r="AJ37" i="3" s="1"/>
  <c r="S37" i="3"/>
  <c r="AA37" i="3" s="1"/>
  <c r="R37" i="3"/>
  <c r="AQ36" i="3"/>
  <c r="AP36" i="3"/>
  <c r="AN36" i="3"/>
  <c r="AM36" i="3"/>
  <c r="AH36" i="3"/>
  <c r="AG36" i="3"/>
  <c r="AF36" i="3"/>
  <c r="V36" i="3"/>
  <c r="AK36" i="3" s="1"/>
  <c r="U36" i="3"/>
  <c r="AJ36" i="3" s="1"/>
  <c r="S36" i="3"/>
  <c r="AA36" i="3" s="1"/>
  <c r="R36" i="3"/>
  <c r="AQ35" i="3"/>
  <c r="AP35" i="3"/>
  <c r="AN35" i="3"/>
  <c r="AM35" i="3"/>
  <c r="AH35" i="3"/>
  <c r="AG35" i="3"/>
  <c r="AF35" i="3"/>
  <c r="V35" i="3"/>
  <c r="AK35" i="3" s="1"/>
  <c r="U35" i="3"/>
  <c r="AJ35" i="3" s="1"/>
  <c r="S35" i="3"/>
  <c r="AA35" i="3" s="1"/>
  <c r="R35" i="3"/>
  <c r="AQ34" i="3"/>
  <c r="AP34" i="3"/>
  <c r="AN34" i="3"/>
  <c r="AM34" i="3"/>
  <c r="AH34" i="3"/>
  <c r="AG34" i="3"/>
  <c r="AF34" i="3"/>
  <c r="V34" i="3"/>
  <c r="AK34" i="3" s="1"/>
  <c r="U34" i="3"/>
  <c r="AJ34" i="3" s="1"/>
  <c r="S34" i="3"/>
  <c r="AA34" i="3" s="1"/>
  <c r="R34" i="3"/>
  <c r="AQ33" i="3"/>
  <c r="AP33" i="3"/>
  <c r="AN33" i="3"/>
  <c r="AM33" i="3"/>
  <c r="AH33" i="3"/>
  <c r="AG33" i="3"/>
  <c r="AF33" i="3"/>
  <c r="V33" i="3"/>
  <c r="AK33" i="3" s="1"/>
  <c r="U33" i="3"/>
  <c r="AJ33" i="3" s="1"/>
  <c r="S33" i="3"/>
  <c r="AA33" i="3" s="1"/>
  <c r="R33" i="3"/>
  <c r="AQ32" i="3"/>
  <c r="AP32" i="3"/>
  <c r="AN32" i="3"/>
  <c r="AM32" i="3"/>
  <c r="AH32" i="3"/>
  <c r="AG32" i="3"/>
  <c r="AF32" i="3"/>
  <c r="V32" i="3"/>
  <c r="AK32" i="3" s="1"/>
  <c r="U32" i="3"/>
  <c r="AJ32" i="3" s="1"/>
  <c r="S32" i="3"/>
  <c r="AA32" i="3" s="1"/>
  <c r="R32" i="3"/>
  <c r="AQ31" i="3"/>
  <c r="AP31" i="3"/>
  <c r="AN31" i="3"/>
  <c r="AM31" i="3"/>
  <c r="AH31" i="3"/>
  <c r="AG31" i="3"/>
  <c r="AF31" i="3"/>
  <c r="V31" i="3"/>
  <c r="AK31" i="3" s="1"/>
  <c r="U31" i="3"/>
  <c r="AJ31" i="3" s="1"/>
  <c r="S31" i="3"/>
  <c r="AA31" i="3" s="1"/>
  <c r="R31" i="3"/>
  <c r="AQ30" i="3"/>
  <c r="AP30" i="3"/>
  <c r="AN30" i="3"/>
  <c r="AM30" i="3"/>
  <c r="AH30" i="3"/>
  <c r="AG30" i="3"/>
  <c r="AF30" i="3"/>
  <c r="V30" i="3"/>
  <c r="AK30" i="3" s="1"/>
  <c r="U30" i="3"/>
  <c r="AJ30" i="3" s="1"/>
  <c r="S30" i="3"/>
  <c r="AA30" i="3" s="1"/>
  <c r="R30" i="3"/>
  <c r="AQ29" i="3"/>
  <c r="AP29" i="3"/>
  <c r="AN29" i="3"/>
  <c r="AM29" i="3"/>
  <c r="AH29" i="3"/>
  <c r="AG29" i="3"/>
  <c r="AF29" i="3"/>
  <c r="V29" i="3"/>
  <c r="AK29" i="3" s="1"/>
  <c r="U29" i="3"/>
  <c r="AJ29" i="3" s="1"/>
  <c r="S29" i="3"/>
  <c r="AA29" i="3" s="1"/>
  <c r="R29" i="3"/>
  <c r="AQ28" i="3"/>
  <c r="AP28" i="3"/>
  <c r="AN28" i="3"/>
  <c r="AM28" i="3"/>
  <c r="AH28" i="3"/>
  <c r="AG28" i="3"/>
  <c r="AF28" i="3"/>
  <c r="V28" i="3"/>
  <c r="AK28" i="3" s="1"/>
  <c r="U28" i="3"/>
  <c r="AJ28" i="3" s="1"/>
  <c r="S28" i="3"/>
  <c r="AA28" i="3" s="1"/>
  <c r="R28" i="3"/>
  <c r="AQ27" i="3"/>
  <c r="AP27" i="3"/>
  <c r="AN27" i="3"/>
  <c r="AM27" i="3"/>
  <c r="AH27" i="3"/>
  <c r="AG27" i="3"/>
  <c r="AF27" i="3"/>
  <c r="V27" i="3"/>
  <c r="AK27" i="3" s="1"/>
  <c r="U27" i="3"/>
  <c r="AJ27" i="3" s="1"/>
  <c r="S27" i="3"/>
  <c r="AA27" i="3" s="1"/>
  <c r="R27" i="3"/>
  <c r="AQ26" i="3"/>
  <c r="AP26" i="3"/>
  <c r="AN26" i="3"/>
  <c r="AM26" i="3"/>
  <c r="AH26" i="3"/>
  <c r="AG26" i="3"/>
  <c r="AF26" i="3"/>
  <c r="V26" i="3"/>
  <c r="AK26" i="3" s="1"/>
  <c r="U26" i="3"/>
  <c r="AJ26" i="3" s="1"/>
  <c r="S26" i="3"/>
  <c r="AA26" i="3" s="1"/>
  <c r="R26" i="3"/>
  <c r="AQ25" i="3"/>
  <c r="AP25" i="3"/>
  <c r="AN25" i="3"/>
  <c r="AM25" i="3"/>
  <c r="AH25" i="3"/>
  <c r="AG25" i="3"/>
  <c r="AF25" i="3"/>
  <c r="V25" i="3"/>
  <c r="AK25" i="3" s="1"/>
  <c r="U25" i="3"/>
  <c r="AJ25" i="3" s="1"/>
  <c r="S25" i="3"/>
  <c r="AA25" i="3" s="1"/>
  <c r="R25" i="3"/>
  <c r="AQ24" i="3"/>
  <c r="AP24" i="3"/>
  <c r="AN24" i="3"/>
  <c r="AM24" i="3"/>
  <c r="AH24" i="3"/>
  <c r="AG24" i="3"/>
  <c r="AF24" i="3"/>
  <c r="V24" i="3"/>
  <c r="AK24" i="3" s="1"/>
  <c r="U24" i="3"/>
  <c r="AJ24" i="3" s="1"/>
  <c r="S24" i="3"/>
  <c r="AA24" i="3" s="1"/>
  <c r="R24" i="3"/>
  <c r="AQ23" i="3"/>
  <c r="AP23" i="3"/>
  <c r="AN23" i="3"/>
  <c r="AM23" i="3"/>
  <c r="AH23" i="3"/>
  <c r="AG23" i="3"/>
  <c r="AF23" i="3"/>
  <c r="V23" i="3"/>
  <c r="AK23" i="3" s="1"/>
  <c r="U23" i="3"/>
  <c r="AJ23" i="3" s="1"/>
  <c r="S23" i="3"/>
  <c r="AA23" i="3" s="1"/>
  <c r="R23" i="3"/>
  <c r="AQ22" i="3"/>
  <c r="AP22" i="3"/>
  <c r="AN22" i="3"/>
  <c r="AM22" i="3"/>
  <c r="AH22" i="3"/>
  <c r="AG22" i="3"/>
  <c r="AF22" i="3"/>
  <c r="V22" i="3"/>
  <c r="AK22" i="3" s="1"/>
  <c r="U22" i="3"/>
  <c r="AJ22" i="3" s="1"/>
  <c r="S22" i="3"/>
  <c r="AA22" i="3" s="1"/>
  <c r="R22" i="3"/>
  <c r="AQ21" i="3"/>
  <c r="AP21" i="3"/>
  <c r="AN21" i="3"/>
  <c r="AM21" i="3"/>
  <c r="AH21" i="3"/>
  <c r="AG21" i="3"/>
  <c r="AF21" i="3"/>
  <c r="V21" i="3"/>
  <c r="AK21" i="3" s="1"/>
  <c r="U21" i="3"/>
  <c r="AJ21" i="3" s="1"/>
  <c r="S21" i="3"/>
  <c r="AA21" i="3" s="1"/>
  <c r="R21" i="3"/>
  <c r="AQ20" i="3"/>
  <c r="AP20" i="3"/>
  <c r="AN20" i="3"/>
  <c r="AM20" i="3"/>
  <c r="AH20" i="3"/>
  <c r="AG20" i="3"/>
  <c r="AF20" i="3"/>
  <c r="V20" i="3"/>
  <c r="AK20" i="3" s="1"/>
  <c r="U20" i="3"/>
  <c r="AJ20" i="3" s="1"/>
  <c r="S20" i="3"/>
  <c r="AA20" i="3" s="1"/>
  <c r="R20" i="3"/>
  <c r="AQ19" i="3"/>
  <c r="AP19" i="3"/>
  <c r="AN19" i="3"/>
  <c r="AM19" i="3"/>
  <c r="AH19" i="3"/>
  <c r="AG19" i="3"/>
  <c r="AF19" i="3"/>
  <c r="V19" i="3"/>
  <c r="AK19" i="3" s="1"/>
  <c r="U19" i="3"/>
  <c r="AJ19" i="3" s="1"/>
  <c r="S19" i="3"/>
  <c r="AA19" i="3" s="1"/>
  <c r="R19" i="3"/>
  <c r="AQ18" i="3"/>
  <c r="AP18" i="3"/>
  <c r="AN18" i="3"/>
  <c r="AM18" i="3"/>
  <c r="AH18" i="3"/>
  <c r="AG18" i="3"/>
  <c r="AF18" i="3"/>
  <c r="V18" i="3"/>
  <c r="AK18" i="3" s="1"/>
  <c r="U18" i="3"/>
  <c r="AJ18" i="3" s="1"/>
  <c r="S18" i="3"/>
  <c r="AA18" i="3" s="1"/>
  <c r="R18" i="3"/>
  <c r="AQ17" i="3"/>
  <c r="AP17" i="3"/>
  <c r="AN17" i="3"/>
  <c r="AM17" i="3"/>
  <c r="AH17" i="3"/>
  <c r="AG17" i="3"/>
  <c r="AF17" i="3"/>
  <c r="V17" i="3"/>
  <c r="AK17" i="3" s="1"/>
  <c r="U17" i="3"/>
  <c r="AJ17" i="3" s="1"/>
  <c r="S17" i="3"/>
  <c r="AA17" i="3" s="1"/>
  <c r="R17" i="3"/>
  <c r="AS16" i="3"/>
  <c r="AR16" i="3"/>
  <c r="AQ16" i="3"/>
  <c r="AP16" i="3"/>
  <c r="AN16" i="3"/>
  <c r="AM16" i="3"/>
  <c r="AG16" i="3"/>
  <c r="AH16" i="3" s="1"/>
  <c r="AF16" i="3"/>
  <c r="AD16" i="3"/>
  <c r="X16" i="3"/>
  <c r="W16" i="3"/>
  <c r="V16" i="3"/>
  <c r="AK16" i="3" s="1"/>
  <c r="U16" i="3"/>
  <c r="AJ16" i="3" s="1"/>
  <c r="S16" i="3"/>
  <c r="R16" i="3"/>
  <c r="AS15" i="3"/>
  <c r="AR15" i="3"/>
  <c r="AQ15" i="3"/>
  <c r="AP15" i="3"/>
  <c r="AN15" i="3"/>
  <c r="AM15" i="3"/>
  <c r="AH15" i="3"/>
  <c r="AG15" i="3"/>
  <c r="AF15" i="3"/>
  <c r="AD15" i="3"/>
  <c r="X15" i="3"/>
  <c r="W15" i="3"/>
  <c r="V15" i="3"/>
  <c r="AK15" i="3" s="1"/>
  <c r="U15" i="3"/>
  <c r="Z15" i="3" s="1"/>
  <c r="S15" i="3"/>
  <c r="R15" i="3"/>
  <c r="AS14" i="3"/>
  <c r="AR14" i="3"/>
  <c r="AQ14" i="3"/>
  <c r="AP14" i="3"/>
  <c r="AN14" i="3"/>
  <c r="AM14" i="3"/>
  <c r="AJ14" i="3"/>
  <c r="AG14" i="3"/>
  <c r="AF14" i="3"/>
  <c r="AD14" i="3"/>
  <c r="X14" i="3"/>
  <c r="W14" i="3"/>
  <c r="V14" i="3"/>
  <c r="AA14" i="3" s="1"/>
  <c r="U14" i="3"/>
  <c r="Z14" i="3" s="1"/>
  <c r="S14" i="3"/>
  <c r="R14" i="3"/>
  <c r="AS13" i="3"/>
  <c r="AR13" i="3"/>
  <c r="AQ13" i="3"/>
  <c r="AP13" i="3"/>
  <c r="AN13" i="3"/>
  <c r="AM13" i="3"/>
  <c r="AH13" i="3"/>
  <c r="AG13" i="3"/>
  <c r="AF13" i="3"/>
  <c r="AD13" i="3"/>
  <c r="AC13" i="3"/>
  <c r="X13" i="3"/>
  <c r="W13" i="3"/>
  <c r="V13" i="3"/>
  <c r="AK13" i="3" s="1"/>
  <c r="U13" i="3"/>
  <c r="Z13" i="3" s="1"/>
  <c r="S13" i="3"/>
  <c r="R13" i="3"/>
  <c r="AS12" i="3"/>
  <c r="AR12" i="3"/>
  <c r="AQ12" i="3"/>
  <c r="AP12" i="3"/>
  <c r="AN12" i="3"/>
  <c r="AM12" i="3"/>
  <c r="AJ12" i="3"/>
  <c r="AG12" i="3"/>
  <c r="AF12" i="3"/>
  <c r="AD12" i="3"/>
  <c r="X12" i="3"/>
  <c r="W12" i="3"/>
  <c r="V12" i="3"/>
  <c r="AA12" i="3" s="1"/>
  <c r="AB12" i="3" s="1"/>
  <c r="U12" i="3"/>
  <c r="Z12" i="3" s="1"/>
  <c r="S12" i="3"/>
  <c r="R12" i="3"/>
  <c r="AS11" i="3"/>
  <c r="AR11" i="3"/>
  <c r="AQ11" i="3"/>
  <c r="AP11" i="3"/>
  <c r="AN11" i="3"/>
  <c r="AM11" i="3"/>
  <c r="AH11" i="3"/>
  <c r="AG11" i="3"/>
  <c r="AF11" i="3"/>
  <c r="AD11" i="3"/>
  <c r="AC11" i="3"/>
  <c r="X11" i="3"/>
  <c r="W11" i="3"/>
  <c r="V11" i="3"/>
  <c r="AK11" i="3" s="1"/>
  <c r="U11" i="3"/>
  <c r="Z11" i="3" s="1"/>
  <c r="S11" i="3"/>
  <c r="R11" i="3"/>
  <c r="AS10" i="3"/>
  <c r="AR10" i="3"/>
  <c r="AQ10" i="3"/>
  <c r="AP10" i="3"/>
  <c r="AN10" i="3"/>
  <c r="AM10" i="3"/>
  <c r="AJ10" i="3"/>
  <c r="AG10" i="3"/>
  <c r="AF10" i="3"/>
  <c r="AD10" i="3"/>
  <c r="X10" i="3"/>
  <c r="W10" i="3"/>
  <c r="V10" i="3"/>
  <c r="AA10" i="3" s="1"/>
  <c r="U10" i="3"/>
  <c r="Z10" i="3" s="1"/>
  <c r="S10" i="3"/>
  <c r="R10" i="3"/>
  <c r="AS9" i="3"/>
  <c r="AR9" i="3"/>
  <c r="AQ9" i="3"/>
  <c r="AP9" i="3"/>
  <c r="AN9" i="3"/>
  <c r="AM9" i="3"/>
  <c r="AH9" i="3"/>
  <c r="AG9" i="3"/>
  <c r="AF9" i="3"/>
  <c r="AD9" i="3"/>
  <c r="X9" i="3"/>
  <c r="W9" i="3"/>
  <c r="V9" i="3"/>
  <c r="AK9" i="3" s="1"/>
  <c r="U9" i="3"/>
  <c r="Z9" i="3" s="1"/>
  <c r="S9" i="3"/>
  <c r="R9" i="3"/>
  <c r="AS8" i="3"/>
  <c r="AR8" i="3"/>
  <c r="AQ8" i="3"/>
  <c r="AP8" i="3"/>
  <c r="AN8" i="3"/>
  <c r="AM8" i="3"/>
  <c r="AJ8" i="3"/>
  <c r="AG8" i="3"/>
  <c r="AF8" i="3"/>
  <c r="AD8" i="3"/>
  <c r="X8" i="3"/>
  <c r="W8" i="3"/>
  <c r="V8" i="3"/>
  <c r="AA8" i="3" s="1"/>
  <c r="U8" i="3"/>
  <c r="Z8" i="3" s="1"/>
  <c r="S8" i="3"/>
  <c r="R8" i="3"/>
  <c r="AS7" i="3"/>
  <c r="AR7" i="3"/>
  <c r="AQ7" i="3"/>
  <c r="AP7" i="3"/>
  <c r="AN7" i="3"/>
  <c r="AM7" i="3"/>
  <c r="AG7" i="3"/>
  <c r="AF7" i="3"/>
  <c r="AH7" i="3" s="1"/>
  <c r="AD7" i="3"/>
  <c r="X7" i="3"/>
  <c r="W7" i="3"/>
  <c r="V7" i="3"/>
  <c r="AK7" i="3" s="1"/>
  <c r="U7" i="3"/>
  <c r="AJ7" i="3" s="1"/>
  <c r="S7" i="3"/>
  <c r="R7" i="3"/>
  <c r="AS6" i="3"/>
  <c r="AR6" i="3"/>
  <c r="AQ6" i="3"/>
  <c r="AP6" i="3"/>
  <c r="AN6" i="3"/>
  <c r="AM6" i="3"/>
  <c r="AH6" i="3"/>
  <c r="AG6" i="3"/>
  <c r="AF6" i="3"/>
  <c r="AD6" i="3"/>
  <c r="X6" i="3"/>
  <c r="W6" i="3"/>
  <c r="V6" i="3"/>
  <c r="AK6" i="3" s="1"/>
  <c r="U6" i="3"/>
  <c r="AJ6" i="3" s="1"/>
  <c r="S6" i="3"/>
  <c r="R6" i="3"/>
  <c r="AS5" i="3"/>
  <c r="AR5" i="3"/>
  <c r="AQ5" i="3"/>
  <c r="AP5" i="3"/>
  <c r="AN5" i="3"/>
  <c r="AM5" i="3"/>
  <c r="AG5" i="3"/>
  <c r="AF5" i="3"/>
  <c r="AH5" i="3" s="1"/>
  <c r="AD5" i="3"/>
  <c r="X5" i="3"/>
  <c r="W5" i="3"/>
  <c r="V5" i="3"/>
  <c r="AK5" i="3" s="1"/>
  <c r="U5" i="3"/>
  <c r="AJ5" i="3" s="1"/>
  <c r="S5" i="3"/>
  <c r="R5" i="3"/>
  <c r="AS4" i="3"/>
  <c r="AR4" i="3"/>
  <c r="AQ4" i="3"/>
  <c r="AP4" i="3"/>
  <c r="AN4" i="3"/>
  <c r="AM4" i="3"/>
  <c r="AH4" i="3"/>
  <c r="AG4" i="3"/>
  <c r="AF4" i="3"/>
  <c r="X4" i="3"/>
  <c r="W4" i="3"/>
  <c r="V4" i="3"/>
  <c r="AK4" i="3" s="1"/>
  <c r="U4" i="3"/>
  <c r="AJ4" i="3" s="1"/>
  <c r="S4" i="3"/>
  <c r="R4" i="3"/>
  <c r="AQ3" i="3"/>
  <c r="AS3" i="3" s="1"/>
  <c r="AP3" i="3"/>
  <c r="AR3" i="3" s="1"/>
  <c r="AN3" i="3"/>
  <c r="AM3" i="3"/>
  <c r="AG3" i="3"/>
  <c r="AF3" i="3"/>
  <c r="AH3" i="3" s="1"/>
  <c r="V3" i="3"/>
  <c r="AK3" i="3" s="1"/>
  <c r="U3" i="3"/>
  <c r="AJ3" i="3" s="1"/>
  <c r="S3" i="3"/>
  <c r="R3" i="3"/>
  <c r="AQ1" i="3"/>
  <c r="AP1" i="3"/>
  <c r="AN1" i="3"/>
  <c r="AM1" i="3"/>
  <c r="AG1" i="3"/>
  <c r="AF1" i="3"/>
  <c r="V1" i="3"/>
  <c r="U1" i="3"/>
  <c r="S1" i="3"/>
  <c r="R1" i="3"/>
  <c r="AQ102" i="2"/>
  <c r="AP102" i="2"/>
  <c r="AN102" i="2"/>
  <c r="AM102" i="2"/>
  <c r="AG102" i="2"/>
  <c r="AF102" i="2"/>
  <c r="AH102" i="2" s="1"/>
  <c r="V102" i="2"/>
  <c r="AK102" i="2" s="1"/>
  <c r="U102" i="2"/>
  <c r="AJ102" i="2" s="1"/>
  <c r="S102" i="2"/>
  <c r="R102" i="2"/>
  <c r="AQ101" i="2"/>
  <c r="AP101" i="2"/>
  <c r="AN101" i="2"/>
  <c r="AM101" i="2"/>
  <c r="AG101" i="2"/>
  <c r="AF101" i="2"/>
  <c r="AH101" i="2" s="1"/>
  <c r="V101" i="2"/>
  <c r="AK101" i="2" s="1"/>
  <c r="U101" i="2"/>
  <c r="AJ101" i="2" s="1"/>
  <c r="S101" i="2"/>
  <c r="R101" i="2"/>
  <c r="AQ100" i="2"/>
  <c r="AP100" i="2"/>
  <c r="AN100" i="2"/>
  <c r="AM100" i="2"/>
  <c r="AG100" i="2"/>
  <c r="AF100" i="2"/>
  <c r="AH100" i="2" s="1"/>
  <c r="V100" i="2"/>
  <c r="AK100" i="2" s="1"/>
  <c r="U100" i="2"/>
  <c r="AJ100" i="2" s="1"/>
  <c r="S100" i="2"/>
  <c r="R100" i="2"/>
  <c r="AQ99" i="2"/>
  <c r="AP99" i="2"/>
  <c r="AN99" i="2"/>
  <c r="AM99" i="2"/>
  <c r="AG99" i="2"/>
  <c r="AF99" i="2"/>
  <c r="AH99" i="2" s="1"/>
  <c r="V99" i="2"/>
  <c r="AK99" i="2" s="1"/>
  <c r="U99" i="2"/>
  <c r="AJ99" i="2" s="1"/>
  <c r="S99" i="2"/>
  <c r="R99" i="2"/>
  <c r="AQ98" i="2"/>
  <c r="AP98" i="2"/>
  <c r="AN98" i="2"/>
  <c r="AM98" i="2"/>
  <c r="AG98" i="2"/>
  <c r="AF98" i="2"/>
  <c r="AH98" i="2" s="1"/>
  <c r="V98" i="2"/>
  <c r="AK98" i="2" s="1"/>
  <c r="U98" i="2"/>
  <c r="AJ98" i="2" s="1"/>
  <c r="S98" i="2"/>
  <c r="R98" i="2"/>
  <c r="AQ97" i="2"/>
  <c r="AP97" i="2"/>
  <c r="AN97" i="2"/>
  <c r="AM97" i="2"/>
  <c r="AG97" i="2"/>
  <c r="AF97" i="2"/>
  <c r="AH97" i="2" s="1"/>
  <c r="V97" i="2"/>
  <c r="AK97" i="2" s="1"/>
  <c r="U97" i="2"/>
  <c r="AJ97" i="2" s="1"/>
  <c r="S97" i="2"/>
  <c r="AA97" i="2" s="1"/>
  <c r="R97" i="2"/>
  <c r="AQ96" i="2"/>
  <c r="AP96" i="2"/>
  <c r="AN96" i="2"/>
  <c r="AM96" i="2"/>
  <c r="AH96" i="2"/>
  <c r="AG96" i="2"/>
  <c r="AF96" i="2"/>
  <c r="V96" i="2"/>
  <c r="AK96" i="2" s="1"/>
  <c r="U96" i="2"/>
  <c r="AJ96" i="2" s="1"/>
  <c r="S96" i="2"/>
  <c r="AA96" i="2" s="1"/>
  <c r="R96" i="2"/>
  <c r="AQ95" i="2"/>
  <c r="AP95" i="2"/>
  <c r="AN95" i="2"/>
  <c r="AM95" i="2"/>
  <c r="AG95" i="2"/>
  <c r="AF95" i="2"/>
  <c r="AH95" i="2" s="1"/>
  <c r="V95" i="2"/>
  <c r="AK95" i="2" s="1"/>
  <c r="U95" i="2"/>
  <c r="AJ95" i="2" s="1"/>
  <c r="S95" i="2"/>
  <c r="R95" i="2"/>
  <c r="AQ94" i="2"/>
  <c r="AP94" i="2"/>
  <c r="AN94" i="2"/>
  <c r="AM94" i="2"/>
  <c r="AG94" i="2"/>
  <c r="AF94" i="2"/>
  <c r="AH94" i="2" s="1"/>
  <c r="V94" i="2"/>
  <c r="AK94" i="2" s="1"/>
  <c r="U94" i="2"/>
  <c r="AJ94" i="2" s="1"/>
  <c r="S94" i="2"/>
  <c r="R94" i="2"/>
  <c r="AQ93" i="2"/>
  <c r="AP93" i="2"/>
  <c r="AN93" i="2"/>
  <c r="AM93" i="2"/>
  <c r="AG93" i="2"/>
  <c r="AF93" i="2"/>
  <c r="AH93" i="2" s="1"/>
  <c r="V93" i="2"/>
  <c r="AK93" i="2" s="1"/>
  <c r="U93" i="2"/>
  <c r="AJ93" i="2" s="1"/>
  <c r="S93" i="2"/>
  <c r="R93" i="2"/>
  <c r="AQ92" i="2"/>
  <c r="AP92" i="2"/>
  <c r="AN92" i="2"/>
  <c r="AM92" i="2"/>
  <c r="AH92" i="2"/>
  <c r="AG92" i="2"/>
  <c r="AF92" i="2"/>
  <c r="V92" i="2"/>
  <c r="AK92" i="2" s="1"/>
  <c r="U92" i="2"/>
  <c r="AJ92" i="2" s="1"/>
  <c r="S92" i="2"/>
  <c r="AA92" i="2" s="1"/>
  <c r="R92" i="2"/>
  <c r="AQ91" i="2"/>
  <c r="AP91" i="2"/>
  <c r="AN91" i="2"/>
  <c r="AM91" i="2"/>
  <c r="AG91" i="2"/>
  <c r="AH91" i="2" s="1"/>
  <c r="AF91" i="2"/>
  <c r="V91" i="2"/>
  <c r="AK91" i="2" s="1"/>
  <c r="U91" i="2"/>
  <c r="AJ91" i="2" s="1"/>
  <c r="S91" i="2"/>
  <c r="R91" i="2"/>
  <c r="AQ90" i="2"/>
  <c r="AP90" i="2"/>
  <c r="AN90" i="2"/>
  <c r="AM90" i="2"/>
  <c r="AG90" i="2"/>
  <c r="AH90" i="2" s="1"/>
  <c r="AF90" i="2"/>
  <c r="V90" i="2"/>
  <c r="AK90" i="2" s="1"/>
  <c r="U90" i="2"/>
  <c r="AJ90" i="2" s="1"/>
  <c r="S90" i="2"/>
  <c r="R90" i="2"/>
  <c r="AQ89" i="2"/>
  <c r="AP89" i="2"/>
  <c r="AN89" i="2"/>
  <c r="AM89" i="2"/>
  <c r="AG89" i="2"/>
  <c r="AH89" i="2" s="1"/>
  <c r="AF89" i="2"/>
  <c r="V89" i="2"/>
  <c r="AK89" i="2" s="1"/>
  <c r="U89" i="2"/>
  <c r="AJ89" i="2" s="1"/>
  <c r="S89" i="2"/>
  <c r="AA89" i="2" s="1"/>
  <c r="R89" i="2"/>
  <c r="AQ88" i="2"/>
  <c r="AP88" i="2"/>
  <c r="AN88" i="2"/>
  <c r="AM88" i="2"/>
  <c r="AG88" i="2"/>
  <c r="AH88" i="2" s="1"/>
  <c r="AF88" i="2"/>
  <c r="V88" i="2"/>
  <c r="AK88" i="2" s="1"/>
  <c r="U88" i="2"/>
  <c r="AJ88" i="2" s="1"/>
  <c r="S88" i="2"/>
  <c r="AA88" i="2" s="1"/>
  <c r="R88" i="2"/>
  <c r="AQ87" i="2"/>
  <c r="AP87" i="2"/>
  <c r="AN87" i="2"/>
  <c r="AM87" i="2"/>
  <c r="AG87" i="2"/>
  <c r="AH87" i="2" s="1"/>
  <c r="AF87" i="2"/>
  <c r="V87" i="2"/>
  <c r="AK87" i="2" s="1"/>
  <c r="U87" i="2"/>
  <c r="AJ87" i="2" s="1"/>
  <c r="S87" i="2"/>
  <c r="AA87" i="2" s="1"/>
  <c r="R87" i="2"/>
  <c r="AQ86" i="2"/>
  <c r="AP86" i="2"/>
  <c r="AN86" i="2"/>
  <c r="AM86" i="2"/>
  <c r="AG86" i="2"/>
  <c r="AH86" i="2" s="1"/>
  <c r="AF86" i="2"/>
  <c r="V86" i="2"/>
  <c r="AK86" i="2" s="1"/>
  <c r="U86" i="2"/>
  <c r="AJ86" i="2" s="1"/>
  <c r="S86" i="2"/>
  <c r="AA86" i="2" s="1"/>
  <c r="R86" i="2"/>
  <c r="AQ85" i="2"/>
  <c r="AP85" i="2"/>
  <c r="AN85" i="2"/>
  <c r="AM85" i="2"/>
  <c r="AG85" i="2"/>
  <c r="AH85" i="2" s="1"/>
  <c r="AF85" i="2"/>
  <c r="V85" i="2"/>
  <c r="AK85" i="2" s="1"/>
  <c r="U85" i="2"/>
  <c r="AJ85" i="2" s="1"/>
  <c r="S85" i="2"/>
  <c r="AA85" i="2" s="1"/>
  <c r="R85" i="2"/>
  <c r="AQ84" i="2"/>
  <c r="AP84" i="2"/>
  <c r="AN84" i="2"/>
  <c r="AM84" i="2"/>
  <c r="AG84" i="2"/>
  <c r="AH84" i="2" s="1"/>
  <c r="AF84" i="2"/>
  <c r="V84" i="2"/>
  <c r="AK84" i="2" s="1"/>
  <c r="U84" i="2"/>
  <c r="AJ84" i="2" s="1"/>
  <c r="S84" i="2"/>
  <c r="AA84" i="2" s="1"/>
  <c r="R84" i="2"/>
  <c r="AQ83" i="2"/>
  <c r="AP83" i="2"/>
  <c r="AN83" i="2"/>
  <c r="AM83" i="2"/>
  <c r="AG83" i="2"/>
  <c r="AH83" i="2" s="1"/>
  <c r="AF83" i="2"/>
  <c r="V83" i="2"/>
  <c r="AK83" i="2" s="1"/>
  <c r="U83" i="2"/>
  <c r="AJ83" i="2" s="1"/>
  <c r="S83" i="2"/>
  <c r="AA83" i="2" s="1"/>
  <c r="R83" i="2"/>
  <c r="AQ82" i="2"/>
  <c r="AP82" i="2"/>
  <c r="AN82" i="2"/>
  <c r="AM82" i="2"/>
  <c r="AH82" i="2"/>
  <c r="AG82" i="2"/>
  <c r="AF82" i="2"/>
  <c r="V82" i="2"/>
  <c r="AK82" i="2" s="1"/>
  <c r="U82" i="2"/>
  <c r="AJ82" i="2" s="1"/>
  <c r="S82" i="2"/>
  <c r="AA82" i="2" s="1"/>
  <c r="R82" i="2"/>
  <c r="AQ81" i="2"/>
  <c r="AP81" i="2"/>
  <c r="AN81" i="2"/>
  <c r="AM81" i="2"/>
  <c r="AG81" i="2"/>
  <c r="AH81" i="2" s="1"/>
  <c r="AF81" i="2"/>
  <c r="V81" i="2"/>
  <c r="AK81" i="2" s="1"/>
  <c r="U81" i="2"/>
  <c r="AJ81" i="2" s="1"/>
  <c r="S81" i="2"/>
  <c r="R81" i="2"/>
  <c r="AQ80" i="2"/>
  <c r="AP80" i="2"/>
  <c r="AN80" i="2"/>
  <c r="AM80" i="2"/>
  <c r="AG80" i="2"/>
  <c r="AH80" i="2" s="1"/>
  <c r="AF80" i="2"/>
  <c r="V80" i="2"/>
  <c r="AK80" i="2" s="1"/>
  <c r="U80" i="2"/>
  <c r="AJ80" i="2" s="1"/>
  <c r="S80" i="2"/>
  <c r="R80" i="2"/>
  <c r="AQ79" i="2"/>
  <c r="AP79" i="2"/>
  <c r="AN79" i="2"/>
  <c r="AM79" i="2"/>
  <c r="AG79" i="2"/>
  <c r="AH79" i="2" s="1"/>
  <c r="AF79" i="2"/>
  <c r="V79" i="2"/>
  <c r="AK79" i="2" s="1"/>
  <c r="U79" i="2"/>
  <c r="AJ79" i="2" s="1"/>
  <c r="S79" i="2"/>
  <c r="R79" i="2"/>
  <c r="AQ78" i="2"/>
  <c r="AP78" i="2"/>
  <c r="AN78" i="2"/>
  <c r="AM78" i="2"/>
  <c r="AG78" i="2"/>
  <c r="AF78" i="2"/>
  <c r="AH78" i="2" s="1"/>
  <c r="V78" i="2"/>
  <c r="AK78" i="2" s="1"/>
  <c r="U78" i="2"/>
  <c r="AJ78" i="2" s="1"/>
  <c r="S78" i="2"/>
  <c r="R78" i="2"/>
  <c r="AQ77" i="2"/>
  <c r="AP77" i="2"/>
  <c r="AN77" i="2"/>
  <c r="AM77" i="2"/>
  <c r="AG77" i="2"/>
  <c r="AF77" i="2"/>
  <c r="AH77" i="2" s="1"/>
  <c r="V77" i="2"/>
  <c r="AK77" i="2" s="1"/>
  <c r="U77" i="2"/>
  <c r="AJ77" i="2" s="1"/>
  <c r="S77" i="2"/>
  <c r="R77" i="2"/>
  <c r="AQ76" i="2"/>
  <c r="AP76" i="2"/>
  <c r="AN76" i="2"/>
  <c r="AM76" i="2"/>
  <c r="AG76" i="2"/>
  <c r="AF76" i="2"/>
  <c r="AH76" i="2" s="1"/>
  <c r="V76" i="2"/>
  <c r="AK76" i="2" s="1"/>
  <c r="U76" i="2"/>
  <c r="AJ76" i="2" s="1"/>
  <c r="S76" i="2"/>
  <c r="R76" i="2"/>
  <c r="AQ75" i="2"/>
  <c r="AP75" i="2"/>
  <c r="AN75" i="2"/>
  <c r="AM75" i="2"/>
  <c r="AG75" i="2"/>
  <c r="AH75" i="2" s="1"/>
  <c r="AF75" i="2"/>
  <c r="V75" i="2"/>
  <c r="AK75" i="2" s="1"/>
  <c r="U75" i="2"/>
  <c r="AJ75" i="2" s="1"/>
  <c r="S75" i="2"/>
  <c r="R75" i="2"/>
  <c r="AQ74" i="2"/>
  <c r="AP74" i="2"/>
  <c r="AN74" i="2"/>
  <c r="AM74" i="2"/>
  <c r="AG74" i="2"/>
  <c r="AF74" i="2"/>
  <c r="AH74" i="2" s="1"/>
  <c r="V74" i="2"/>
  <c r="AK74" i="2" s="1"/>
  <c r="U74" i="2"/>
  <c r="AJ74" i="2" s="1"/>
  <c r="S74" i="2"/>
  <c r="R74" i="2"/>
  <c r="AQ73" i="2"/>
  <c r="AP73" i="2"/>
  <c r="AN73" i="2"/>
  <c r="AM73" i="2"/>
  <c r="AG73" i="2"/>
  <c r="AH73" i="2" s="1"/>
  <c r="AF73" i="2"/>
  <c r="V73" i="2"/>
  <c r="AK73" i="2" s="1"/>
  <c r="U73" i="2"/>
  <c r="AJ73" i="2" s="1"/>
  <c r="S73" i="2"/>
  <c r="R73" i="2"/>
  <c r="AQ72" i="2"/>
  <c r="AP72" i="2"/>
  <c r="AN72" i="2"/>
  <c r="AM72" i="2"/>
  <c r="AG72" i="2"/>
  <c r="AH72" i="2" s="1"/>
  <c r="AF72" i="2"/>
  <c r="V72" i="2"/>
  <c r="AK72" i="2" s="1"/>
  <c r="U72" i="2"/>
  <c r="AJ72" i="2" s="1"/>
  <c r="S72" i="2"/>
  <c r="R72" i="2"/>
  <c r="AQ71" i="2"/>
  <c r="AP71" i="2"/>
  <c r="AN71" i="2"/>
  <c r="AM71" i="2"/>
  <c r="AG71" i="2"/>
  <c r="AH71" i="2" s="1"/>
  <c r="AF71" i="2"/>
  <c r="V71" i="2"/>
  <c r="AK71" i="2" s="1"/>
  <c r="U71" i="2"/>
  <c r="AJ71" i="2" s="1"/>
  <c r="S71" i="2"/>
  <c r="R71" i="2"/>
  <c r="AQ70" i="2"/>
  <c r="AP70" i="2"/>
  <c r="AN70" i="2"/>
  <c r="AM70" i="2"/>
  <c r="AG70" i="2"/>
  <c r="AH70" i="2" s="1"/>
  <c r="AF70" i="2"/>
  <c r="V70" i="2"/>
  <c r="AK70" i="2" s="1"/>
  <c r="U70" i="2"/>
  <c r="AJ70" i="2" s="1"/>
  <c r="S70" i="2"/>
  <c r="R70" i="2"/>
  <c r="AQ69" i="2"/>
  <c r="AP69" i="2"/>
  <c r="AN69" i="2"/>
  <c r="AM69" i="2"/>
  <c r="AG69" i="2"/>
  <c r="AH69" i="2" s="1"/>
  <c r="AF69" i="2"/>
  <c r="V69" i="2"/>
  <c r="AK69" i="2" s="1"/>
  <c r="U69" i="2"/>
  <c r="AJ69" i="2" s="1"/>
  <c r="S69" i="2"/>
  <c r="R69" i="2"/>
  <c r="AQ68" i="2"/>
  <c r="AP68" i="2"/>
  <c r="AN68" i="2"/>
  <c r="AM68" i="2"/>
  <c r="AG68" i="2"/>
  <c r="AH68" i="2" s="1"/>
  <c r="AF68" i="2"/>
  <c r="V68" i="2"/>
  <c r="AK68" i="2" s="1"/>
  <c r="U68" i="2"/>
  <c r="AJ68" i="2" s="1"/>
  <c r="S68" i="2"/>
  <c r="R68" i="2"/>
  <c r="AQ67" i="2"/>
  <c r="AP67" i="2"/>
  <c r="AN67" i="2"/>
  <c r="AM67" i="2"/>
  <c r="AG67" i="2"/>
  <c r="AH67" i="2" s="1"/>
  <c r="AF67" i="2"/>
  <c r="V67" i="2"/>
  <c r="AK67" i="2" s="1"/>
  <c r="U67" i="2"/>
  <c r="AJ67" i="2" s="1"/>
  <c r="S67" i="2"/>
  <c r="R67" i="2"/>
  <c r="AQ66" i="2"/>
  <c r="AP66" i="2"/>
  <c r="AN66" i="2"/>
  <c r="AM66" i="2"/>
  <c r="AG66" i="2"/>
  <c r="AH66" i="2" s="1"/>
  <c r="AF66" i="2"/>
  <c r="V66" i="2"/>
  <c r="AK66" i="2" s="1"/>
  <c r="U66" i="2"/>
  <c r="AJ66" i="2" s="1"/>
  <c r="S66" i="2"/>
  <c r="R66" i="2"/>
  <c r="AQ65" i="2"/>
  <c r="AP65" i="2"/>
  <c r="AN65" i="2"/>
  <c r="AM65" i="2"/>
  <c r="AG65" i="2"/>
  <c r="AH65" i="2" s="1"/>
  <c r="AF65" i="2"/>
  <c r="V65" i="2"/>
  <c r="AK65" i="2" s="1"/>
  <c r="U65" i="2"/>
  <c r="AJ65" i="2" s="1"/>
  <c r="S65" i="2"/>
  <c r="R65" i="2"/>
  <c r="AQ64" i="2"/>
  <c r="AP64" i="2"/>
  <c r="AN64" i="2"/>
  <c r="AM64" i="2"/>
  <c r="AG64" i="2"/>
  <c r="AH64" i="2" s="1"/>
  <c r="AF64" i="2"/>
  <c r="V64" i="2"/>
  <c r="AK64" i="2" s="1"/>
  <c r="U64" i="2"/>
  <c r="AJ64" i="2" s="1"/>
  <c r="S64" i="2"/>
  <c r="R64" i="2"/>
  <c r="AQ63" i="2"/>
  <c r="AP63" i="2"/>
  <c r="AN63" i="2"/>
  <c r="AM63" i="2"/>
  <c r="AG63" i="2"/>
  <c r="AH63" i="2" s="1"/>
  <c r="AF63" i="2"/>
  <c r="V63" i="2"/>
  <c r="AK63" i="2" s="1"/>
  <c r="U63" i="2"/>
  <c r="AJ63" i="2" s="1"/>
  <c r="S63" i="2"/>
  <c r="R63" i="2"/>
  <c r="AQ62" i="2"/>
  <c r="AP62" i="2"/>
  <c r="AN62" i="2"/>
  <c r="AM62" i="2"/>
  <c r="AG62" i="2"/>
  <c r="AH62" i="2" s="1"/>
  <c r="AF62" i="2"/>
  <c r="V62" i="2"/>
  <c r="AK62" i="2" s="1"/>
  <c r="U62" i="2"/>
  <c r="AJ62" i="2" s="1"/>
  <c r="S62" i="2"/>
  <c r="R62" i="2"/>
  <c r="AQ61" i="2"/>
  <c r="AP61" i="2"/>
  <c r="AN61" i="2"/>
  <c r="AM61" i="2"/>
  <c r="AG61" i="2"/>
  <c r="AH61" i="2" s="1"/>
  <c r="AF61" i="2"/>
  <c r="V61" i="2"/>
  <c r="AK61" i="2" s="1"/>
  <c r="U61" i="2"/>
  <c r="AJ61" i="2" s="1"/>
  <c r="S61" i="2"/>
  <c r="R61" i="2"/>
  <c r="AQ60" i="2"/>
  <c r="AP60" i="2"/>
  <c r="AN60" i="2"/>
  <c r="AM60" i="2"/>
  <c r="AG60" i="2"/>
  <c r="AH60" i="2" s="1"/>
  <c r="AF60" i="2"/>
  <c r="V60" i="2"/>
  <c r="AK60" i="2" s="1"/>
  <c r="U60" i="2"/>
  <c r="AJ60" i="2" s="1"/>
  <c r="S60" i="2"/>
  <c r="R60" i="2"/>
  <c r="AQ59" i="2"/>
  <c r="AP59" i="2"/>
  <c r="AN59" i="2"/>
  <c r="AM59" i="2"/>
  <c r="AG59" i="2"/>
  <c r="AH59" i="2" s="1"/>
  <c r="AF59" i="2"/>
  <c r="V59" i="2"/>
  <c r="AK59" i="2" s="1"/>
  <c r="U59" i="2"/>
  <c r="AJ59" i="2" s="1"/>
  <c r="S59" i="2"/>
  <c r="R59" i="2"/>
  <c r="AQ58" i="2"/>
  <c r="AP58" i="2"/>
  <c r="AN58" i="2"/>
  <c r="AM58" i="2"/>
  <c r="AG58" i="2"/>
  <c r="AH58" i="2" s="1"/>
  <c r="AF58" i="2"/>
  <c r="V58" i="2"/>
  <c r="AK58" i="2" s="1"/>
  <c r="U58" i="2"/>
  <c r="AJ58" i="2" s="1"/>
  <c r="S58" i="2"/>
  <c r="R58" i="2"/>
  <c r="AQ57" i="2"/>
  <c r="AP57" i="2"/>
  <c r="AN57" i="2"/>
  <c r="AM57" i="2"/>
  <c r="AG57" i="2"/>
  <c r="AH57" i="2" s="1"/>
  <c r="AF57" i="2"/>
  <c r="V57" i="2"/>
  <c r="AK57" i="2" s="1"/>
  <c r="U57" i="2"/>
  <c r="AJ57" i="2" s="1"/>
  <c r="S57" i="2"/>
  <c r="R57" i="2"/>
  <c r="AQ56" i="2"/>
  <c r="AP56" i="2"/>
  <c r="AN56" i="2"/>
  <c r="AM56" i="2"/>
  <c r="AG56" i="2"/>
  <c r="AH56" i="2" s="1"/>
  <c r="AF56" i="2"/>
  <c r="V56" i="2"/>
  <c r="AK56" i="2" s="1"/>
  <c r="U56" i="2"/>
  <c r="AJ56" i="2" s="1"/>
  <c r="S56" i="2"/>
  <c r="R56" i="2"/>
  <c r="Z56" i="2" s="1"/>
  <c r="AQ55" i="2"/>
  <c r="AP55" i="2"/>
  <c r="AN55" i="2"/>
  <c r="AM55" i="2"/>
  <c r="AG55" i="2"/>
  <c r="AH55" i="2" s="1"/>
  <c r="AF55" i="2"/>
  <c r="V55" i="2"/>
  <c r="AK55" i="2" s="1"/>
  <c r="U55" i="2"/>
  <c r="AJ55" i="2" s="1"/>
  <c r="S55" i="2"/>
  <c r="R55" i="2"/>
  <c r="AQ54" i="2"/>
  <c r="AP54" i="2"/>
  <c r="AN54" i="2"/>
  <c r="AM54" i="2"/>
  <c r="AG54" i="2"/>
  <c r="AH54" i="2" s="1"/>
  <c r="AF54" i="2"/>
  <c r="V54" i="2"/>
  <c r="AK54" i="2" s="1"/>
  <c r="U54" i="2"/>
  <c r="AJ54" i="2" s="1"/>
  <c r="S54" i="2"/>
  <c r="R54" i="2"/>
  <c r="Z54" i="2" s="1"/>
  <c r="AQ53" i="2"/>
  <c r="AP53" i="2"/>
  <c r="AN53" i="2"/>
  <c r="AM53" i="2"/>
  <c r="AG53" i="2"/>
  <c r="AH53" i="2" s="1"/>
  <c r="AF53" i="2"/>
  <c r="V53" i="2"/>
  <c r="AK53" i="2" s="1"/>
  <c r="U53" i="2"/>
  <c r="AJ53" i="2" s="1"/>
  <c r="S53" i="2"/>
  <c r="R53" i="2"/>
  <c r="Z53" i="2" s="1"/>
  <c r="AQ52" i="2"/>
  <c r="AP52" i="2"/>
  <c r="AN52" i="2"/>
  <c r="AM52" i="2"/>
  <c r="AG52" i="2"/>
  <c r="AH52" i="2" s="1"/>
  <c r="AF52" i="2"/>
  <c r="V52" i="2"/>
  <c r="AK52" i="2" s="1"/>
  <c r="U52" i="2"/>
  <c r="AJ52" i="2" s="1"/>
  <c r="S52" i="2"/>
  <c r="R52" i="2"/>
  <c r="Z52" i="2" s="1"/>
  <c r="AQ51" i="2"/>
  <c r="AP51" i="2"/>
  <c r="AN51" i="2"/>
  <c r="AM51" i="2"/>
  <c r="AG51" i="2"/>
  <c r="AH51" i="2" s="1"/>
  <c r="AF51" i="2"/>
  <c r="V51" i="2"/>
  <c r="AK51" i="2" s="1"/>
  <c r="U51" i="2"/>
  <c r="AJ51" i="2" s="1"/>
  <c r="S51" i="2"/>
  <c r="R51" i="2"/>
  <c r="Z51" i="2" s="1"/>
  <c r="AQ50" i="2"/>
  <c r="AP50" i="2"/>
  <c r="AN50" i="2"/>
  <c r="AM50" i="2"/>
  <c r="AG50" i="2"/>
  <c r="AH50" i="2" s="1"/>
  <c r="AF50" i="2"/>
  <c r="V50" i="2"/>
  <c r="AK50" i="2" s="1"/>
  <c r="U50" i="2"/>
  <c r="AJ50" i="2" s="1"/>
  <c r="S50" i="2"/>
  <c r="R50" i="2"/>
  <c r="Z50" i="2" s="1"/>
  <c r="AQ49" i="2"/>
  <c r="AP49" i="2"/>
  <c r="AN49" i="2"/>
  <c r="AM49" i="2"/>
  <c r="AG49" i="2"/>
  <c r="AH49" i="2" s="1"/>
  <c r="AF49" i="2"/>
  <c r="V49" i="2"/>
  <c r="AK49" i="2" s="1"/>
  <c r="U49" i="2"/>
  <c r="AJ49" i="2" s="1"/>
  <c r="S49" i="2"/>
  <c r="R49" i="2"/>
  <c r="Z49" i="2" s="1"/>
  <c r="AQ48" i="2"/>
  <c r="AP48" i="2"/>
  <c r="AN48" i="2"/>
  <c r="AM48" i="2"/>
  <c r="AG48" i="2"/>
  <c r="AH48" i="2" s="1"/>
  <c r="AF48" i="2"/>
  <c r="V48" i="2"/>
  <c r="AK48" i="2" s="1"/>
  <c r="U48" i="2"/>
  <c r="AJ48" i="2" s="1"/>
  <c r="S48" i="2"/>
  <c r="R48" i="2"/>
  <c r="Z48" i="2" s="1"/>
  <c r="AQ47" i="2"/>
  <c r="AP47" i="2"/>
  <c r="AN47" i="2"/>
  <c r="AM47" i="2"/>
  <c r="AG47" i="2"/>
  <c r="AH47" i="2" s="1"/>
  <c r="AF47" i="2"/>
  <c r="V47" i="2"/>
  <c r="AK47" i="2" s="1"/>
  <c r="U47" i="2"/>
  <c r="AJ47" i="2" s="1"/>
  <c r="S47" i="2"/>
  <c r="R47" i="2"/>
  <c r="Z47" i="2" s="1"/>
  <c r="AQ46" i="2"/>
  <c r="AP46" i="2"/>
  <c r="AN46" i="2"/>
  <c r="AM46" i="2"/>
  <c r="AG46" i="2"/>
  <c r="AH46" i="2" s="1"/>
  <c r="AF46" i="2"/>
  <c r="V46" i="2"/>
  <c r="AK46" i="2" s="1"/>
  <c r="U46" i="2"/>
  <c r="AJ46" i="2" s="1"/>
  <c r="S46" i="2"/>
  <c r="R46" i="2"/>
  <c r="Z46" i="2" s="1"/>
  <c r="AQ45" i="2"/>
  <c r="AP45" i="2"/>
  <c r="AN45" i="2"/>
  <c r="AM45" i="2"/>
  <c r="AG45" i="2"/>
  <c r="AH45" i="2" s="1"/>
  <c r="AF45" i="2"/>
  <c r="V45" i="2"/>
  <c r="AK45" i="2" s="1"/>
  <c r="U45" i="2"/>
  <c r="AJ45" i="2" s="1"/>
  <c r="S45" i="2"/>
  <c r="R45" i="2"/>
  <c r="Z45" i="2" s="1"/>
  <c r="AQ44" i="2"/>
  <c r="AP44" i="2"/>
  <c r="AN44" i="2"/>
  <c r="AM44" i="2"/>
  <c r="AG44" i="2"/>
  <c r="AH44" i="2" s="1"/>
  <c r="AF44" i="2"/>
  <c r="V44" i="2"/>
  <c r="AK44" i="2" s="1"/>
  <c r="U44" i="2"/>
  <c r="AJ44" i="2" s="1"/>
  <c r="S44" i="2"/>
  <c r="R44" i="2"/>
  <c r="Z44" i="2" s="1"/>
  <c r="AQ43" i="2"/>
  <c r="AP43" i="2"/>
  <c r="AN43" i="2"/>
  <c r="AM43" i="2"/>
  <c r="AG43" i="2"/>
  <c r="AH43" i="2" s="1"/>
  <c r="AF43" i="2"/>
  <c r="V43" i="2"/>
  <c r="AK43" i="2" s="1"/>
  <c r="U43" i="2"/>
  <c r="AJ43" i="2" s="1"/>
  <c r="S43" i="2"/>
  <c r="R43" i="2"/>
  <c r="Z43" i="2" s="1"/>
  <c r="AQ42" i="2"/>
  <c r="AP42" i="2"/>
  <c r="AN42" i="2"/>
  <c r="AM42" i="2"/>
  <c r="AG42" i="2"/>
  <c r="AH42" i="2" s="1"/>
  <c r="AF42" i="2"/>
  <c r="V42" i="2"/>
  <c r="AK42" i="2" s="1"/>
  <c r="U42" i="2"/>
  <c r="AJ42" i="2" s="1"/>
  <c r="S42" i="2"/>
  <c r="R42" i="2"/>
  <c r="Z42" i="2" s="1"/>
  <c r="AQ41" i="2"/>
  <c r="AP41" i="2"/>
  <c r="AN41" i="2"/>
  <c r="AM41" i="2"/>
  <c r="AG41" i="2"/>
  <c r="AH41" i="2" s="1"/>
  <c r="AF41" i="2"/>
  <c r="V41" i="2"/>
  <c r="AK41" i="2" s="1"/>
  <c r="U41" i="2"/>
  <c r="AJ41" i="2" s="1"/>
  <c r="S41" i="2"/>
  <c r="R41" i="2"/>
  <c r="Z41" i="2" s="1"/>
  <c r="AQ40" i="2"/>
  <c r="AP40" i="2"/>
  <c r="AN40" i="2"/>
  <c r="AM40" i="2"/>
  <c r="AG40" i="2"/>
  <c r="AH40" i="2" s="1"/>
  <c r="AF40" i="2"/>
  <c r="V40" i="2"/>
  <c r="AK40" i="2" s="1"/>
  <c r="U40" i="2"/>
  <c r="AJ40" i="2" s="1"/>
  <c r="S40" i="2"/>
  <c r="R40" i="2"/>
  <c r="Z40" i="2" s="1"/>
  <c r="AQ39" i="2"/>
  <c r="AP39" i="2"/>
  <c r="AN39" i="2"/>
  <c r="AM39" i="2"/>
  <c r="AG39" i="2"/>
  <c r="AH39" i="2" s="1"/>
  <c r="AF39" i="2"/>
  <c r="V39" i="2"/>
  <c r="AK39" i="2" s="1"/>
  <c r="U39" i="2"/>
  <c r="AJ39" i="2" s="1"/>
  <c r="S39" i="2"/>
  <c r="R39" i="2"/>
  <c r="AQ38" i="2"/>
  <c r="AP38" i="2"/>
  <c r="AN38" i="2"/>
  <c r="AM38" i="2"/>
  <c r="AG38" i="2"/>
  <c r="AH38" i="2" s="1"/>
  <c r="AF38" i="2"/>
  <c r="V38" i="2"/>
  <c r="AK38" i="2" s="1"/>
  <c r="U38" i="2"/>
  <c r="AJ38" i="2" s="1"/>
  <c r="S38" i="2"/>
  <c r="R38" i="2"/>
  <c r="AQ37" i="2"/>
  <c r="AP37" i="2"/>
  <c r="AN37" i="2"/>
  <c r="AM37" i="2"/>
  <c r="AG37" i="2"/>
  <c r="AH37" i="2" s="1"/>
  <c r="AF37" i="2"/>
  <c r="V37" i="2"/>
  <c r="AK37" i="2" s="1"/>
  <c r="U37" i="2"/>
  <c r="AJ37" i="2" s="1"/>
  <c r="S37" i="2"/>
  <c r="R37" i="2"/>
  <c r="AQ36" i="2"/>
  <c r="AP36" i="2"/>
  <c r="AN36" i="2"/>
  <c r="AM36" i="2"/>
  <c r="AG36" i="2"/>
  <c r="AH36" i="2" s="1"/>
  <c r="AF36" i="2"/>
  <c r="V36" i="2"/>
  <c r="U36" i="2"/>
  <c r="S36" i="2"/>
  <c r="R36" i="2"/>
  <c r="AQ35" i="2"/>
  <c r="AP35" i="2"/>
  <c r="AN35" i="2"/>
  <c r="AM35" i="2"/>
  <c r="AG35" i="2"/>
  <c r="AH35" i="2" s="1"/>
  <c r="AF35" i="2"/>
  <c r="V35" i="2"/>
  <c r="AK35" i="2" s="1"/>
  <c r="U35" i="2"/>
  <c r="Z35" i="2" s="1"/>
  <c r="S35" i="2"/>
  <c r="R35" i="2"/>
  <c r="AQ34" i="2"/>
  <c r="AP34" i="2"/>
  <c r="AN34" i="2"/>
  <c r="AM34" i="2"/>
  <c r="AG34" i="2"/>
  <c r="AH34" i="2" s="1"/>
  <c r="AF34" i="2"/>
  <c r="V34" i="2"/>
  <c r="AK34" i="2" s="1"/>
  <c r="U34" i="2"/>
  <c r="AJ34" i="2" s="1"/>
  <c r="S34" i="2"/>
  <c r="R34" i="2"/>
  <c r="Z34" i="2" s="1"/>
  <c r="AQ33" i="2"/>
  <c r="AP33" i="2"/>
  <c r="AN33" i="2"/>
  <c r="AM33" i="2"/>
  <c r="AG33" i="2"/>
  <c r="AH33" i="2" s="1"/>
  <c r="AF33" i="2"/>
  <c r="V33" i="2"/>
  <c r="AK33" i="2" s="1"/>
  <c r="U33" i="2"/>
  <c r="AJ33" i="2" s="1"/>
  <c r="S33" i="2"/>
  <c r="R33" i="2"/>
  <c r="Z33" i="2" s="1"/>
  <c r="AQ32" i="2"/>
  <c r="AP32" i="2"/>
  <c r="AN32" i="2"/>
  <c r="AM32" i="2"/>
  <c r="AG32" i="2"/>
  <c r="AH32" i="2" s="1"/>
  <c r="AF32" i="2"/>
  <c r="V32" i="2"/>
  <c r="AK32" i="2" s="1"/>
  <c r="U32" i="2"/>
  <c r="AJ32" i="2" s="1"/>
  <c r="S32" i="2"/>
  <c r="R32" i="2"/>
  <c r="Z32" i="2" s="1"/>
  <c r="AQ31" i="2"/>
  <c r="AP31" i="2"/>
  <c r="AN31" i="2"/>
  <c r="AM31" i="2"/>
  <c r="AG31" i="2"/>
  <c r="AH31" i="2" s="1"/>
  <c r="AF31" i="2"/>
  <c r="V31" i="2"/>
  <c r="AK31" i="2" s="1"/>
  <c r="U31" i="2"/>
  <c r="AJ31" i="2" s="1"/>
  <c r="S31" i="2"/>
  <c r="R31" i="2"/>
  <c r="Z31" i="2" s="1"/>
  <c r="AQ30" i="2"/>
  <c r="AP30" i="2"/>
  <c r="AN30" i="2"/>
  <c r="AM30" i="2"/>
  <c r="AG30" i="2"/>
  <c r="AH30" i="2" s="1"/>
  <c r="AF30" i="2"/>
  <c r="V30" i="2"/>
  <c r="AK30" i="2" s="1"/>
  <c r="U30" i="2"/>
  <c r="AJ30" i="2" s="1"/>
  <c r="S30" i="2"/>
  <c r="R30" i="2"/>
  <c r="Z30" i="2" s="1"/>
  <c r="AQ29" i="2"/>
  <c r="AP29" i="2"/>
  <c r="AN29" i="2"/>
  <c r="AM29" i="2"/>
  <c r="AG29" i="2"/>
  <c r="AH29" i="2" s="1"/>
  <c r="AF29" i="2"/>
  <c r="V29" i="2"/>
  <c r="AK29" i="2" s="1"/>
  <c r="U29" i="2"/>
  <c r="AJ29" i="2" s="1"/>
  <c r="S29" i="2"/>
  <c r="R29" i="2"/>
  <c r="Z29" i="2" s="1"/>
  <c r="AQ28" i="2"/>
  <c r="AP28" i="2"/>
  <c r="AN28" i="2"/>
  <c r="AM28" i="2"/>
  <c r="AG28" i="2"/>
  <c r="AH28" i="2" s="1"/>
  <c r="AF28" i="2"/>
  <c r="V28" i="2"/>
  <c r="AK28" i="2" s="1"/>
  <c r="U28" i="2"/>
  <c r="AJ28" i="2" s="1"/>
  <c r="S28" i="2"/>
  <c r="R28" i="2"/>
  <c r="Z28" i="2" s="1"/>
  <c r="AQ27" i="2"/>
  <c r="AP27" i="2"/>
  <c r="AN27" i="2"/>
  <c r="AM27" i="2"/>
  <c r="AG27" i="2"/>
  <c r="AH27" i="2" s="1"/>
  <c r="AF27" i="2"/>
  <c r="V27" i="2"/>
  <c r="AK27" i="2" s="1"/>
  <c r="U27" i="2"/>
  <c r="AJ27" i="2" s="1"/>
  <c r="S27" i="2"/>
  <c r="R27" i="2"/>
  <c r="Z27" i="2" s="1"/>
  <c r="AQ26" i="2"/>
  <c r="AP26" i="2"/>
  <c r="AN26" i="2"/>
  <c r="AM26" i="2"/>
  <c r="AG26" i="2"/>
  <c r="AH26" i="2" s="1"/>
  <c r="AF26" i="2"/>
  <c r="V26" i="2"/>
  <c r="AK26" i="2" s="1"/>
  <c r="U26" i="2"/>
  <c r="AJ26" i="2" s="1"/>
  <c r="S26" i="2"/>
  <c r="R26" i="2"/>
  <c r="Z26" i="2" s="1"/>
  <c r="AQ25" i="2"/>
  <c r="AP25" i="2"/>
  <c r="AN25" i="2"/>
  <c r="AM25" i="2"/>
  <c r="AG25" i="2"/>
  <c r="AH25" i="2" s="1"/>
  <c r="AF25" i="2"/>
  <c r="V25" i="2"/>
  <c r="AK25" i="2" s="1"/>
  <c r="U25" i="2"/>
  <c r="AJ25" i="2" s="1"/>
  <c r="S25" i="2"/>
  <c r="R25" i="2"/>
  <c r="Z25" i="2" s="1"/>
  <c r="AQ24" i="2"/>
  <c r="AP24" i="2"/>
  <c r="AN24" i="2"/>
  <c r="AM24" i="2"/>
  <c r="AG24" i="2"/>
  <c r="AH24" i="2" s="1"/>
  <c r="AF24" i="2"/>
  <c r="V24" i="2"/>
  <c r="AK24" i="2" s="1"/>
  <c r="U24" i="2"/>
  <c r="Z24" i="2" s="1"/>
  <c r="AC6" i="2" s="1"/>
  <c r="S24" i="2"/>
  <c r="R24" i="2"/>
  <c r="AQ23" i="2"/>
  <c r="AP23" i="2"/>
  <c r="AN23" i="2"/>
  <c r="AM23" i="2"/>
  <c r="AG23" i="2"/>
  <c r="AH23" i="2" s="1"/>
  <c r="AF23" i="2"/>
  <c r="V23" i="2"/>
  <c r="AK23" i="2" s="1"/>
  <c r="U23" i="2"/>
  <c r="Z23" i="2" s="1"/>
  <c r="S23" i="2"/>
  <c r="R23" i="2"/>
  <c r="AQ22" i="2"/>
  <c r="AP22" i="2"/>
  <c r="AN22" i="2"/>
  <c r="AM22" i="2"/>
  <c r="AG22" i="2"/>
  <c r="AH22" i="2" s="1"/>
  <c r="AF22" i="2"/>
  <c r="V22" i="2"/>
  <c r="AK22" i="2" s="1"/>
  <c r="U22" i="2"/>
  <c r="Z22" i="2" s="1"/>
  <c r="S22" i="2"/>
  <c r="R22" i="2"/>
  <c r="AQ21" i="2"/>
  <c r="AP21" i="2"/>
  <c r="AN21" i="2"/>
  <c r="AM21" i="2"/>
  <c r="AG21" i="2"/>
  <c r="AH21" i="2" s="1"/>
  <c r="AF21" i="2"/>
  <c r="V21" i="2"/>
  <c r="AK21" i="2" s="1"/>
  <c r="U21" i="2"/>
  <c r="Z21" i="2" s="1"/>
  <c r="S21" i="2"/>
  <c r="R21" i="2"/>
  <c r="AQ20" i="2"/>
  <c r="AP20" i="2"/>
  <c r="AN20" i="2"/>
  <c r="AM20" i="2"/>
  <c r="AG20" i="2"/>
  <c r="AH20" i="2" s="1"/>
  <c r="AF20" i="2"/>
  <c r="V20" i="2"/>
  <c r="AK20" i="2" s="1"/>
  <c r="U20" i="2"/>
  <c r="Z20" i="2" s="1"/>
  <c r="S20" i="2"/>
  <c r="R20" i="2"/>
  <c r="AQ19" i="2"/>
  <c r="AP19" i="2"/>
  <c r="AN19" i="2"/>
  <c r="AM19" i="2"/>
  <c r="AG19" i="2"/>
  <c r="AH19" i="2" s="1"/>
  <c r="AF19" i="2"/>
  <c r="V19" i="2"/>
  <c r="AK19" i="2" s="1"/>
  <c r="U19" i="2"/>
  <c r="Z19" i="2" s="1"/>
  <c r="S19" i="2"/>
  <c r="R19" i="2"/>
  <c r="AQ18" i="2"/>
  <c r="AP18" i="2"/>
  <c r="AN18" i="2"/>
  <c r="AM18" i="2"/>
  <c r="AG18" i="2"/>
  <c r="AH18" i="2" s="1"/>
  <c r="AF18" i="2"/>
  <c r="V18" i="2"/>
  <c r="AK18" i="2" s="1"/>
  <c r="U18" i="2"/>
  <c r="Z18" i="2" s="1"/>
  <c r="S18" i="2"/>
  <c r="R18" i="2"/>
  <c r="AQ17" i="2"/>
  <c r="AP17" i="2"/>
  <c r="AN17" i="2"/>
  <c r="AM17" i="2"/>
  <c r="AG17" i="2"/>
  <c r="AH17" i="2" s="1"/>
  <c r="AF17" i="2"/>
  <c r="V17" i="2"/>
  <c r="AK17" i="2" s="1"/>
  <c r="U17" i="2"/>
  <c r="Z17" i="2" s="1"/>
  <c r="S17" i="2"/>
  <c r="R17" i="2"/>
  <c r="AS16" i="2"/>
  <c r="AR16" i="2"/>
  <c r="AQ16" i="2"/>
  <c r="AP16" i="2"/>
  <c r="AN16" i="2"/>
  <c r="AM16" i="2"/>
  <c r="AG16" i="2"/>
  <c r="AH16" i="2" s="1"/>
  <c r="AF16" i="2"/>
  <c r="X16" i="2"/>
  <c r="W16" i="2"/>
  <c r="V16" i="2"/>
  <c r="AK16" i="2" s="1"/>
  <c r="U16" i="2"/>
  <c r="AJ16" i="2" s="1"/>
  <c r="S16" i="2"/>
  <c r="R16" i="2"/>
  <c r="AS15" i="2"/>
  <c r="AR15" i="2"/>
  <c r="AQ15" i="2"/>
  <c r="AP15" i="2"/>
  <c r="AN15" i="2"/>
  <c r="AM15" i="2"/>
  <c r="AG15" i="2"/>
  <c r="AH15" i="2" s="1"/>
  <c r="AF15" i="2"/>
  <c r="X15" i="2"/>
  <c r="W15" i="2"/>
  <c r="V15" i="2"/>
  <c r="AK15" i="2" s="1"/>
  <c r="U15" i="2"/>
  <c r="AJ15" i="2" s="1"/>
  <c r="S15" i="2"/>
  <c r="R15" i="2"/>
  <c r="AS14" i="2"/>
  <c r="AR14" i="2"/>
  <c r="AQ14" i="2"/>
  <c r="AP14" i="2"/>
  <c r="AN14" i="2"/>
  <c r="AM14" i="2"/>
  <c r="AG14" i="2"/>
  <c r="AH14" i="2" s="1"/>
  <c r="AF14" i="2"/>
  <c r="X14" i="2"/>
  <c r="W14" i="2"/>
  <c r="V14" i="2"/>
  <c r="AK14" i="2" s="1"/>
  <c r="U14" i="2"/>
  <c r="AJ14" i="2" s="1"/>
  <c r="S14" i="2"/>
  <c r="R14" i="2"/>
  <c r="AS13" i="2"/>
  <c r="AR13" i="2"/>
  <c r="AQ13" i="2"/>
  <c r="AP13" i="2"/>
  <c r="AN13" i="2"/>
  <c r="AM13" i="2"/>
  <c r="AG13" i="2"/>
  <c r="AH13" i="2" s="1"/>
  <c r="AF13" i="2"/>
  <c r="X13" i="2"/>
  <c r="W13" i="2"/>
  <c r="V13" i="2"/>
  <c r="AK13" i="2" s="1"/>
  <c r="U13" i="2"/>
  <c r="AJ13" i="2" s="1"/>
  <c r="S13" i="2"/>
  <c r="R13" i="2"/>
  <c r="AS12" i="2"/>
  <c r="AR12" i="2"/>
  <c r="AQ12" i="2"/>
  <c r="AP12" i="2"/>
  <c r="AN12" i="2"/>
  <c r="AM12" i="2"/>
  <c r="AG12" i="2"/>
  <c r="AH12" i="2" s="1"/>
  <c r="AF12" i="2"/>
  <c r="X12" i="2"/>
  <c r="W12" i="2"/>
  <c r="V12" i="2"/>
  <c r="AK12" i="2" s="1"/>
  <c r="U12" i="2"/>
  <c r="AJ12" i="2" s="1"/>
  <c r="S12" i="2"/>
  <c r="R12" i="2"/>
  <c r="AS11" i="2"/>
  <c r="AR11" i="2"/>
  <c r="AQ11" i="2"/>
  <c r="AP11" i="2"/>
  <c r="AN11" i="2"/>
  <c r="AM11" i="2"/>
  <c r="AG11" i="2"/>
  <c r="AH11" i="2" s="1"/>
  <c r="AF11" i="2"/>
  <c r="X11" i="2"/>
  <c r="W11" i="2"/>
  <c r="V11" i="2"/>
  <c r="AK11" i="2" s="1"/>
  <c r="U11" i="2"/>
  <c r="AJ11" i="2" s="1"/>
  <c r="S11" i="2"/>
  <c r="R11" i="2"/>
  <c r="AS10" i="2"/>
  <c r="AR10" i="2"/>
  <c r="AQ10" i="2"/>
  <c r="AP10" i="2"/>
  <c r="AN10" i="2"/>
  <c r="AM10" i="2"/>
  <c r="AG10" i="2"/>
  <c r="AH10" i="2" s="1"/>
  <c r="AF10" i="2"/>
  <c r="X10" i="2"/>
  <c r="W10" i="2"/>
  <c r="V10" i="2"/>
  <c r="AK10" i="2" s="1"/>
  <c r="U10" i="2"/>
  <c r="AJ10" i="2" s="1"/>
  <c r="S10" i="2"/>
  <c r="R10" i="2"/>
  <c r="AS9" i="2"/>
  <c r="AR9" i="2"/>
  <c r="AQ9" i="2"/>
  <c r="AP9" i="2"/>
  <c r="AN9" i="2"/>
  <c r="AM9" i="2"/>
  <c r="AG9" i="2"/>
  <c r="AH9" i="2" s="1"/>
  <c r="AF9" i="2"/>
  <c r="AC9" i="2"/>
  <c r="X9" i="2"/>
  <c r="W9" i="2"/>
  <c r="V9" i="2"/>
  <c r="AK9" i="2" s="1"/>
  <c r="U9" i="2"/>
  <c r="AJ9" i="2" s="1"/>
  <c r="S9" i="2"/>
  <c r="R9" i="2"/>
  <c r="AS8" i="2"/>
  <c r="AR8" i="2"/>
  <c r="AQ8" i="2"/>
  <c r="AP8" i="2"/>
  <c r="AN8" i="2"/>
  <c r="AM8" i="2"/>
  <c r="AG8" i="2"/>
  <c r="AH8" i="2" s="1"/>
  <c r="AF8" i="2"/>
  <c r="X8" i="2"/>
  <c r="W8" i="2"/>
  <c r="V8" i="2"/>
  <c r="AK8" i="2" s="1"/>
  <c r="U8" i="2"/>
  <c r="AJ8" i="2" s="1"/>
  <c r="S8" i="2"/>
  <c r="R8" i="2"/>
  <c r="AS7" i="2"/>
  <c r="AR7" i="2"/>
  <c r="AQ7" i="2"/>
  <c r="AP7" i="2"/>
  <c r="AN7" i="2"/>
  <c r="AM7" i="2"/>
  <c r="AG7" i="2"/>
  <c r="AH7" i="2" s="1"/>
  <c r="AF7" i="2"/>
  <c r="X7" i="2"/>
  <c r="W7" i="2"/>
  <c r="V7" i="2"/>
  <c r="AK7" i="2" s="1"/>
  <c r="U7" i="2"/>
  <c r="AJ7" i="2" s="1"/>
  <c r="S7" i="2"/>
  <c r="R7" i="2"/>
  <c r="AS6" i="2"/>
  <c r="AR6" i="2"/>
  <c r="AQ6" i="2"/>
  <c r="AP6" i="2"/>
  <c r="AN6" i="2"/>
  <c r="AM6" i="2"/>
  <c r="AG6" i="2"/>
  <c r="AH6" i="2" s="1"/>
  <c r="AF6" i="2"/>
  <c r="X6" i="2"/>
  <c r="W6" i="2"/>
  <c r="V6" i="2"/>
  <c r="AK6" i="2" s="1"/>
  <c r="U6" i="2"/>
  <c r="AJ6" i="2" s="1"/>
  <c r="S6" i="2"/>
  <c r="R6" i="2"/>
  <c r="AS5" i="2"/>
  <c r="AR5" i="2"/>
  <c r="AQ5" i="2"/>
  <c r="AP5" i="2"/>
  <c r="AN5" i="2"/>
  <c r="AM5" i="2"/>
  <c r="AG5" i="2"/>
  <c r="AH5" i="2" s="1"/>
  <c r="AF5" i="2"/>
  <c r="X5" i="2"/>
  <c r="W5" i="2"/>
  <c r="V5" i="2"/>
  <c r="AK5" i="2" s="1"/>
  <c r="U5" i="2"/>
  <c r="AJ5" i="2" s="1"/>
  <c r="S5" i="2"/>
  <c r="R5" i="2"/>
  <c r="AS4" i="2"/>
  <c r="AR4" i="2"/>
  <c r="AQ4" i="2"/>
  <c r="AP4" i="2"/>
  <c r="AN4" i="2"/>
  <c r="AN1" i="2" s="1"/>
  <c r="F13" i="1" s="1"/>
  <c r="AM4" i="2"/>
  <c r="AG4" i="2"/>
  <c r="AH4" i="2" s="1"/>
  <c r="AF4" i="2"/>
  <c r="X4" i="2"/>
  <c r="W4" i="2"/>
  <c r="V4" i="2"/>
  <c r="AK4" i="2" s="1"/>
  <c r="U4" i="2"/>
  <c r="AJ4" i="2" s="1"/>
  <c r="S4" i="2"/>
  <c r="S1" i="2" s="1"/>
  <c r="F8" i="1" s="1"/>
  <c r="R4" i="2"/>
  <c r="AQ3" i="2"/>
  <c r="AS3" i="2" s="1"/>
  <c r="AP3" i="2"/>
  <c r="AR3" i="2" s="1"/>
  <c r="AN3" i="2"/>
  <c r="AM3" i="2"/>
  <c r="AG3" i="2"/>
  <c r="AH3" i="2" s="1"/>
  <c r="AH1" i="2" s="1"/>
  <c r="AF3" i="2"/>
  <c r="W3" i="2"/>
  <c r="V3" i="2"/>
  <c r="AK3" i="2" s="1"/>
  <c r="U3" i="2"/>
  <c r="AJ3" i="2" s="1"/>
  <c r="S3" i="2"/>
  <c r="R3" i="2"/>
  <c r="AQ1" i="2"/>
  <c r="AP1" i="2"/>
  <c r="E14" i="1" s="1"/>
  <c r="AM1" i="2"/>
  <c r="AG1" i="2"/>
  <c r="AF1" i="2"/>
  <c r="V1" i="2"/>
  <c r="U1" i="2"/>
  <c r="R1" i="2"/>
  <c r="E8" i="1" s="1"/>
  <c r="L14" i="1"/>
  <c r="K14" i="1"/>
  <c r="I14" i="1"/>
  <c r="H14" i="1"/>
  <c r="F14" i="1"/>
  <c r="L13" i="1"/>
  <c r="K13" i="1"/>
  <c r="I13" i="1"/>
  <c r="H13" i="1"/>
  <c r="E13" i="1"/>
  <c r="L11" i="1"/>
  <c r="K11" i="1"/>
  <c r="I11" i="1"/>
  <c r="H11" i="1"/>
  <c r="F11" i="1"/>
  <c r="E11" i="1"/>
  <c r="L9" i="1"/>
  <c r="K9" i="1"/>
  <c r="I9" i="1"/>
  <c r="H9" i="1"/>
  <c r="F9" i="1"/>
  <c r="E9" i="1"/>
  <c r="L8" i="1"/>
  <c r="K8" i="1"/>
  <c r="I8" i="1"/>
  <c r="H8" i="1"/>
  <c r="AC5" i="2" l="1"/>
  <c r="X3" i="2"/>
  <c r="AA4" i="2"/>
  <c r="AA6" i="2"/>
  <c r="AA8" i="2"/>
  <c r="AA10" i="2"/>
  <c r="AA12" i="2"/>
  <c r="AA14" i="2"/>
  <c r="AA16" i="2"/>
  <c r="AA17" i="2"/>
  <c r="AA18" i="2"/>
  <c r="AB18" i="2" s="1"/>
  <c r="AA19" i="2"/>
  <c r="AB19" i="2" s="1"/>
  <c r="AA20" i="2"/>
  <c r="AB20" i="2" s="1"/>
  <c r="AA21" i="2"/>
  <c r="AB21" i="2" s="1"/>
  <c r="AA22" i="2"/>
  <c r="AB22" i="2" s="1"/>
  <c r="AA23" i="2"/>
  <c r="AB23" i="2" s="1"/>
  <c r="AA24" i="2"/>
  <c r="AA25" i="2"/>
  <c r="AB25" i="2" s="1"/>
  <c r="AA26" i="2"/>
  <c r="AB26" i="2" s="1"/>
  <c r="AA27" i="2"/>
  <c r="AB27" i="2" s="1"/>
  <c r="AA28" i="2"/>
  <c r="AB28" i="2" s="1"/>
  <c r="AA29" i="2"/>
  <c r="AB29" i="2" s="1"/>
  <c r="AA30" i="2"/>
  <c r="AB30" i="2" s="1"/>
  <c r="AA31" i="2"/>
  <c r="AA32" i="2"/>
  <c r="AB32" i="2" s="1"/>
  <c r="AA33" i="2"/>
  <c r="AB33" i="2" s="1"/>
  <c r="AA34" i="2"/>
  <c r="AB34" i="2" s="1"/>
  <c r="AA35" i="2"/>
  <c r="AB35" i="2" s="1"/>
  <c r="AB8" i="3"/>
  <c r="AB10" i="3"/>
  <c r="Z3" i="2"/>
  <c r="Z5" i="2"/>
  <c r="Z7" i="2"/>
  <c r="Z9" i="2"/>
  <c r="Z11" i="2"/>
  <c r="Z13" i="2"/>
  <c r="Z15" i="2"/>
  <c r="AJ17" i="2"/>
  <c r="AJ1" i="2" s="1"/>
  <c r="E12" i="1" s="1"/>
  <c r="AJ18" i="2"/>
  <c r="AJ19" i="2"/>
  <c r="AJ20" i="2"/>
  <c r="AJ21" i="2"/>
  <c r="AJ22" i="2"/>
  <c r="AJ23" i="2"/>
  <c r="AJ24" i="2"/>
  <c r="AJ35" i="2"/>
  <c r="AJ36" i="2"/>
  <c r="Z36" i="2"/>
  <c r="AC7" i="2" s="1"/>
  <c r="AB97" i="2"/>
  <c r="AA3" i="2"/>
  <c r="AA5" i="2"/>
  <c r="AB5" i="2" s="1"/>
  <c r="AA7" i="2"/>
  <c r="AB7" i="2" s="1"/>
  <c r="AA9" i="2"/>
  <c r="AB9" i="2" s="1"/>
  <c r="AA11" i="2"/>
  <c r="AB11" i="2" s="1"/>
  <c r="AA13" i="2"/>
  <c r="AB13" i="2" s="1"/>
  <c r="AA15" i="2"/>
  <c r="AB15" i="2" s="1"/>
  <c r="AK36" i="2"/>
  <c r="AK1" i="2" s="1"/>
  <c r="F12" i="1" s="1"/>
  <c r="AA36" i="2"/>
  <c r="AB14" i="3"/>
  <c r="Z4" i="2"/>
  <c r="Z6" i="2"/>
  <c r="Z8" i="2"/>
  <c r="Z10" i="2"/>
  <c r="Z12" i="2"/>
  <c r="Z14" i="2"/>
  <c r="Z16" i="2"/>
  <c r="AB89" i="2"/>
  <c r="Z37" i="2"/>
  <c r="Z38" i="2"/>
  <c r="Z39" i="2"/>
  <c r="Z55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AB82" i="2" s="1"/>
  <c r="Z83" i="2"/>
  <c r="AB83" i="2" s="1"/>
  <c r="Z84" i="2"/>
  <c r="AB84" i="2" s="1"/>
  <c r="Z85" i="2"/>
  <c r="AB85" i="2" s="1"/>
  <c r="Z86" i="2"/>
  <c r="AB86" i="2" s="1"/>
  <c r="Z87" i="2"/>
  <c r="Z88" i="2"/>
  <c r="AB88" i="2" s="1"/>
  <c r="Z89" i="2"/>
  <c r="Z90" i="2"/>
  <c r="Z91" i="2"/>
  <c r="Z92" i="2"/>
  <c r="AB92" i="2" s="1"/>
  <c r="Z93" i="2"/>
  <c r="Z94" i="2"/>
  <c r="Z95" i="2"/>
  <c r="Z96" i="2"/>
  <c r="AB96" i="2" s="1"/>
  <c r="Z97" i="2"/>
  <c r="Z98" i="2"/>
  <c r="Z99" i="2"/>
  <c r="Z100" i="2"/>
  <c r="Z101" i="2"/>
  <c r="Z102" i="2"/>
  <c r="W3" i="3"/>
  <c r="Z4" i="3"/>
  <c r="Z6" i="3"/>
  <c r="AK8" i="3"/>
  <c r="AK1" i="3" s="1"/>
  <c r="I12" i="1" s="1"/>
  <c r="AJ9" i="3"/>
  <c r="AJ1" i="3" s="1"/>
  <c r="H12" i="1" s="1"/>
  <c r="AK10" i="3"/>
  <c r="AJ11" i="3"/>
  <c r="AK12" i="3"/>
  <c r="AJ13" i="3"/>
  <c r="AK14" i="3"/>
  <c r="AJ15" i="3"/>
  <c r="AB48" i="3"/>
  <c r="AB50" i="3"/>
  <c r="AB52" i="3"/>
  <c r="AB54" i="3"/>
  <c r="AB56" i="3"/>
  <c r="AB58" i="3"/>
  <c r="AB60" i="3"/>
  <c r="AB62" i="3"/>
  <c r="AB64" i="3"/>
  <c r="AB66" i="3"/>
  <c r="AB68" i="3"/>
  <c r="AB70" i="3"/>
  <c r="AB72" i="3"/>
  <c r="AB74" i="3"/>
  <c r="AA37" i="2"/>
  <c r="AB37" i="2" s="1"/>
  <c r="AA38" i="2"/>
  <c r="AA39" i="2"/>
  <c r="AB39" i="2" s="1"/>
  <c r="AA40" i="2"/>
  <c r="AB40" i="2" s="1"/>
  <c r="AA41" i="2"/>
  <c r="AB41" i="2" s="1"/>
  <c r="AA42" i="2"/>
  <c r="AB42" i="2" s="1"/>
  <c r="AA43" i="2"/>
  <c r="AB43" i="2" s="1"/>
  <c r="AA44" i="2"/>
  <c r="AB44" i="2" s="1"/>
  <c r="AA45" i="2"/>
  <c r="AA46" i="2"/>
  <c r="AB46" i="2" s="1"/>
  <c r="AA47" i="2"/>
  <c r="AB47" i="2" s="1"/>
  <c r="AA48" i="2"/>
  <c r="AB48" i="2" s="1"/>
  <c r="AA49" i="2"/>
  <c r="AB49" i="2" s="1"/>
  <c r="AA50" i="2"/>
  <c r="AB50" i="2" s="1"/>
  <c r="AA51" i="2"/>
  <c r="AB51" i="2" s="1"/>
  <c r="AA52" i="2"/>
  <c r="AA53" i="2"/>
  <c r="AB53" i="2" s="1"/>
  <c r="AA54" i="2"/>
  <c r="AB54" i="2" s="1"/>
  <c r="AA55" i="2"/>
  <c r="AB55" i="2" s="1"/>
  <c r="AA56" i="2"/>
  <c r="AB56" i="2" s="1"/>
  <c r="AA57" i="2"/>
  <c r="AB57" i="2" s="1"/>
  <c r="AA58" i="2"/>
  <c r="AB58" i="2" s="1"/>
  <c r="AA59" i="2"/>
  <c r="AA60" i="2"/>
  <c r="AB60" i="2" s="1"/>
  <c r="AA61" i="2"/>
  <c r="AB61" i="2" s="1"/>
  <c r="AA62" i="2"/>
  <c r="AB62" i="2" s="1"/>
  <c r="AA63" i="2"/>
  <c r="AB63" i="2" s="1"/>
  <c r="AA64" i="2"/>
  <c r="AB64" i="2" s="1"/>
  <c r="AA65" i="2"/>
  <c r="AB65" i="2" s="1"/>
  <c r="AA66" i="2"/>
  <c r="AA67" i="2"/>
  <c r="AB67" i="2" s="1"/>
  <c r="AA68" i="2"/>
  <c r="AB68" i="2" s="1"/>
  <c r="AA69" i="2"/>
  <c r="AB69" i="2" s="1"/>
  <c r="AA70" i="2"/>
  <c r="AB70" i="2" s="1"/>
  <c r="AA71" i="2"/>
  <c r="AB71" i="2" s="1"/>
  <c r="AA72" i="2"/>
  <c r="AB72" i="2" s="1"/>
  <c r="AA73" i="2"/>
  <c r="AA74" i="2"/>
  <c r="AB74" i="2" s="1"/>
  <c r="AA75" i="2"/>
  <c r="AB75" i="2" s="1"/>
  <c r="AA76" i="2"/>
  <c r="AB76" i="2" s="1"/>
  <c r="AA77" i="2"/>
  <c r="AB77" i="2" s="1"/>
  <c r="AA78" i="2"/>
  <c r="AB78" i="2" s="1"/>
  <c r="AA79" i="2"/>
  <c r="AB79" i="2" s="1"/>
  <c r="AA80" i="2"/>
  <c r="AA81" i="2"/>
  <c r="AB81" i="2" s="1"/>
  <c r="AA90" i="2"/>
  <c r="AA91" i="2"/>
  <c r="AB91" i="2" s="1"/>
  <c r="AA93" i="2"/>
  <c r="AB93" i="2" s="1"/>
  <c r="AA94" i="2"/>
  <c r="AA95" i="2"/>
  <c r="AB95" i="2" s="1"/>
  <c r="AA98" i="2"/>
  <c r="AB98" i="2" s="1"/>
  <c r="AA99" i="2"/>
  <c r="AB99" i="2" s="1"/>
  <c r="AA100" i="2"/>
  <c r="AB100" i="2" s="1"/>
  <c r="AA101" i="2"/>
  <c r="AB101" i="2" s="1"/>
  <c r="AA102" i="2"/>
  <c r="AB102" i="2" s="1"/>
  <c r="X3" i="3"/>
  <c r="AA4" i="3"/>
  <c r="AB4" i="3" s="1"/>
  <c r="AA6" i="3"/>
  <c r="AB6" i="3" s="1"/>
  <c r="Z3" i="3"/>
  <c r="Z5" i="3"/>
  <c r="Z7" i="3"/>
  <c r="AH8" i="3"/>
  <c r="AH1" i="3" s="1"/>
  <c r="AH10" i="3"/>
  <c r="AH12" i="3"/>
  <c r="AH14" i="3"/>
  <c r="AB18" i="3"/>
  <c r="AB26" i="3"/>
  <c r="AB30" i="3"/>
  <c r="AB34" i="3"/>
  <c r="AB42" i="3"/>
  <c r="AB45" i="3"/>
  <c r="AB65" i="3"/>
  <c r="AB67" i="3"/>
  <c r="AB69" i="3"/>
  <c r="AB71" i="3"/>
  <c r="AB73" i="3"/>
  <c r="AA3" i="3"/>
  <c r="AA5" i="3"/>
  <c r="AB5" i="3" s="1"/>
  <c r="AA7" i="3"/>
  <c r="AB7" i="3" s="1"/>
  <c r="AB29" i="3"/>
  <c r="AA9" i="3"/>
  <c r="AB9" i="3" s="1"/>
  <c r="AA11" i="3"/>
  <c r="AB11" i="3" s="1"/>
  <c r="AA13" i="3"/>
  <c r="AB13" i="3" s="1"/>
  <c r="AA15" i="3"/>
  <c r="AB15" i="3" s="1"/>
  <c r="AJ76" i="3"/>
  <c r="AJ79" i="3"/>
  <c r="Z16" i="3"/>
  <c r="AC4" i="3" s="1"/>
  <c r="Z17" i="3"/>
  <c r="Z18" i="3"/>
  <c r="Z19" i="3"/>
  <c r="AB19" i="3" s="1"/>
  <c r="Z20" i="3"/>
  <c r="AB20" i="3" s="1"/>
  <c r="Z21" i="3"/>
  <c r="AB21" i="3" s="1"/>
  <c r="Z22" i="3"/>
  <c r="AB22" i="3" s="1"/>
  <c r="Z23" i="3"/>
  <c r="AB23" i="3" s="1"/>
  <c r="Z24" i="3"/>
  <c r="Z25" i="3"/>
  <c r="AB25" i="3" s="1"/>
  <c r="Z26" i="3"/>
  <c r="Z27" i="3"/>
  <c r="AB27" i="3" s="1"/>
  <c r="Z28" i="3"/>
  <c r="AB28" i="3" s="1"/>
  <c r="Z29" i="3"/>
  <c r="Z30" i="3"/>
  <c r="Z31" i="3"/>
  <c r="Z32" i="3"/>
  <c r="AB32" i="3" s="1"/>
  <c r="Z33" i="3"/>
  <c r="AB33" i="3" s="1"/>
  <c r="Z34" i="3"/>
  <c r="Z35" i="3"/>
  <c r="AB35" i="3" s="1"/>
  <c r="Z36" i="3"/>
  <c r="AB36" i="3" s="1"/>
  <c r="Z37" i="3"/>
  <c r="AB37" i="3" s="1"/>
  <c r="Z38" i="3"/>
  <c r="Z39" i="3"/>
  <c r="AB39" i="3" s="1"/>
  <c r="Z40" i="3"/>
  <c r="AB40" i="3" s="1"/>
  <c r="Z41" i="3"/>
  <c r="AB41" i="3" s="1"/>
  <c r="Z42" i="3"/>
  <c r="Z43" i="3"/>
  <c r="AB43" i="3" s="1"/>
  <c r="Z44" i="3"/>
  <c r="AB44" i="3" s="1"/>
  <c r="Z45" i="3"/>
  <c r="AC9" i="3" s="1"/>
  <c r="Z46" i="3"/>
  <c r="AB46" i="3" s="1"/>
  <c r="AB81" i="3"/>
  <c r="AB85" i="3"/>
  <c r="AB97" i="3"/>
  <c r="AB101" i="3"/>
  <c r="AA16" i="3"/>
  <c r="AJ78" i="3"/>
  <c r="AJ80" i="3"/>
  <c r="Z80" i="3"/>
  <c r="AA3" i="4"/>
  <c r="AA5" i="4"/>
  <c r="AA7" i="4"/>
  <c r="AA9" i="4"/>
  <c r="AA11" i="4"/>
  <c r="AA13" i="4"/>
  <c r="AA15" i="4"/>
  <c r="AJ20" i="4"/>
  <c r="AJ24" i="4"/>
  <c r="AJ28" i="4"/>
  <c r="AJ30" i="4"/>
  <c r="Z30" i="4"/>
  <c r="AB38" i="4"/>
  <c r="AB54" i="4"/>
  <c r="Z81" i="3"/>
  <c r="Z82" i="3"/>
  <c r="AB82" i="3" s="1"/>
  <c r="Z83" i="3"/>
  <c r="AB83" i="3" s="1"/>
  <c r="Z84" i="3"/>
  <c r="AB84" i="3" s="1"/>
  <c r="Z85" i="3"/>
  <c r="Z86" i="3"/>
  <c r="AB86" i="3" s="1"/>
  <c r="Z87" i="3"/>
  <c r="Z88" i="3"/>
  <c r="AB88" i="3" s="1"/>
  <c r="Z89" i="3"/>
  <c r="AB89" i="3" s="1"/>
  <c r="Z90" i="3"/>
  <c r="AB90" i="3" s="1"/>
  <c r="Z91" i="3"/>
  <c r="AB91" i="3" s="1"/>
  <c r="Z92" i="3"/>
  <c r="AB92" i="3" s="1"/>
  <c r="Z93" i="3"/>
  <c r="AB93" i="3" s="1"/>
  <c r="Z94" i="3"/>
  <c r="AB94" i="3" s="1"/>
  <c r="Z95" i="3"/>
  <c r="AB95" i="3" s="1"/>
  <c r="Z96" i="3"/>
  <c r="AB96" i="3" s="1"/>
  <c r="Z97" i="3"/>
  <c r="Z98" i="3"/>
  <c r="AB98" i="3" s="1"/>
  <c r="Z99" i="3"/>
  <c r="AB99" i="3" s="1"/>
  <c r="Z100" i="3"/>
  <c r="AB100" i="3" s="1"/>
  <c r="Z101" i="3"/>
  <c r="Z102" i="3"/>
  <c r="AB102" i="3" s="1"/>
  <c r="W3" i="4"/>
  <c r="Z4" i="4"/>
  <c r="Z6" i="4"/>
  <c r="Z8" i="4"/>
  <c r="Z10" i="4"/>
  <c r="Z12" i="4"/>
  <c r="Z14" i="4"/>
  <c r="Z16" i="4"/>
  <c r="AJ17" i="4"/>
  <c r="AJ1" i="4" s="1"/>
  <c r="K12" i="1" s="1"/>
  <c r="AJ25" i="4"/>
  <c r="AB41" i="4"/>
  <c r="AB57" i="4"/>
  <c r="AA4" i="4"/>
  <c r="AB4" i="4" s="1"/>
  <c r="AA6" i="4"/>
  <c r="AB6" i="4" s="1"/>
  <c r="AA8" i="4"/>
  <c r="AB8" i="4" s="1"/>
  <c r="AA10" i="4"/>
  <c r="AA12" i="4"/>
  <c r="AB12" i="4" s="1"/>
  <c r="AA14" i="4"/>
  <c r="AB14" i="4" s="1"/>
  <c r="Z3" i="4"/>
  <c r="Z5" i="4"/>
  <c r="Z7" i="4"/>
  <c r="Z9" i="4"/>
  <c r="Z11" i="4"/>
  <c r="Z13" i="4"/>
  <c r="Z15" i="4"/>
  <c r="AJ19" i="4"/>
  <c r="AJ27" i="4"/>
  <c r="AB35" i="4"/>
  <c r="AB51" i="4"/>
  <c r="Z31" i="4"/>
  <c r="Z32" i="4"/>
  <c r="AB32" i="4" s="1"/>
  <c r="Z33" i="4"/>
  <c r="AB33" i="4" s="1"/>
  <c r="Z34" i="4"/>
  <c r="AB34" i="4" s="1"/>
  <c r="Z35" i="4"/>
  <c r="Z36" i="4"/>
  <c r="AB36" i="4" s="1"/>
  <c r="Z37" i="4"/>
  <c r="AB37" i="4" s="1"/>
  <c r="Z38" i="4"/>
  <c r="Z39" i="4"/>
  <c r="AB39" i="4" s="1"/>
  <c r="Z40" i="4"/>
  <c r="AB40" i="4" s="1"/>
  <c r="Z41" i="4"/>
  <c r="Z42" i="4"/>
  <c r="AB42" i="4" s="1"/>
  <c r="Z43" i="4"/>
  <c r="AB43" i="4" s="1"/>
  <c r="Z44" i="4"/>
  <c r="AB44" i="4" s="1"/>
  <c r="Z45" i="4"/>
  <c r="Z46" i="4"/>
  <c r="AB46" i="4" s="1"/>
  <c r="Z47" i="4"/>
  <c r="AB47" i="4" s="1"/>
  <c r="Z48" i="4"/>
  <c r="AB48" i="4" s="1"/>
  <c r="Z49" i="4"/>
  <c r="AB49" i="4" s="1"/>
  <c r="Z50" i="4"/>
  <c r="AB50" i="4" s="1"/>
  <c r="Z51" i="4"/>
  <c r="Z52" i="4"/>
  <c r="Z53" i="4"/>
  <c r="AB53" i="4" s="1"/>
  <c r="Z54" i="4"/>
  <c r="Z55" i="4"/>
  <c r="AB55" i="4" s="1"/>
  <c r="Z56" i="4"/>
  <c r="AB56" i="4" s="1"/>
  <c r="Z57" i="4"/>
  <c r="Z58" i="4"/>
  <c r="AB58" i="4" s="1"/>
  <c r="Z59" i="4"/>
  <c r="AC11" i="4" s="1"/>
  <c r="AH60" i="4"/>
  <c r="AH1" i="4" s="1"/>
  <c r="AK62" i="4"/>
  <c r="AK1" i="4" s="1"/>
  <c r="L12" i="1" s="1"/>
  <c r="AK66" i="4"/>
  <c r="AK70" i="4"/>
  <c r="AK74" i="4"/>
  <c r="AK78" i="4"/>
  <c r="AK82" i="4"/>
  <c r="AK86" i="4"/>
  <c r="AB88" i="4"/>
  <c r="AK90" i="4"/>
  <c r="AB92" i="4"/>
  <c r="AK94" i="4"/>
  <c r="AK98" i="4"/>
  <c r="AK102" i="4"/>
  <c r="AA16" i="4"/>
  <c r="AB16" i="4" s="1"/>
  <c r="AB75" i="4"/>
  <c r="AB91" i="4"/>
  <c r="AK64" i="4"/>
  <c r="AK68" i="4"/>
  <c r="AK72" i="4"/>
  <c r="AK76" i="4"/>
  <c r="AB78" i="4"/>
  <c r="AK80" i="4"/>
  <c r="AK84" i="4"/>
  <c r="AB86" i="4"/>
  <c r="AK88" i="4"/>
  <c r="AB90" i="4"/>
  <c r="AK92" i="4"/>
  <c r="AB94" i="4"/>
  <c r="AK96" i="4"/>
  <c r="AK100" i="4"/>
  <c r="AK63" i="4"/>
  <c r="AK67" i="4"/>
  <c r="AK71" i="4"/>
  <c r="AK75" i="4"/>
  <c r="AB77" i="4"/>
  <c r="AK79" i="4"/>
  <c r="AK83" i="4"/>
  <c r="AB85" i="4"/>
  <c r="AK87" i="4"/>
  <c r="AB89" i="4"/>
  <c r="AK91" i="4"/>
  <c r="AB93" i="4"/>
  <c r="AK95" i="4"/>
  <c r="AK99" i="4"/>
  <c r="AA61" i="4"/>
  <c r="AA62" i="4"/>
  <c r="AB62" i="4" s="1"/>
  <c r="AA63" i="4"/>
  <c r="AB63" i="4" s="1"/>
  <c r="AA64" i="4"/>
  <c r="AB64" i="4" s="1"/>
  <c r="AA65" i="4"/>
  <c r="AB65" i="4" s="1"/>
  <c r="AA66" i="4"/>
  <c r="AA67" i="4"/>
  <c r="AB67" i="4" s="1"/>
  <c r="AA68" i="4"/>
  <c r="AB68" i="4" s="1"/>
  <c r="AA69" i="4"/>
  <c r="AB69" i="4" s="1"/>
  <c r="AA70" i="4"/>
  <c r="AB70" i="4" s="1"/>
  <c r="AA71" i="4"/>
  <c r="AB71" i="4" s="1"/>
  <c r="AA72" i="4"/>
  <c r="AB72" i="4" s="1"/>
  <c r="AA73" i="4"/>
  <c r="AA74" i="4"/>
  <c r="AB74" i="4" s="1"/>
  <c r="AA76" i="4"/>
  <c r="AB76" i="4" s="1"/>
  <c r="AA79" i="4"/>
  <c r="AB79" i="4" s="1"/>
  <c r="AA80" i="4"/>
  <c r="AA81" i="4"/>
  <c r="AB81" i="4" s="1"/>
  <c r="AA82" i="4"/>
  <c r="AB82" i="4" s="1"/>
  <c r="AA83" i="4"/>
  <c r="AB83" i="4" s="1"/>
  <c r="AA84" i="4"/>
  <c r="AB84" i="4" s="1"/>
  <c r="AA87" i="4"/>
  <c r="AA95" i="4"/>
  <c r="AA96" i="4"/>
  <c r="AB96" i="4" s="1"/>
  <c r="AA97" i="4"/>
  <c r="AB97" i="4" s="1"/>
  <c r="AA98" i="4"/>
  <c r="AB98" i="4" s="1"/>
  <c r="AA99" i="4"/>
  <c r="AB99" i="4" s="1"/>
  <c r="AA100" i="4"/>
  <c r="AB100" i="4" s="1"/>
  <c r="AA101" i="4"/>
  <c r="AB101" i="4" s="1"/>
  <c r="AA102" i="4"/>
  <c r="AB102" i="4" s="1"/>
  <c r="AB80" i="4" l="1"/>
  <c r="AD14" i="4"/>
  <c r="AB73" i="4"/>
  <c r="AD13" i="4"/>
  <c r="AB61" i="4"/>
  <c r="AD11" i="4"/>
  <c r="AC9" i="4"/>
  <c r="AB45" i="4"/>
  <c r="AB15" i="4"/>
  <c r="AB7" i="4"/>
  <c r="AC5" i="3"/>
  <c r="AB17" i="3"/>
  <c r="AB94" i="2"/>
  <c r="AD16" i="2"/>
  <c r="AB73" i="2"/>
  <c r="AD13" i="2"/>
  <c r="AB45" i="2"/>
  <c r="AD9" i="2"/>
  <c r="AC14" i="2"/>
  <c r="AC10" i="2"/>
  <c r="AC4" i="2"/>
  <c r="AD4" i="3"/>
  <c r="AD6" i="2"/>
  <c r="AB24" i="2"/>
  <c r="AB16" i="2"/>
  <c r="AB8" i="2"/>
  <c r="AC10" i="4"/>
  <c r="AB52" i="4"/>
  <c r="AB10" i="4"/>
  <c r="AD4" i="4"/>
  <c r="AC4" i="4"/>
  <c r="AC15" i="3"/>
  <c r="AB13" i="4"/>
  <c r="AB5" i="4"/>
  <c r="AC14" i="3"/>
  <c r="AC6" i="3"/>
  <c r="AB80" i="2"/>
  <c r="AD14" i="2"/>
  <c r="AB52" i="2"/>
  <c r="AD10" i="2"/>
  <c r="AB24" i="3"/>
  <c r="AC15" i="2"/>
  <c r="AC11" i="2"/>
  <c r="AB31" i="2"/>
  <c r="AD7" i="2"/>
  <c r="AB14" i="2"/>
  <c r="AB6" i="2"/>
  <c r="AC7" i="4"/>
  <c r="AB31" i="4"/>
  <c r="AC16" i="3"/>
  <c r="AB11" i="4"/>
  <c r="AD3" i="4"/>
  <c r="AA1" i="4"/>
  <c r="L10" i="1" s="1"/>
  <c r="AB3" i="4"/>
  <c r="AB80" i="3"/>
  <c r="AC7" i="3"/>
  <c r="AB59" i="2"/>
  <c r="AD11" i="2"/>
  <c r="AC16" i="2"/>
  <c r="AC12" i="2"/>
  <c r="AC8" i="2"/>
  <c r="AB87" i="2"/>
  <c r="AB12" i="2"/>
  <c r="AB4" i="2"/>
  <c r="AB95" i="4"/>
  <c r="AD16" i="4"/>
  <c r="AB87" i="4"/>
  <c r="AD15" i="4"/>
  <c r="AB66" i="4"/>
  <c r="AD12" i="4"/>
  <c r="AC8" i="4"/>
  <c r="AB59" i="4"/>
  <c r="AC3" i="4"/>
  <c r="Z1" i="4"/>
  <c r="K10" i="1" s="1"/>
  <c r="AB30" i="4"/>
  <c r="AC6" i="4"/>
  <c r="AB9" i="4"/>
  <c r="AB87" i="3"/>
  <c r="AB16" i="3"/>
  <c r="AC8" i="3"/>
  <c r="AD3" i="3"/>
  <c r="AA1" i="3"/>
  <c r="I10" i="1" s="1"/>
  <c r="AB3" i="3"/>
  <c r="AB1" i="3" s="1"/>
  <c r="AB38" i="3"/>
  <c r="AC3" i="3"/>
  <c r="Z1" i="3"/>
  <c r="H10" i="1" s="1"/>
  <c r="AB31" i="3"/>
  <c r="AB90" i="2"/>
  <c r="AD15" i="2"/>
  <c r="AB66" i="2"/>
  <c r="AD12" i="2"/>
  <c r="AB38" i="2"/>
  <c r="AD8" i="2"/>
  <c r="AC13" i="2"/>
  <c r="AB36" i="2"/>
  <c r="AB3" i="2"/>
  <c r="AD3" i="2"/>
  <c r="AA1" i="2"/>
  <c r="F10" i="1" s="1"/>
  <c r="Z1" i="2"/>
  <c r="E10" i="1" s="1"/>
  <c r="AC3" i="2"/>
  <c r="AB17" i="2"/>
  <c r="AD5" i="2"/>
  <c r="AD4" i="2"/>
  <c r="AB10" i="2"/>
  <c r="AB1" i="2" l="1"/>
  <c r="AB1" i="4"/>
</calcChain>
</file>

<file path=xl/sharedStrings.xml><?xml version="1.0" encoding="utf-8"?>
<sst xmlns="http://schemas.openxmlformats.org/spreadsheetml/2006/main" count="121" uniqueCount="42">
  <si>
    <t>ETH/USDC 0.3%</t>
  </si>
  <si>
    <t>ETH/USDC 0.05%</t>
  </si>
  <si>
    <t>ETH/USDT 0.3%</t>
  </si>
  <si>
    <t>ETH/USDT 0.05%</t>
  </si>
  <si>
    <t>ETH/DAI 0.3%</t>
  </si>
  <si>
    <t>ETH/DAI 0.05%</t>
  </si>
  <si>
    <t>Average TVL</t>
  </si>
  <si>
    <t>Average daily fee</t>
  </si>
  <si>
    <t>Average  daily fee/TVL</t>
  </si>
  <si>
    <t>Average daily amount of transactions</t>
  </si>
  <si>
    <t>Average fee per 1 transaction</t>
  </si>
  <si>
    <t>Average daily volume</t>
  </si>
  <si>
    <t>Average trade size</t>
  </si>
  <si>
    <t>close</t>
  </si>
  <si>
    <t>date</t>
  </si>
  <si>
    <t>feesUSD</t>
  </si>
  <si>
    <t>open</t>
  </si>
  <si>
    <t>tvlUSD</t>
  </si>
  <si>
    <t>txCount</t>
  </si>
  <si>
    <t>volumeUSD</t>
  </si>
  <si>
    <t>TVL 0.3%</t>
  </si>
  <si>
    <t>TVL 0.05%</t>
  </si>
  <si>
    <t>Fee 0.3%</t>
  </si>
  <si>
    <t>Fee 0.05%</t>
  </si>
  <si>
    <t>Fee 0.3% weekly</t>
  </si>
  <si>
    <t>Fee 0.05% weekly</t>
  </si>
  <si>
    <t>Fee/TVL 0.3%</t>
  </si>
  <si>
    <t>Fee/TVL 0.05%</t>
  </si>
  <si>
    <t>Delta= Fee/TVL 0.05% - Fee/TVL 0.3%</t>
  </si>
  <si>
    <t>Fee/TVL 0.3% weekly</t>
  </si>
  <si>
    <t>Fee/TVL 0.05% weekly</t>
  </si>
  <si>
    <t>Transactions 0.3%</t>
  </si>
  <si>
    <t>Transactions 0.05%</t>
  </si>
  <si>
    <t>Transactions 0.05%/Transactions 0.3%</t>
  </si>
  <si>
    <t>Average fee/Transaction  0.3%</t>
  </si>
  <si>
    <t>Average fee/Transaction  0.05%</t>
  </si>
  <si>
    <t>Volume USD 0.3%</t>
  </si>
  <si>
    <t>Volume USD 0.05%</t>
  </si>
  <si>
    <t>Average trade size 0.3%</t>
  </si>
  <si>
    <t>Average trade size 0.05%</t>
  </si>
  <si>
    <t>Average trade size 0.3% weekly</t>
  </si>
  <si>
    <t>Average trade size 0.05% 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</si>
</sst>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#,##0.00000"/>
  </numFmts>
  <fonts count="13">
    <font>
      <sz val="11"/>
      <color theme="1"/>
      <name val="Calibri"/>
    </font>
    <font>
      <sz val="11"/>
      <color theme="1"/>
      <name val="Calibri"/>
      <family val="2"/>
      <charset val="204"/>
    </font>
    <font>
      <sz val="11"/>
      <color theme="1"/>
      <name val="Inconsolata"/>
    </font>
    <font>
      <sz val="11"/>
      <color rgb="FF000000"/>
      <name val="Calibri"/>
      <family val="2"/>
      <charset val="204"/>
    </font>
    <font>
      <b/>
      <sz val="12"/>
      <color rgb="FF333333"/>
      <name val="Verdana"/>
      <family val="2"/>
      <charset val="204"/>
    </font>
    <font>
      <b/>
      <sz val="10"/>
      <color rgb="FF333333"/>
      <name val="Verdana"/>
      <family val="2"/>
      <charset val="204"/>
    </font>
    <font>
      <sz val="10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2"/>
      <color rgb="FF333333"/>
      <name val="Verdana"/>
      <family val="2"/>
      <charset val="204"/>
    </font>
    <font>
      <sz val="18"/>
      <color theme="1"/>
      <name val="Calibri"/>
      <family val="2"/>
      <charset val="204"/>
    </font>
    <font>
      <sz val="14"/>
      <color theme="1"/>
      <name val="Calibri"/>
      <family val="2"/>
      <charset val="204"/>
    </font>
    <font>
      <sz val="15"/>
      <color theme="1"/>
      <name val="Calibri"/>
      <family val="2"/>
      <charset val="204"/>
    </font>
    <font>
      <sz val="15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F4F0"/>
        <bgColor rgb="FFF6F4F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164" fontId="2" fillId="2" borderId="0" xfId="0" applyNumberFormat="1" applyFont="1" applyFill="1"/>
    <xf numFmtId="165" fontId="2" fillId="2" borderId="0" xfId="0" applyNumberFormat="1" applyFont="1" applyFill="1"/>
    <xf numFmtId="1" fontId="2" fillId="2" borderId="0" xfId="0" applyNumberFormat="1" applyFont="1" applyFill="1"/>
    <xf numFmtId="3" fontId="1" fillId="0" borderId="0" xfId="0" applyNumberFormat="1" applyFont="1"/>
    <xf numFmtId="0" fontId="1" fillId="0" borderId="0" xfId="0" applyFont="1"/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0" xfId="0" applyFont="1"/>
    <xf numFmtId="3" fontId="5" fillId="0" borderId="8" xfId="0" applyNumberFormat="1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8" fillId="2" borderId="9" xfId="0" applyFont="1" applyFill="1" applyBorder="1" applyAlignment="1">
      <alignment horizontal="right"/>
    </xf>
    <xf numFmtId="0" fontId="8" fillId="2" borderId="10" xfId="0" applyFont="1" applyFill="1" applyBorder="1" applyAlignment="1">
      <alignment horizontal="right"/>
    </xf>
    <xf numFmtId="0" fontId="3" fillId="0" borderId="0" xfId="0" applyFont="1" applyAlignment="1"/>
    <xf numFmtId="0" fontId="8" fillId="2" borderId="11" xfId="0" applyFont="1" applyFill="1" applyBorder="1" applyAlignment="1">
      <alignment vertical="center" wrapText="1"/>
    </xf>
    <xf numFmtId="3" fontId="0" fillId="0" borderId="0" xfId="0" applyNumberFormat="1" applyFont="1"/>
    <xf numFmtId="0" fontId="8" fillId="3" borderId="12" xfId="0" applyFont="1" applyFill="1" applyBorder="1" applyAlignment="1">
      <alignment horizontal="right"/>
    </xf>
    <xf numFmtId="0" fontId="8" fillId="3" borderId="13" xfId="0" applyFont="1" applyFill="1" applyBorder="1" applyAlignment="1">
      <alignment horizontal="right"/>
    </xf>
    <xf numFmtId="0" fontId="8" fillId="3" borderId="11" xfId="0" applyFont="1" applyFill="1" applyBorder="1" applyAlignment="1">
      <alignment vertical="center" wrapText="1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1" xfId="0" applyFont="1" applyBorder="1"/>
    <xf numFmtId="0" fontId="11" fillId="4" borderId="1" xfId="0" applyFont="1" applyFill="1" applyBorder="1" applyAlignment="1"/>
    <xf numFmtId="0" fontId="11" fillId="4" borderId="2" xfId="0" applyFont="1" applyFill="1" applyBorder="1" applyAlignment="1"/>
    <xf numFmtId="0" fontId="11" fillId="0" borderId="3" xfId="0" applyFont="1" applyBorder="1"/>
    <xf numFmtId="0" fontId="11" fillId="5" borderId="4" xfId="0" applyFont="1" applyFill="1" applyBorder="1" applyAlignment="1"/>
    <xf numFmtId="0" fontId="11" fillId="5" borderId="2" xfId="0" applyFont="1" applyFill="1" applyBorder="1" applyAlignment="1"/>
    <xf numFmtId="0" fontId="11" fillId="6" borderId="4" xfId="0" applyFont="1" applyFill="1" applyBorder="1" applyAlignment="1"/>
    <xf numFmtId="0" fontId="11" fillId="6" borderId="1" xfId="0" applyFont="1" applyFill="1" applyBorder="1" applyAlignment="1"/>
    <xf numFmtId="0" fontId="11" fillId="0" borderId="1" xfId="0" applyFont="1" applyBorder="1" applyAlignment="1"/>
    <xf numFmtId="164" fontId="11" fillId="0" borderId="1" xfId="0" applyNumberFormat="1" applyFont="1" applyBorder="1"/>
    <xf numFmtId="164" fontId="11" fillId="0" borderId="2" xfId="0" applyNumberFormat="1" applyFont="1" applyBorder="1"/>
    <xf numFmtId="0" fontId="11" fillId="0" borderId="5" xfId="0" applyFont="1" applyBorder="1"/>
    <xf numFmtId="164" fontId="11" fillId="0" borderId="4" xfId="0" applyNumberFormat="1" applyFont="1" applyBorder="1"/>
    <xf numFmtId="164" fontId="11" fillId="2" borderId="4" xfId="0" applyNumberFormat="1" applyFont="1" applyFill="1" applyBorder="1"/>
    <xf numFmtId="164" fontId="11" fillId="2" borderId="1" xfId="0" applyNumberFormat="1" applyFont="1" applyFill="1" applyBorder="1"/>
    <xf numFmtId="164" fontId="11" fillId="2" borderId="2" xfId="0" applyNumberFormat="1" applyFont="1" applyFill="1" applyBorder="1"/>
    <xf numFmtId="165" fontId="11" fillId="0" borderId="1" xfId="0" applyNumberFormat="1" applyFont="1" applyBorder="1"/>
    <xf numFmtId="165" fontId="11" fillId="0" borderId="2" xfId="0" applyNumberFormat="1" applyFont="1" applyBorder="1"/>
    <xf numFmtId="165" fontId="11" fillId="2" borderId="4" xfId="0" applyNumberFormat="1" applyFont="1" applyFill="1" applyBorder="1"/>
    <xf numFmtId="165" fontId="11" fillId="2" borderId="2" xfId="0" applyNumberFormat="1" applyFont="1" applyFill="1" applyBorder="1"/>
    <xf numFmtId="165" fontId="11" fillId="2" borderId="1" xfId="0" applyNumberFormat="1" applyFont="1" applyFill="1" applyBorder="1"/>
    <xf numFmtId="0" fontId="12" fillId="2" borderId="1" xfId="0" applyFont="1" applyFill="1" applyBorder="1" applyAlignment="1">
      <alignment horizontal="left"/>
    </xf>
    <xf numFmtId="0" fontId="11" fillId="0" borderId="6" xfId="0" applyFont="1" applyBorder="1"/>
    <xf numFmtId="3" fontId="11" fillId="0" borderId="1" xfId="0" applyNumberFormat="1" applyFont="1" applyBorder="1"/>
    <xf numFmtId="3" fontId="11" fillId="0" borderId="2" xfId="0" applyNumberFormat="1" applyFont="1" applyBorder="1"/>
    <xf numFmtId="3" fontId="11" fillId="0" borderId="5" xfId="0" applyNumberFormat="1" applyFont="1" applyBorder="1"/>
    <xf numFmtId="3" fontId="11" fillId="2" borderId="4" xfId="0" applyNumberFormat="1" applyFont="1" applyFill="1" applyBorder="1"/>
    <xf numFmtId="3" fontId="11" fillId="2" borderId="2" xfId="0" applyNumberFormat="1" applyFont="1" applyFill="1" applyBorder="1"/>
    <xf numFmtId="3" fontId="11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$ fee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Fee 0.3%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'ETH-USDC'!$U$3:$U$102</c:f>
              <c:numCache>
                <c:formatCode>#,##0</c:formatCode>
                <c:ptCount val="100"/>
                <c:pt idx="0">
                  <c:v>182896.58100000001</c:v>
                </c:pt>
                <c:pt idx="1">
                  <c:v>205138.43100000001</c:v>
                </c:pt>
                <c:pt idx="2">
                  <c:v>147227.85999999999</c:v>
                </c:pt>
                <c:pt idx="3">
                  <c:v>161052.91</c:v>
                </c:pt>
                <c:pt idx="4">
                  <c:v>227601.75</c:v>
                </c:pt>
                <c:pt idx="5">
                  <c:v>467183.72399999999</c:v>
                </c:pt>
                <c:pt idx="6">
                  <c:v>182218.655</c:v>
                </c:pt>
                <c:pt idx="7">
                  <c:v>384338.94699999999</c:v>
                </c:pt>
                <c:pt idx="8">
                  <c:v>97749.092699999994</c:v>
                </c:pt>
                <c:pt idx="9">
                  <c:v>180207.12599999999</c:v>
                </c:pt>
                <c:pt idx="10">
                  <c:v>191104.514</c:v>
                </c:pt>
                <c:pt idx="11">
                  <c:v>579126.03300000005</c:v>
                </c:pt>
                <c:pt idx="12">
                  <c:v>319851.304</c:v>
                </c:pt>
                <c:pt idx="13">
                  <c:v>360798.75900000002</c:v>
                </c:pt>
                <c:pt idx="14">
                  <c:v>205008.535</c:v>
                </c:pt>
                <c:pt idx="15">
                  <c:v>166700.35399999999</c:v>
                </c:pt>
                <c:pt idx="16">
                  <c:v>249751.899</c:v>
                </c:pt>
                <c:pt idx="17">
                  <c:v>284484.33299999998</c:v>
                </c:pt>
                <c:pt idx="18">
                  <c:v>311604.00400000002</c:v>
                </c:pt>
                <c:pt idx="19">
                  <c:v>239625.96900000001</c:v>
                </c:pt>
                <c:pt idx="20">
                  <c:v>272185.23</c:v>
                </c:pt>
                <c:pt idx="21">
                  <c:v>460784.83600000001</c:v>
                </c:pt>
                <c:pt idx="22">
                  <c:v>140277.5</c:v>
                </c:pt>
                <c:pt idx="23">
                  <c:v>253195.39199999999</c:v>
                </c:pt>
                <c:pt idx="24">
                  <c:v>236994.17600000001</c:v>
                </c:pt>
                <c:pt idx="25">
                  <c:v>773403.18299999996</c:v>
                </c:pt>
                <c:pt idx="26">
                  <c:v>590243.20400000003</c:v>
                </c:pt>
                <c:pt idx="27">
                  <c:v>570324.23499999999</c:v>
                </c:pt>
                <c:pt idx="28">
                  <c:v>667126.44799999997</c:v>
                </c:pt>
                <c:pt idx="29">
                  <c:v>1144715.1499999999</c:v>
                </c:pt>
                <c:pt idx="30">
                  <c:v>503041.45600000001</c:v>
                </c:pt>
                <c:pt idx="31">
                  <c:v>717020.91899999999</c:v>
                </c:pt>
                <c:pt idx="32">
                  <c:v>381119.29499999998</c:v>
                </c:pt>
                <c:pt idx="33">
                  <c:v>458125.315</c:v>
                </c:pt>
                <c:pt idx="34">
                  <c:v>595101.35800000001</c:v>
                </c:pt>
                <c:pt idx="35">
                  <c:v>771721.28599999996</c:v>
                </c:pt>
                <c:pt idx="36">
                  <c:v>557563</c:v>
                </c:pt>
                <c:pt idx="37">
                  <c:v>232479.21</c:v>
                </c:pt>
                <c:pt idx="38">
                  <c:v>637492.67799999996</c:v>
                </c:pt>
                <c:pt idx="39">
                  <c:v>353013.98800000001</c:v>
                </c:pt>
                <c:pt idx="40">
                  <c:v>620789.14899999998</c:v>
                </c:pt>
                <c:pt idx="41">
                  <c:v>395878.25</c:v>
                </c:pt>
                <c:pt idx="42">
                  <c:v>613565.26699999999</c:v>
                </c:pt>
                <c:pt idx="43">
                  <c:v>407139.96600000001</c:v>
                </c:pt>
                <c:pt idx="44">
                  <c:v>368014.33100000001</c:v>
                </c:pt>
                <c:pt idx="45">
                  <c:v>474015.65600000002</c:v>
                </c:pt>
                <c:pt idx="46">
                  <c:v>262288.23200000002</c:v>
                </c:pt>
                <c:pt idx="47">
                  <c:v>211210.75</c:v>
                </c:pt>
                <c:pt idx="48">
                  <c:v>306998.55099999998</c:v>
                </c:pt>
                <c:pt idx="49">
                  <c:v>201211.36799999999</c:v>
                </c:pt>
                <c:pt idx="50">
                  <c:v>185060.52100000001</c:v>
                </c:pt>
                <c:pt idx="51">
                  <c:v>131819.52299999999</c:v>
                </c:pt>
                <c:pt idx="52">
                  <c:v>108353.738</c:v>
                </c:pt>
                <c:pt idx="53">
                  <c:v>304619.92700000003</c:v>
                </c:pt>
                <c:pt idx="54">
                  <c:v>184584.788</c:v>
                </c:pt>
                <c:pt idx="55">
                  <c:v>166020.17300000001</c:v>
                </c:pt>
                <c:pt idx="56">
                  <c:v>297222.62400000001</c:v>
                </c:pt>
                <c:pt idx="57">
                  <c:v>137117.40700000001</c:v>
                </c:pt>
                <c:pt idx="58">
                  <c:v>100265.126</c:v>
                </c:pt>
                <c:pt idx="59">
                  <c:v>130063.019</c:v>
                </c:pt>
                <c:pt idx="60">
                  <c:v>171144.67499999999</c:v>
                </c:pt>
                <c:pt idx="61">
                  <c:v>555565.74100000004</c:v>
                </c:pt>
                <c:pt idx="62">
                  <c:v>616320.39399999997</c:v>
                </c:pt>
                <c:pt idx="63">
                  <c:v>687563.53399999999</c:v>
                </c:pt>
                <c:pt idx="64">
                  <c:v>274238.96000000002</c:v>
                </c:pt>
                <c:pt idx="65">
                  <c:v>103822.78599999999</c:v>
                </c:pt>
                <c:pt idx="66">
                  <c:v>342245.35399999999</c:v>
                </c:pt>
                <c:pt idx="67">
                  <c:v>222993.25599999999</c:v>
                </c:pt>
                <c:pt idx="68">
                  <c:v>186311.448</c:v>
                </c:pt>
                <c:pt idx="69">
                  <c:v>202479.83199999999</c:v>
                </c:pt>
                <c:pt idx="70">
                  <c:v>177134.943</c:v>
                </c:pt>
                <c:pt idx="71">
                  <c:v>89592.102499999994</c:v>
                </c:pt>
                <c:pt idx="72">
                  <c:v>144288.37400000001</c:v>
                </c:pt>
                <c:pt idx="73">
                  <c:v>199223.33100000001</c:v>
                </c:pt>
                <c:pt idx="74">
                  <c:v>261932.56299999999</c:v>
                </c:pt>
                <c:pt idx="75">
                  <c:v>217067.80600000001</c:v>
                </c:pt>
                <c:pt idx="76">
                  <c:v>281403.46799999999</c:v>
                </c:pt>
                <c:pt idx="77">
                  <c:v>1393185.13</c:v>
                </c:pt>
                <c:pt idx="78">
                  <c:v>811602.86300000001</c:v>
                </c:pt>
                <c:pt idx="79">
                  <c:v>175183.80100000001</c:v>
                </c:pt>
                <c:pt idx="80">
                  <c:v>709743.33200000005</c:v>
                </c:pt>
                <c:pt idx="81">
                  <c:v>325031.79499999998</c:v>
                </c:pt>
                <c:pt idx="82">
                  <c:v>486279.495</c:v>
                </c:pt>
                <c:pt idx="83">
                  <c:v>435093.62800000003</c:v>
                </c:pt>
                <c:pt idx="84">
                  <c:v>324333.989</c:v>
                </c:pt>
                <c:pt idx="85">
                  <c:v>187393.269</c:v>
                </c:pt>
                <c:pt idx="86">
                  <c:v>173973.49600000001</c:v>
                </c:pt>
                <c:pt idx="87">
                  <c:v>198350.69399999999</c:v>
                </c:pt>
                <c:pt idx="88">
                  <c:v>292926.55099999998</c:v>
                </c:pt>
                <c:pt idx="89">
                  <c:v>276048.86300000001</c:v>
                </c:pt>
                <c:pt idx="90">
                  <c:v>234711.92300000001</c:v>
                </c:pt>
                <c:pt idx="91">
                  <c:v>274198.00699999998</c:v>
                </c:pt>
                <c:pt idx="92">
                  <c:v>183612.27100000001</c:v>
                </c:pt>
                <c:pt idx="93">
                  <c:v>137370.39000000001</c:v>
                </c:pt>
                <c:pt idx="94">
                  <c:v>238011.283</c:v>
                </c:pt>
                <c:pt idx="95">
                  <c:v>277743.44900000002</c:v>
                </c:pt>
                <c:pt idx="96">
                  <c:v>207943.57500000001</c:v>
                </c:pt>
                <c:pt idx="97">
                  <c:v>395861.39600000001</c:v>
                </c:pt>
                <c:pt idx="98">
                  <c:v>412741.89299999998</c:v>
                </c:pt>
                <c:pt idx="99">
                  <c:v>190013.94699999999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620-43B6-8979-CF46A287F6C6}"/>
            </c:ext>
          </c:extLst>
        </c:ser>
        <c:ser>
          <c:idx val="1"/>
          <c:order val="1"/>
          <c:tx>
            <c:v>Fee 0.05%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'ETH-USDC'!$V$3:$V$102</c:f>
              <c:numCache>
                <c:formatCode>#,##0</c:formatCode>
                <c:ptCount val="100"/>
                <c:pt idx="0">
                  <c:v>134522.37700000001</c:v>
                </c:pt>
                <c:pt idx="1">
                  <c:v>151108.17800000001</c:v>
                </c:pt>
                <c:pt idx="2">
                  <c:v>137741.546</c:v>
                </c:pt>
                <c:pt idx="3">
                  <c:v>248561.08799999999</c:v>
                </c:pt>
                <c:pt idx="4">
                  <c:v>223783.32800000001</c:v>
                </c:pt>
                <c:pt idx="5">
                  <c:v>529040.50800000003</c:v>
                </c:pt>
                <c:pt idx="6">
                  <c:v>326104.96299999999</c:v>
                </c:pt>
                <c:pt idx="7">
                  <c:v>418567.06400000001</c:v>
                </c:pt>
                <c:pt idx="8">
                  <c:v>190052.96299999999</c:v>
                </c:pt>
                <c:pt idx="9">
                  <c:v>244430.69699999999</c:v>
                </c:pt>
                <c:pt idx="10">
                  <c:v>285744.52399999998</c:v>
                </c:pt>
                <c:pt idx="11">
                  <c:v>440975.82400000002</c:v>
                </c:pt>
                <c:pt idx="12">
                  <c:v>338782.16800000001</c:v>
                </c:pt>
                <c:pt idx="13">
                  <c:v>586775.17599999998</c:v>
                </c:pt>
                <c:pt idx="14">
                  <c:v>386942.54599999997</c:v>
                </c:pt>
                <c:pt idx="15">
                  <c:v>255317.38</c:v>
                </c:pt>
                <c:pt idx="16">
                  <c:v>244198.64</c:v>
                </c:pt>
                <c:pt idx="17">
                  <c:v>541337.66599999997</c:v>
                </c:pt>
                <c:pt idx="18">
                  <c:v>432436.09399999998</c:v>
                </c:pt>
                <c:pt idx="19">
                  <c:v>423978.55200000003</c:v>
                </c:pt>
                <c:pt idx="20">
                  <c:v>316284.90399999998</c:v>
                </c:pt>
                <c:pt idx="21">
                  <c:v>717110.61100000003</c:v>
                </c:pt>
                <c:pt idx="22">
                  <c:v>312449.05800000002</c:v>
                </c:pt>
                <c:pt idx="23">
                  <c:v>437245.24300000002</c:v>
                </c:pt>
                <c:pt idx="24">
                  <c:v>386101.21899999998</c:v>
                </c:pt>
                <c:pt idx="25">
                  <c:v>661288.24399999995</c:v>
                </c:pt>
                <c:pt idx="26">
                  <c:v>373369.06</c:v>
                </c:pt>
                <c:pt idx="27">
                  <c:v>509532.61800000002</c:v>
                </c:pt>
                <c:pt idx="28">
                  <c:v>659572.72100000002</c:v>
                </c:pt>
                <c:pt idx="29">
                  <c:v>761606.09400000004</c:v>
                </c:pt>
                <c:pt idx="30">
                  <c:v>627355.73400000005</c:v>
                </c:pt>
                <c:pt idx="31">
                  <c:v>756675.2</c:v>
                </c:pt>
                <c:pt idx="32">
                  <c:v>403562.28499999997</c:v>
                </c:pt>
                <c:pt idx="33">
                  <c:v>399824.23700000002</c:v>
                </c:pt>
                <c:pt idx="34">
                  <c:v>639630.16099999996</c:v>
                </c:pt>
                <c:pt idx="35">
                  <c:v>677660.28300000005</c:v>
                </c:pt>
                <c:pt idx="36">
                  <c:v>433635.11300000001</c:v>
                </c:pt>
                <c:pt idx="37">
                  <c:v>291934.93</c:v>
                </c:pt>
                <c:pt idx="38">
                  <c:v>455340.53700000001</c:v>
                </c:pt>
                <c:pt idx="39">
                  <c:v>459373.43300000002</c:v>
                </c:pt>
                <c:pt idx="40">
                  <c:v>775039.25399999996</c:v>
                </c:pt>
                <c:pt idx="41">
                  <c:v>408622.55099999998</c:v>
                </c:pt>
                <c:pt idx="42">
                  <c:v>565969.73400000005</c:v>
                </c:pt>
                <c:pt idx="43">
                  <c:v>372385.09399999998</c:v>
                </c:pt>
                <c:pt idx="44">
                  <c:v>334191.97899999999</c:v>
                </c:pt>
                <c:pt idx="45">
                  <c:v>496148.48499999999</c:v>
                </c:pt>
                <c:pt idx="46">
                  <c:v>300000.75</c:v>
                </c:pt>
                <c:pt idx="47">
                  <c:v>229090.97</c:v>
                </c:pt>
                <c:pt idx="48">
                  <c:v>324366.27799999999</c:v>
                </c:pt>
                <c:pt idx="49">
                  <c:v>254859.31400000001</c:v>
                </c:pt>
                <c:pt idx="50">
                  <c:v>200490.02900000001</c:v>
                </c:pt>
                <c:pt idx="51">
                  <c:v>209588.18100000001</c:v>
                </c:pt>
                <c:pt idx="52">
                  <c:v>209164.361</c:v>
                </c:pt>
                <c:pt idx="53">
                  <c:v>455228.04499999998</c:v>
                </c:pt>
                <c:pt idx="54">
                  <c:v>279954.12400000001</c:v>
                </c:pt>
                <c:pt idx="55">
                  <c:v>234344.66899999999</c:v>
                </c:pt>
                <c:pt idx="56">
                  <c:v>238056.351</c:v>
                </c:pt>
                <c:pt idx="57">
                  <c:v>191947.891</c:v>
                </c:pt>
                <c:pt idx="58">
                  <c:v>213935.258</c:v>
                </c:pt>
                <c:pt idx="59">
                  <c:v>249347.429</c:v>
                </c:pt>
                <c:pt idx="60">
                  <c:v>330421.962</c:v>
                </c:pt>
                <c:pt idx="61">
                  <c:v>418230.05800000002</c:v>
                </c:pt>
                <c:pt idx="62">
                  <c:v>318312.50099999999</c:v>
                </c:pt>
                <c:pt idx="63">
                  <c:v>471952.06400000001</c:v>
                </c:pt>
                <c:pt idx="64">
                  <c:v>464956.82699999999</c:v>
                </c:pt>
                <c:pt idx="65">
                  <c:v>271529.97600000002</c:v>
                </c:pt>
                <c:pt idx="66">
                  <c:v>558186.97199999995</c:v>
                </c:pt>
                <c:pt idx="67">
                  <c:v>311765.005</c:v>
                </c:pt>
                <c:pt idx="68">
                  <c:v>337434.103</c:v>
                </c:pt>
                <c:pt idx="69">
                  <c:v>466763.25599999999</c:v>
                </c:pt>
                <c:pt idx="70">
                  <c:v>325831.984</c:v>
                </c:pt>
                <c:pt idx="71">
                  <c:v>178855.47099999999</c:v>
                </c:pt>
                <c:pt idx="72">
                  <c:v>187987.22700000001</c:v>
                </c:pt>
                <c:pt idx="73">
                  <c:v>319645.28899999999</c:v>
                </c:pt>
                <c:pt idx="74">
                  <c:v>356945.77799999999</c:v>
                </c:pt>
                <c:pt idx="75">
                  <c:v>384066.26500000001</c:v>
                </c:pt>
                <c:pt idx="76">
                  <c:v>404976.10100000002</c:v>
                </c:pt>
                <c:pt idx="77">
                  <c:v>1057313.1200000001</c:v>
                </c:pt>
                <c:pt idx="78">
                  <c:v>427701.77600000001</c:v>
                </c:pt>
                <c:pt idx="79">
                  <c:v>699075.68900000001</c:v>
                </c:pt>
                <c:pt idx="80">
                  <c:v>834392.68799999997</c:v>
                </c:pt>
                <c:pt idx="81">
                  <c:v>464196.88799999998</c:v>
                </c:pt>
                <c:pt idx="82">
                  <c:v>722819.63600000006</c:v>
                </c:pt>
                <c:pt idx="83">
                  <c:v>553422.21</c:v>
                </c:pt>
                <c:pt idx="84">
                  <c:v>414827.99800000002</c:v>
                </c:pt>
                <c:pt idx="85">
                  <c:v>265869.136</c:v>
                </c:pt>
                <c:pt idx="86">
                  <c:v>230094.18900000001</c:v>
                </c:pt>
                <c:pt idx="87">
                  <c:v>323156.42800000001</c:v>
                </c:pt>
                <c:pt idx="88">
                  <c:v>401039.64</c:v>
                </c:pt>
                <c:pt idx="89">
                  <c:v>367437.913</c:v>
                </c:pt>
                <c:pt idx="90">
                  <c:v>366107.35499999998</c:v>
                </c:pt>
                <c:pt idx="91">
                  <c:v>292162.63099999999</c:v>
                </c:pt>
                <c:pt idx="92">
                  <c:v>344472.46299999999</c:v>
                </c:pt>
                <c:pt idx="93">
                  <c:v>269844.64199999999</c:v>
                </c:pt>
                <c:pt idx="94">
                  <c:v>326346.19500000001</c:v>
                </c:pt>
                <c:pt idx="95">
                  <c:v>334984.24300000002</c:v>
                </c:pt>
                <c:pt idx="96">
                  <c:v>308055.58299999998</c:v>
                </c:pt>
                <c:pt idx="97">
                  <c:v>517748.03899999999</c:v>
                </c:pt>
                <c:pt idx="98">
                  <c:v>540837.29500000004</c:v>
                </c:pt>
                <c:pt idx="99">
                  <c:v>247610.24900000001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620-43B6-8979-CF46A287F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93632463"/>
        <c:axId val="1691632502"/>
      </c:barChart>
      <c:catAx>
        <c:axId val="12936324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691632502"/>
        <c:crosses val="autoZero"/>
        <c:auto val="1"/>
        <c:lblAlgn val="ctr"/>
        <c:lblOffset val="100"/>
        <c:noMultiLvlLbl val="1"/>
      </c:catAx>
      <c:valAx>
        <c:axId val="16916325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293632463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Fee/TVL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Fee/TVL 0.3%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'ETH-USDC'!$Z$3:$Z$102</c:f>
              <c:numCache>
                <c:formatCode>General</c:formatCode>
                <c:ptCount val="100"/>
                <c:pt idx="0">
                  <c:v>5.2250950011592989E-4</c:v>
                </c:pt>
                <c:pt idx="1">
                  <c:v>5.9604475517368856E-4</c:v>
                </c:pt>
                <c:pt idx="2">
                  <c:v>4.2546607186899447E-4</c:v>
                </c:pt>
                <c:pt idx="3">
                  <c:v>4.5545586391445268E-4</c:v>
                </c:pt>
                <c:pt idx="4">
                  <c:v>6.9029691331468144E-4</c:v>
                </c:pt>
                <c:pt idx="5">
                  <c:v>1.432167904214328E-3</c:v>
                </c:pt>
                <c:pt idx="6">
                  <c:v>5.5917581933080651E-4</c:v>
                </c:pt>
                <c:pt idx="7">
                  <c:v>1.1780821058287904E-3</c:v>
                </c:pt>
                <c:pt idx="8">
                  <c:v>3.0341188072998266E-4</c:v>
                </c:pt>
                <c:pt idx="9">
                  <c:v>5.5525452521861234E-4</c:v>
                </c:pt>
                <c:pt idx="10">
                  <c:v>5.8241077145929879E-4</c:v>
                </c:pt>
                <c:pt idx="11">
                  <c:v>1.8002760761376049E-3</c:v>
                </c:pt>
                <c:pt idx="12">
                  <c:v>9.2088992931288092E-4</c:v>
                </c:pt>
                <c:pt idx="13">
                  <c:v>1.0647023967147184E-3</c:v>
                </c:pt>
                <c:pt idx="14">
                  <c:v>5.7868002343810566E-4</c:v>
                </c:pt>
                <c:pt idx="15">
                  <c:v>4.5804893921861203E-4</c:v>
                </c:pt>
                <c:pt idx="16">
                  <c:v>6.9595575176234308E-4</c:v>
                </c:pt>
                <c:pt idx="17">
                  <c:v>8.2030143444424106E-4</c:v>
                </c:pt>
                <c:pt idx="18">
                  <c:v>8.6340440137182002E-4</c:v>
                </c:pt>
                <c:pt idx="19">
                  <c:v>6.7537654954640414E-4</c:v>
                </c:pt>
                <c:pt idx="20">
                  <c:v>7.4177938412100727E-4</c:v>
                </c:pt>
                <c:pt idx="21">
                  <c:v>1.3444672462207571E-3</c:v>
                </c:pt>
                <c:pt idx="22">
                  <c:v>4.1059878675321247E-4</c:v>
                </c:pt>
                <c:pt idx="23">
                  <c:v>7.2287547969171137E-4</c:v>
                </c:pt>
                <c:pt idx="24">
                  <c:v>6.237753643067276E-4</c:v>
                </c:pt>
                <c:pt idx="25">
                  <c:v>2.0024687925494548E-3</c:v>
                </c:pt>
                <c:pt idx="26">
                  <c:v>1.5270449580069962E-3</c:v>
                </c:pt>
                <c:pt idx="27">
                  <c:v>1.4738720365228112E-3</c:v>
                </c:pt>
                <c:pt idx="28">
                  <c:v>1.5971130856002468E-3</c:v>
                </c:pt>
                <c:pt idx="29">
                  <c:v>2.8412640467770662E-3</c:v>
                </c:pt>
                <c:pt idx="30">
                  <c:v>1.2246651651236869E-3</c:v>
                </c:pt>
                <c:pt idx="31">
                  <c:v>1.6605085535406619E-3</c:v>
                </c:pt>
                <c:pt idx="32">
                  <c:v>8.4805297562117322E-4</c:v>
                </c:pt>
                <c:pt idx="33">
                  <c:v>1.0104719071611274E-3</c:v>
                </c:pt>
                <c:pt idx="34">
                  <c:v>1.3611787540486141E-3</c:v>
                </c:pt>
                <c:pt idx="35">
                  <c:v>1.8201840589073149E-3</c:v>
                </c:pt>
                <c:pt idx="36">
                  <c:v>1.2704362641350654E-3</c:v>
                </c:pt>
                <c:pt idx="37">
                  <c:v>5.2379103321768838E-4</c:v>
                </c:pt>
                <c:pt idx="38">
                  <c:v>1.506800341317479E-3</c:v>
                </c:pt>
                <c:pt idx="39">
                  <c:v>8.9348442280114398E-4</c:v>
                </c:pt>
                <c:pt idx="40">
                  <c:v>1.499797830579895E-3</c:v>
                </c:pt>
                <c:pt idx="41">
                  <c:v>9.3406107240023893E-4</c:v>
                </c:pt>
                <c:pt idx="42">
                  <c:v>1.4583132671204201E-3</c:v>
                </c:pt>
                <c:pt idx="43">
                  <c:v>9.5372238705653423E-4</c:v>
                </c:pt>
                <c:pt idx="44">
                  <c:v>8.6043637477790068E-4</c:v>
                </c:pt>
                <c:pt idx="45">
                  <c:v>1.0921860375069368E-3</c:v>
                </c:pt>
                <c:pt idx="46">
                  <c:v>6.0519023076050513E-4</c:v>
                </c:pt>
                <c:pt idx="47">
                  <c:v>4.8158865585182134E-4</c:v>
                </c:pt>
                <c:pt idx="48">
                  <c:v>6.8908424596781173E-4</c:v>
                </c:pt>
                <c:pt idx="49">
                  <c:v>4.5872411659474447E-4</c:v>
                </c:pt>
                <c:pt idx="50">
                  <c:v>4.1806321076715811E-4</c:v>
                </c:pt>
                <c:pt idx="51">
                  <c:v>3.0041588675697617E-4</c:v>
                </c:pt>
                <c:pt idx="52">
                  <c:v>2.4763303948323578E-4</c:v>
                </c:pt>
                <c:pt idx="53">
                  <c:v>7.2981248915220641E-4</c:v>
                </c:pt>
                <c:pt idx="54">
                  <c:v>4.5987526467367273E-4</c:v>
                </c:pt>
                <c:pt idx="55">
                  <c:v>3.9357233233670174E-4</c:v>
                </c:pt>
                <c:pt idx="56">
                  <c:v>7.2899946023808335E-4</c:v>
                </c:pt>
                <c:pt idx="57">
                  <c:v>3.3811579202382489E-4</c:v>
                </c:pt>
                <c:pt idx="58">
                  <c:v>2.3870991832428929E-4</c:v>
                </c:pt>
                <c:pt idx="59">
                  <c:v>3.1229974612800225E-4</c:v>
                </c:pt>
                <c:pt idx="60">
                  <c:v>4.047793054695292E-4</c:v>
                </c:pt>
                <c:pt idx="61">
                  <c:v>1.3874759215252569E-3</c:v>
                </c:pt>
                <c:pt idx="62">
                  <c:v>1.6464383374375031E-3</c:v>
                </c:pt>
                <c:pt idx="63">
                  <c:v>2.0686660369376659E-3</c:v>
                </c:pt>
                <c:pt idx="64">
                  <c:v>8.4042322837236678E-4</c:v>
                </c:pt>
                <c:pt idx="65">
                  <c:v>3.1392472004808944E-4</c:v>
                </c:pt>
                <c:pt idx="66">
                  <c:v>9.7331542954662363E-4</c:v>
                </c:pt>
                <c:pt idx="67">
                  <c:v>6.0920857759818713E-4</c:v>
                </c:pt>
                <c:pt idx="68">
                  <c:v>5.2510334240096041E-4</c:v>
                </c:pt>
                <c:pt idx="69">
                  <c:v>5.8128431804853158E-4</c:v>
                </c:pt>
                <c:pt idx="70">
                  <c:v>5.0321058313033268E-4</c:v>
                </c:pt>
                <c:pt idx="71">
                  <c:v>2.5387120630738992E-4</c:v>
                </c:pt>
                <c:pt idx="72">
                  <c:v>4.0701173267064343E-4</c:v>
                </c:pt>
                <c:pt idx="73">
                  <c:v>5.7386084291011338E-4</c:v>
                </c:pt>
                <c:pt idx="74">
                  <c:v>7.5347210228447813E-4</c:v>
                </c:pt>
                <c:pt idx="75">
                  <c:v>6.3552376859057197E-4</c:v>
                </c:pt>
                <c:pt idx="76">
                  <c:v>8.4050607268458196E-4</c:v>
                </c:pt>
                <c:pt idx="77">
                  <c:v>5.147789945241333E-3</c:v>
                </c:pt>
                <c:pt idx="78">
                  <c:v>3.0948929812776604E-3</c:v>
                </c:pt>
                <c:pt idx="79">
                  <c:v>6.4902763927857619E-4</c:v>
                </c:pt>
                <c:pt idx="80">
                  <c:v>2.6287559618041563E-3</c:v>
                </c:pt>
                <c:pt idx="81">
                  <c:v>1.1067259069623709E-3</c:v>
                </c:pt>
                <c:pt idx="82">
                  <c:v>1.7124585946904608E-3</c:v>
                </c:pt>
                <c:pt idx="83">
                  <c:v>1.4765023210338787E-3</c:v>
                </c:pt>
                <c:pt idx="84">
                  <c:v>1.0456047206784825E-3</c:v>
                </c:pt>
                <c:pt idx="85">
                  <c:v>5.9762544040900328E-4</c:v>
                </c:pt>
                <c:pt idx="86">
                  <c:v>5.5697371211821682E-4</c:v>
                </c:pt>
                <c:pt idx="87">
                  <c:v>6.2301823414553394E-4</c:v>
                </c:pt>
                <c:pt idx="88">
                  <c:v>8.8507988171884387E-4</c:v>
                </c:pt>
                <c:pt idx="89">
                  <c:v>8.3324631978290854E-4</c:v>
                </c:pt>
                <c:pt idx="90">
                  <c:v>7.0932528142456227E-4</c:v>
                </c:pt>
                <c:pt idx="91">
                  <c:v>7.91674070740109E-4</c:v>
                </c:pt>
                <c:pt idx="92">
                  <c:v>4.8749495070891219E-4</c:v>
                </c:pt>
                <c:pt idx="93">
                  <c:v>3.6226204926911279E-4</c:v>
                </c:pt>
                <c:pt idx="94">
                  <c:v>6.1256066935994763E-4</c:v>
                </c:pt>
                <c:pt idx="95">
                  <c:v>7.1501921902433123E-4</c:v>
                </c:pt>
                <c:pt idx="96">
                  <c:v>5.2277201134513925E-4</c:v>
                </c:pt>
                <c:pt idx="97">
                  <c:v>1.0056693373724857E-3</c:v>
                </c:pt>
                <c:pt idx="98">
                  <c:v>1.0686207413099465E-3</c:v>
                </c:pt>
                <c:pt idx="99">
                  <c:v>4.8982759599695141E-4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764-4D87-B8F4-4279B81C9E15}"/>
            </c:ext>
          </c:extLst>
        </c:ser>
        <c:ser>
          <c:idx val="1"/>
          <c:order val="1"/>
          <c:tx>
            <c:v>Fee/TVL 0.05%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'ETH-USDC'!$AA$3:$AA$102</c:f>
              <c:numCache>
                <c:formatCode>General</c:formatCode>
                <c:ptCount val="100"/>
                <c:pt idx="0">
                  <c:v>7.3023597012927333E-4</c:v>
                </c:pt>
                <c:pt idx="1">
                  <c:v>8.1516413900878848E-4</c:v>
                </c:pt>
                <c:pt idx="2">
                  <c:v>6.2149027245761857E-4</c:v>
                </c:pt>
                <c:pt idx="3">
                  <c:v>1.126321919747676E-3</c:v>
                </c:pt>
                <c:pt idx="4">
                  <c:v>1.0045811956186151E-3</c:v>
                </c:pt>
                <c:pt idx="5">
                  <c:v>2.2458720678394674E-3</c:v>
                </c:pt>
                <c:pt idx="6">
                  <c:v>1.3218908444229782E-3</c:v>
                </c:pt>
                <c:pt idx="7">
                  <c:v>1.7065479866072329E-3</c:v>
                </c:pt>
                <c:pt idx="8">
                  <c:v>7.81201203431454E-4</c:v>
                </c:pt>
                <c:pt idx="9">
                  <c:v>9.9568878130101867E-4</c:v>
                </c:pt>
                <c:pt idx="10">
                  <c:v>1.1715142381271417E-3</c:v>
                </c:pt>
                <c:pt idx="11">
                  <c:v>1.9327620184657179E-3</c:v>
                </c:pt>
                <c:pt idx="12">
                  <c:v>1.4381690170088527E-3</c:v>
                </c:pt>
                <c:pt idx="13">
                  <c:v>2.6821338050480514E-3</c:v>
                </c:pt>
                <c:pt idx="14">
                  <c:v>1.6124864101803055E-3</c:v>
                </c:pt>
                <c:pt idx="15">
                  <c:v>1.0856729740256115E-3</c:v>
                </c:pt>
                <c:pt idx="16">
                  <c:v>1.0454733476941301E-3</c:v>
                </c:pt>
                <c:pt idx="17">
                  <c:v>2.2691327924250289E-3</c:v>
                </c:pt>
                <c:pt idx="18">
                  <c:v>1.7694770850504484E-3</c:v>
                </c:pt>
                <c:pt idx="19">
                  <c:v>1.7973399947027507E-3</c:v>
                </c:pt>
                <c:pt idx="20">
                  <c:v>1.2783376494343659E-3</c:v>
                </c:pt>
                <c:pt idx="21">
                  <c:v>3.128087412797402E-3</c:v>
                </c:pt>
                <c:pt idx="22">
                  <c:v>1.3511761514653443E-3</c:v>
                </c:pt>
                <c:pt idx="23">
                  <c:v>1.8134374443416919E-3</c:v>
                </c:pt>
                <c:pt idx="24">
                  <c:v>1.5087774502062028E-3</c:v>
                </c:pt>
                <c:pt idx="25">
                  <c:v>2.5143861394290872E-3</c:v>
                </c:pt>
                <c:pt idx="26">
                  <c:v>1.482076740044423E-3</c:v>
                </c:pt>
                <c:pt idx="27">
                  <c:v>1.9823215393595188E-3</c:v>
                </c:pt>
                <c:pt idx="28">
                  <c:v>2.6551235602141959E-3</c:v>
                </c:pt>
                <c:pt idx="29">
                  <c:v>3.1289273439673916E-3</c:v>
                </c:pt>
                <c:pt idx="30">
                  <c:v>2.4883091846724017E-3</c:v>
                </c:pt>
                <c:pt idx="31">
                  <c:v>2.874878053037619E-3</c:v>
                </c:pt>
                <c:pt idx="32">
                  <c:v>1.5827381528762815E-3</c:v>
                </c:pt>
                <c:pt idx="33">
                  <c:v>1.5193038154170076E-3</c:v>
                </c:pt>
                <c:pt idx="34">
                  <c:v>2.5930324328386606E-3</c:v>
                </c:pt>
                <c:pt idx="35">
                  <c:v>2.8443946489271925E-3</c:v>
                </c:pt>
                <c:pt idx="36">
                  <c:v>1.739798338313377E-3</c:v>
                </c:pt>
                <c:pt idx="37">
                  <c:v>1.1659800602045012E-3</c:v>
                </c:pt>
                <c:pt idx="38">
                  <c:v>1.9115600654691968E-3</c:v>
                </c:pt>
                <c:pt idx="39">
                  <c:v>1.876847446741098E-3</c:v>
                </c:pt>
                <c:pt idx="40">
                  <c:v>3.0611856734287135E-3</c:v>
                </c:pt>
                <c:pt idx="41">
                  <c:v>1.5569285926562153E-3</c:v>
                </c:pt>
                <c:pt idx="42">
                  <c:v>2.0600383400188188E-3</c:v>
                </c:pt>
                <c:pt idx="43">
                  <c:v>1.2403626112751222E-3</c:v>
                </c:pt>
                <c:pt idx="44">
                  <c:v>1.1139246368098545E-3</c:v>
                </c:pt>
                <c:pt idx="45">
                  <c:v>1.6352718776256941E-3</c:v>
                </c:pt>
                <c:pt idx="46">
                  <c:v>9.6233139903815666E-4</c:v>
                </c:pt>
                <c:pt idx="47">
                  <c:v>7.4420771447472644E-4</c:v>
                </c:pt>
                <c:pt idx="48">
                  <c:v>1.0350243006468248E-3</c:v>
                </c:pt>
                <c:pt idx="49">
                  <c:v>8.4616013928857307E-4</c:v>
                </c:pt>
                <c:pt idx="50">
                  <c:v>6.5006755867223645E-4</c:v>
                </c:pt>
                <c:pt idx="51">
                  <c:v>6.9250770635865481E-4</c:v>
                </c:pt>
                <c:pt idx="52">
                  <c:v>6.9260020783268414E-4</c:v>
                </c:pt>
                <c:pt idx="53">
                  <c:v>1.6168697267659213E-3</c:v>
                </c:pt>
                <c:pt idx="54">
                  <c:v>1.0234376940109239E-3</c:v>
                </c:pt>
                <c:pt idx="55">
                  <c:v>8.3990936456771468E-4</c:v>
                </c:pt>
                <c:pt idx="56">
                  <c:v>8.585765915635063E-4</c:v>
                </c:pt>
                <c:pt idx="57">
                  <c:v>6.831896264913402E-4</c:v>
                </c:pt>
                <c:pt idx="58">
                  <c:v>7.3384014246761901E-4</c:v>
                </c:pt>
                <c:pt idx="59">
                  <c:v>8.6612968203150136E-4</c:v>
                </c:pt>
                <c:pt idx="60">
                  <c:v>1.1265705856976103E-3</c:v>
                </c:pt>
                <c:pt idx="61">
                  <c:v>1.4741430193599473E-3</c:v>
                </c:pt>
                <c:pt idx="62">
                  <c:v>1.2115783540855461E-3</c:v>
                </c:pt>
                <c:pt idx="63">
                  <c:v>2.0382781125056273E-3</c:v>
                </c:pt>
                <c:pt idx="64">
                  <c:v>2.0367396817739863E-3</c:v>
                </c:pt>
                <c:pt idx="65">
                  <c:v>1.2150916789504915E-3</c:v>
                </c:pt>
                <c:pt idx="66">
                  <c:v>2.4682980333639521E-3</c:v>
                </c:pt>
                <c:pt idx="67">
                  <c:v>1.2742241808349796E-3</c:v>
                </c:pt>
                <c:pt idx="68">
                  <c:v>1.3842607158846792E-3</c:v>
                </c:pt>
                <c:pt idx="69">
                  <c:v>1.9450161407169441E-3</c:v>
                </c:pt>
                <c:pt idx="70">
                  <c:v>1.3186133547528291E-3</c:v>
                </c:pt>
                <c:pt idx="71">
                  <c:v>7.1041385280287564E-4</c:v>
                </c:pt>
                <c:pt idx="72">
                  <c:v>7.4571286921691615E-4</c:v>
                </c:pt>
                <c:pt idx="73">
                  <c:v>1.2337903039860169E-3</c:v>
                </c:pt>
                <c:pt idx="74">
                  <c:v>1.4120959405035148E-3</c:v>
                </c:pt>
                <c:pt idx="75">
                  <c:v>1.5393730480264733E-3</c:v>
                </c:pt>
                <c:pt idx="76">
                  <c:v>1.6297513814034564E-3</c:v>
                </c:pt>
                <c:pt idx="77">
                  <c:v>4.9849853049661885E-3</c:v>
                </c:pt>
                <c:pt idx="78">
                  <c:v>2.0998236091668405E-3</c:v>
                </c:pt>
                <c:pt idx="79">
                  <c:v>3.3240552417376406E-3</c:v>
                </c:pt>
                <c:pt idx="80">
                  <c:v>3.9037049357083073E-3</c:v>
                </c:pt>
                <c:pt idx="81">
                  <c:v>2.1803327342513504E-3</c:v>
                </c:pt>
                <c:pt idx="82">
                  <c:v>3.4695213017708849E-3</c:v>
                </c:pt>
                <c:pt idx="83">
                  <c:v>2.6859235058912497E-3</c:v>
                </c:pt>
                <c:pt idx="84">
                  <c:v>1.932995887400114E-3</c:v>
                </c:pt>
                <c:pt idx="85">
                  <c:v>1.1874158998466746E-3</c:v>
                </c:pt>
                <c:pt idx="86">
                  <c:v>1.0160409675238125E-3</c:v>
                </c:pt>
                <c:pt idx="87">
                  <c:v>1.3703920688144583E-3</c:v>
                </c:pt>
                <c:pt idx="88">
                  <c:v>1.6261823706531723E-3</c:v>
                </c:pt>
                <c:pt idx="89">
                  <c:v>1.5046846639451747E-3</c:v>
                </c:pt>
                <c:pt idx="90">
                  <c:v>1.4969614582651686E-3</c:v>
                </c:pt>
                <c:pt idx="91">
                  <c:v>1.5146225207254675E-3</c:v>
                </c:pt>
                <c:pt idx="92">
                  <c:v>1.2773753377708784E-3</c:v>
                </c:pt>
                <c:pt idx="93">
                  <c:v>9.1317003527799693E-4</c:v>
                </c:pt>
                <c:pt idx="94">
                  <c:v>1.0979004779477061E-3</c:v>
                </c:pt>
                <c:pt idx="95">
                  <c:v>1.1986076740562361E-3</c:v>
                </c:pt>
                <c:pt idx="96">
                  <c:v>1.0008169773845193E-3</c:v>
                </c:pt>
                <c:pt idx="97">
                  <c:v>1.8276878943961994E-3</c:v>
                </c:pt>
                <c:pt idx="98">
                  <c:v>1.9058769650890923E-3</c:v>
                </c:pt>
                <c:pt idx="99">
                  <c:v>8.6977877491889889E-4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764-4D87-B8F4-4279B81C9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7505890"/>
        <c:axId val="1956052728"/>
      </c:barChart>
      <c:catAx>
        <c:axId val="21275058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956052728"/>
        <c:crosses val="autoZero"/>
        <c:auto val="1"/>
        <c:lblAlgn val="ctr"/>
        <c:lblOffset val="100"/>
        <c:noMultiLvlLbl val="1"/>
      </c:catAx>
      <c:valAx>
        <c:axId val="19560527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127505890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>
                <a:solidFill>
                  <a:srgbClr val="757575"/>
                </a:solidFill>
                <a:latin typeface="+mn-lt"/>
              </a:defRPr>
            </a:pPr>
            <a:r>
              <a:rPr lang="en-US" sz="1800" b="0">
                <a:solidFill>
                  <a:srgbClr val="757575"/>
                </a:solidFill>
                <a:latin typeface="+mn-lt"/>
              </a:rPr>
              <a:t>Delta= Fee/TVL 0.05% - Fee/TVL 0.3%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Delta= Fee/TVL 0.05% - Fee/TVL 0.3%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'ETH-USDC'!$AB$3:$AB$102</c:f>
              <c:numCache>
                <c:formatCode>General</c:formatCode>
                <c:ptCount val="100"/>
                <c:pt idx="0">
                  <c:v>2.0772647001334344E-4</c:v>
                </c:pt>
                <c:pt idx="1">
                  <c:v>2.1911938383509992E-4</c:v>
                </c:pt>
                <c:pt idx="2">
                  <c:v>1.960242005886241E-4</c:v>
                </c:pt>
                <c:pt idx="3">
                  <c:v>6.7086605583322335E-4</c:v>
                </c:pt>
                <c:pt idx="4">
                  <c:v>3.1428428230393366E-4</c:v>
                </c:pt>
                <c:pt idx="5">
                  <c:v>8.1370416362513943E-4</c:v>
                </c:pt>
                <c:pt idx="6">
                  <c:v>7.6271502509217169E-4</c:v>
                </c:pt>
                <c:pt idx="7">
                  <c:v>5.2846588077844247E-4</c:v>
                </c:pt>
                <c:pt idx="8">
                  <c:v>4.7778932270147134E-4</c:v>
                </c:pt>
                <c:pt idx="9">
                  <c:v>4.4043425608240633E-4</c:v>
                </c:pt>
                <c:pt idx="10">
                  <c:v>5.8910346666784293E-4</c:v>
                </c:pt>
                <c:pt idx="11">
                  <c:v>1.32485942328113E-4</c:v>
                </c:pt>
                <c:pt idx="12">
                  <c:v>5.1727908769597173E-4</c:v>
                </c:pt>
                <c:pt idx="13">
                  <c:v>1.617431408333333E-3</c:v>
                </c:pt>
                <c:pt idx="14">
                  <c:v>1.0338063867421999E-3</c:v>
                </c:pt>
                <c:pt idx="15">
                  <c:v>6.2762403480699943E-4</c:v>
                </c:pt>
                <c:pt idx="16">
                  <c:v>3.4951759593178703E-4</c:v>
                </c:pt>
                <c:pt idx="17">
                  <c:v>1.4488313579807878E-3</c:v>
                </c:pt>
                <c:pt idx="18">
                  <c:v>9.0607268367862842E-4</c:v>
                </c:pt>
                <c:pt idx="19">
                  <c:v>1.1219634451563466E-3</c:v>
                </c:pt>
                <c:pt idx="20">
                  <c:v>5.3655826531335865E-4</c:v>
                </c:pt>
                <c:pt idx="21">
                  <c:v>1.7836201665766449E-3</c:v>
                </c:pt>
                <c:pt idx="22">
                  <c:v>9.4057736471213186E-4</c:v>
                </c:pt>
                <c:pt idx="23">
                  <c:v>1.0905619646499804E-3</c:v>
                </c:pt>
                <c:pt idx="24">
                  <c:v>8.8500208589947522E-4</c:v>
                </c:pt>
                <c:pt idx="25">
                  <c:v>5.1191734687963241E-4</c:v>
                </c:pt>
                <c:pt idx="26">
                  <c:v>-4.4968217962573168E-5</c:v>
                </c:pt>
                <c:pt idx="27">
                  <c:v>5.0844950283670761E-4</c:v>
                </c:pt>
                <c:pt idx="28">
                  <c:v>1.0580104746139491E-3</c:v>
                </c:pt>
                <c:pt idx="29">
                  <c:v>2.8766329719032537E-4</c:v>
                </c:pt>
                <c:pt idx="30">
                  <c:v>1.2636440195487148E-3</c:v>
                </c:pt>
                <c:pt idx="31">
                  <c:v>1.2143694994969571E-3</c:v>
                </c:pt>
                <c:pt idx="32">
                  <c:v>7.3468517725510827E-4</c:v>
                </c:pt>
                <c:pt idx="33">
                  <c:v>5.0883190825588018E-4</c:v>
                </c:pt>
                <c:pt idx="34">
                  <c:v>1.2318536787900465E-3</c:v>
                </c:pt>
                <c:pt idx="35">
                  <c:v>1.0242105900198776E-3</c:v>
                </c:pt>
                <c:pt idx="36">
                  <c:v>4.6936207417831157E-4</c:v>
                </c:pt>
                <c:pt idx="37">
                  <c:v>6.4218902698681278E-4</c:v>
                </c:pt>
                <c:pt idx="38">
                  <c:v>4.0475972415171774E-4</c:v>
                </c:pt>
                <c:pt idx="39">
                  <c:v>9.8336302393995387E-4</c:v>
                </c:pt>
                <c:pt idx="40">
                  <c:v>1.5613878428488185E-3</c:v>
                </c:pt>
                <c:pt idx="41">
                  <c:v>6.2286752025597636E-4</c:v>
                </c:pt>
                <c:pt idx="42">
                  <c:v>6.0172507289839869E-4</c:v>
                </c:pt>
                <c:pt idx="43">
                  <c:v>2.8664022421858793E-4</c:v>
                </c:pt>
                <c:pt idx="44">
                  <c:v>2.5348826203195382E-4</c:v>
                </c:pt>
                <c:pt idx="45">
                  <c:v>5.4308584011875734E-4</c:v>
                </c:pt>
                <c:pt idx="46">
                  <c:v>3.5714116827765153E-4</c:v>
                </c:pt>
                <c:pt idx="47">
                  <c:v>2.626190586229051E-4</c:v>
                </c:pt>
                <c:pt idx="48">
                  <c:v>3.4594005467901304E-4</c:v>
                </c:pt>
                <c:pt idx="49">
                  <c:v>3.874360226938286E-4</c:v>
                </c:pt>
                <c:pt idx="50">
                  <c:v>2.3200434790507835E-4</c:v>
                </c:pt>
                <c:pt idx="51">
                  <c:v>3.9209181960167864E-4</c:v>
                </c:pt>
                <c:pt idx="52">
                  <c:v>4.4496716834944837E-4</c:v>
                </c:pt>
                <c:pt idx="53">
                  <c:v>8.8705723761371485E-4</c:v>
                </c:pt>
                <c:pt idx="54">
                  <c:v>5.6356242933725117E-4</c:v>
                </c:pt>
                <c:pt idx="55">
                  <c:v>4.4633703223101294E-4</c:v>
                </c:pt>
                <c:pt idx="56">
                  <c:v>1.2957713132542294E-4</c:v>
                </c:pt>
                <c:pt idx="57">
                  <c:v>3.4507383446751532E-4</c:v>
                </c:pt>
                <c:pt idx="58">
                  <c:v>4.9513022414332975E-4</c:v>
                </c:pt>
                <c:pt idx="59">
                  <c:v>5.5382993590349905E-4</c:v>
                </c:pt>
                <c:pt idx="60">
                  <c:v>7.2179128022808114E-4</c:v>
                </c:pt>
                <c:pt idx="61">
                  <c:v>8.6667097834690343E-5</c:v>
                </c:pt>
                <c:pt idx="62">
                  <c:v>-4.3485998335195705E-4</c:v>
                </c:pt>
                <c:pt idx="63">
                  <c:v>-3.0387924432038506E-5</c:v>
                </c:pt>
                <c:pt idx="64">
                  <c:v>1.1963164534016194E-3</c:v>
                </c:pt>
                <c:pt idx="65">
                  <c:v>9.0116695890240205E-4</c:v>
                </c:pt>
                <c:pt idx="66">
                  <c:v>1.4949826038173283E-3</c:v>
                </c:pt>
                <c:pt idx="67">
                  <c:v>6.6501560323679247E-4</c:v>
                </c:pt>
                <c:pt idx="68">
                  <c:v>8.5915737348371882E-4</c:v>
                </c:pt>
                <c:pt idx="69">
                  <c:v>1.3637318226684125E-3</c:v>
                </c:pt>
                <c:pt idx="70">
                  <c:v>8.1540277162249638E-4</c:v>
                </c:pt>
                <c:pt idx="71">
                  <c:v>4.5654264649548572E-4</c:v>
                </c:pt>
                <c:pt idx="72">
                  <c:v>3.3870113654627272E-4</c:v>
                </c:pt>
                <c:pt idx="73">
                  <c:v>6.5992946107590355E-4</c:v>
                </c:pt>
                <c:pt idx="74">
                  <c:v>6.5862383821903671E-4</c:v>
                </c:pt>
                <c:pt idx="75">
                  <c:v>9.0384927943590136E-4</c:v>
                </c:pt>
                <c:pt idx="76">
                  <c:v>7.8924530871887441E-4</c:v>
                </c:pt>
                <c:pt idx="77">
                  <c:v>-1.6280464027514444E-4</c:v>
                </c:pt>
                <c:pt idx="78">
                  <c:v>-9.9506937211081992E-4</c:v>
                </c:pt>
                <c:pt idx="79">
                  <c:v>2.6750276024590644E-3</c:v>
                </c:pt>
                <c:pt idx="80">
                  <c:v>1.274948973904151E-3</c:v>
                </c:pt>
                <c:pt idx="81">
                  <c:v>1.0736068272889795E-3</c:v>
                </c:pt>
                <c:pt idx="82">
                  <c:v>1.7570627070804241E-3</c:v>
                </c:pt>
                <c:pt idx="83">
                  <c:v>1.209421184857371E-3</c:v>
                </c:pt>
                <c:pt idx="84">
                  <c:v>8.8739116672163147E-4</c:v>
                </c:pt>
                <c:pt idx="85">
                  <c:v>5.8979045943767137E-4</c:v>
                </c:pt>
                <c:pt idx="86">
                  <c:v>4.5906725540559572E-4</c:v>
                </c:pt>
                <c:pt idx="87">
                  <c:v>7.4737383466892432E-4</c:v>
                </c:pt>
                <c:pt idx="88">
                  <c:v>7.4110248893432846E-4</c:v>
                </c:pt>
                <c:pt idx="89">
                  <c:v>6.7143834416226618E-4</c:v>
                </c:pt>
                <c:pt idx="90">
                  <c:v>7.8763617684060637E-4</c:v>
                </c:pt>
                <c:pt idx="91">
                  <c:v>7.229484499853585E-4</c:v>
                </c:pt>
                <c:pt idx="92">
                  <c:v>7.8988038706196621E-4</c:v>
                </c:pt>
                <c:pt idx="93">
                  <c:v>5.5090798600888414E-4</c:v>
                </c:pt>
                <c:pt idx="94">
                  <c:v>4.8533980858775849E-4</c:v>
                </c:pt>
                <c:pt idx="95">
                  <c:v>4.8358845503190492E-4</c:v>
                </c:pt>
                <c:pt idx="96">
                  <c:v>4.7804496603938006E-4</c:v>
                </c:pt>
                <c:pt idx="97">
                  <c:v>8.2201855702371371E-4</c:v>
                </c:pt>
                <c:pt idx="98">
                  <c:v>8.372562237791458E-4</c:v>
                </c:pt>
                <c:pt idx="99">
                  <c:v>3.7995117892194747E-4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5DB-4DD4-B6A0-0709448B8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448242"/>
        <c:axId val="1332445916"/>
      </c:barChart>
      <c:catAx>
        <c:axId val="19624482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332445916"/>
        <c:crosses val="autoZero"/>
        <c:auto val="1"/>
        <c:lblAlgn val="ctr"/>
        <c:lblOffset val="100"/>
        <c:noMultiLvlLbl val="1"/>
      </c:catAx>
      <c:valAx>
        <c:axId val="13324459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96244824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Transactions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Transactions 0.3%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'ETH-USDC'!$AF$3:$AF$102</c:f>
              <c:numCache>
                <c:formatCode>General</c:formatCode>
                <c:ptCount val="100"/>
                <c:pt idx="0">
                  <c:v>451</c:v>
                </c:pt>
                <c:pt idx="1">
                  <c:v>564</c:v>
                </c:pt>
                <c:pt idx="2">
                  <c:v>445</c:v>
                </c:pt>
                <c:pt idx="3">
                  <c:v>474</c:v>
                </c:pt>
                <c:pt idx="4">
                  <c:v>493</c:v>
                </c:pt>
                <c:pt idx="5">
                  <c:v>704</c:v>
                </c:pt>
                <c:pt idx="6">
                  <c:v>421</c:v>
                </c:pt>
                <c:pt idx="7">
                  <c:v>638</c:v>
                </c:pt>
                <c:pt idx="8">
                  <c:v>313</c:v>
                </c:pt>
                <c:pt idx="9">
                  <c:v>421</c:v>
                </c:pt>
                <c:pt idx="10">
                  <c:v>420</c:v>
                </c:pt>
                <c:pt idx="11">
                  <c:v>887</c:v>
                </c:pt>
                <c:pt idx="12">
                  <c:v>692</c:v>
                </c:pt>
                <c:pt idx="13">
                  <c:v>771</c:v>
                </c:pt>
                <c:pt idx="14">
                  <c:v>674</c:v>
                </c:pt>
                <c:pt idx="15">
                  <c:v>586</c:v>
                </c:pt>
                <c:pt idx="16">
                  <c:v>611</c:v>
                </c:pt>
                <c:pt idx="17">
                  <c:v>594</c:v>
                </c:pt>
                <c:pt idx="18">
                  <c:v>583</c:v>
                </c:pt>
                <c:pt idx="19">
                  <c:v>452</c:v>
                </c:pt>
                <c:pt idx="20">
                  <c:v>517</c:v>
                </c:pt>
                <c:pt idx="21">
                  <c:v>917</c:v>
                </c:pt>
                <c:pt idx="22">
                  <c:v>456</c:v>
                </c:pt>
                <c:pt idx="23">
                  <c:v>596</c:v>
                </c:pt>
                <c:pt idx="24">
                  <c:v>508</c:v>
                </c:pt>
                <c:pt idx="25">
                  <c:v>713</c:v>
                </c:pt>
                <c:pt idx="26">
                  <c:v>624</c:v>
                </c:pt>
                <c:pt idx="27">
                  <c:v>636</c:v>
                </c:pt>
                <c:pt idx="28">
                  <c:v>701</c:v>
                </c:pt>
                <c:pt idx="29">
                  <c:v>1192</c:v>
                </c:pt>
                <c:pt idx="30">
                  <c:v>689</c:v>
                </c:pt>
                <c:pt idx="31">
                  <c:v>930</c:v>
                </c:pt>
                <c:pt idx="32">
                  <c:v>633</c:v>
                </c:pt>
                <c:pt idx="33">
                  <c:v>670</c:v>
                </c:pt>
                <c:pt idx="34">
                  <c:v>711</c:v>
                </c:pt>
                <c:pt idx="35">
                  <c:v>778</c:v>
                </c:pt>
                <c:pt idx="36">
                  <c:v>625</c:v>
                </c:pt>
                <c:pt idx="37">
                  <c:v>431</c:v>
                </c:pt>
                <c:pt idx="38">
                  <c:v>894</c:v>
                </c:pt>
                <c:pt idx="39">
                  <c:v>742</c:v>
                </c:pt>
                <c:pt idx="40">
                  <c:v>775</c:v>
                </c:pt>
                <c:pt idx="41">
                  <c:v>524</c:v>
                </c:pt>
                <c:pt idx="42">
                  <c:v>671</c:v>
                </c:pt>
                <c:pt idx="43">
                  <c:v>485</c:v>
                </c:pt>
                <c:pt idx="44">
                  <c:v>514</c:v>
                </c:pt>
                <c:pt idx="45">
                  <c:v>696</c:v>
                </c:pt>
                <c:pt idx="46">
                  <c:v>478</c:v>
                </c:pt>
                <c:pt idx="47">
                  <c:v>387</c:v>
                </c:pt>
                <c:pt idx="48">
                  <c:v>462</c:v>
                </c:pt>
                <c:pt idx="49">
                  <c:v>369</c:v>
                </c:pt>
                <c:pt idx="50">
                  <c:v>331</c:v>
                </c:pt>
                <c:pt idx="51">
                  <c:v>332</c:v>
                </c:pt>
                <c:pt idx="52">
                  <c:v>315</c:v>
                </c:pt>
                <c:pt idx="53">
                  <c:v>487</c:v>
                </c:pt>
                <c:pt idx="54">
                  <c:v>386</c:v>
                </c:pt>
                <c:pt idx="55">
                  <c:v>371</c:v>
                </c:pt>
                <c:pt idx="56">
                  <c:v>396</c:v>
                </c:pt>
                <c:pt idx="57">
                  <c:v>323</c:v>
                </c:pt>
                <c:pt idx="58">
                  <c:v>216</c:v>
                </c:pt>
                <c:pt idx="59">
                  <c:v>285</c:v>
                </c:pt>
                <c:pt idx="60">
                  <c:v>344</c:v>
                </c:pt>
                <c:pt idx="61">
                  <c:v>575</c:v>
                </c:pt>
                <c:pt idx="62">
                  <c:v>746</c:v>
                </c:pt>
                <c:pt idx="63">
                  <c:v>1050</c:v>
                </c:pt>
                <c:pt idx="64">
                  <c:v>528</c:v>
                </c:pt>
                <c:pt idx="65">
                  <c:v>304</c:v>
                </c:pt>
                <c:pt idx="66">
                  <c:v>583</c:v>
                </c:pt>
                <c:pt idx="67">
                  <c:v>305</c:v>
                </c:pt>
                <c:pt idx="68">
                  <c:v>331</c:v>
                </c:pt>
                <c:pt idx="69">
                  <c:v>369</c:v>
                </c:pt>
                <c:pt idx="70">
                  <c:v>371</c:v>
                </c:pt>
                <c:pt idx="71">
                  <c:v>221</c:v>
                </c:pt>
                <c:pt idx="72">
                  <c:v>303</c:v>
                </c:pt>
                <c:pt idx="73">
                  <c:v>455</c:v>
                </c:pt>
                <c:pt idx="74">
                  <c:v>480</c:v>
                </c:pt>
                <c:pt idx="75">
                  <c:v>350</c:v>
                </c:pt>
                <c:pt idx="76">
                  <c:v>547</c:v>
                </c:pt>
                <c:pt idx="77">
                  <c:v>1580</c:v>
                </c:pt>
                <c:pt idx="78">
                  <c:v>1536</c:v>
                </c:pt>
                <c:pt idx="79">
                  <c:v>534</c:v>
                </c:pt>
                <c:pt idx="80">
                  <c:v>1246</c:v>
                </c:pt>
                <c:pt idx="81">
                  <c:v>653</c:v>
                </c:pt>
                <c:pt idx="82">
                  <c:v>788</c:v>
                </c:pt>
                <c:pt idx="83">
                  <c:v>737</c:v>
                </c:pt>
                <c:pt idx="84">
                  <c:v>563</c:v>
                </c:pt>
                <c:pt idx="85">
                  <c:v>407</c:v>
                </c:pt>
                <c:pt idx="86">
                  <c:v>425</c:v>
                </c:pt>
                <c:pt idx="87">
                  <c:v>386</c:v>
                </c:pt>
                <c:pt idx="88">
                  <c:v>432</c:v>
                </c:pt>
                <c:pt idx="89">
                  <c:v>459</c:v>
                </c:pt>
                <c:pt idx="90">
                  <c:v>449</c:v>
                </c:pt>
                <c:pt idx="91">
                  <c:v>515</c:v>
                </c:pt>
                <c:pt idx="92">
                  <c:v>377</c:v>
                </c:pt>
                <c:pt idx="93">
                  <c:v>370</c:v>
                </c:pt>
                <c:pt idx="94">
                  <c:v>468</c:v>
                </c:pt>
                <c:pt idx="95">
                  <c:v>497</c:v>
                </c:pt>
                <c:pt idx="96">
                  <c:v>388</c:v>
                </c:pt>
                <c:pt idx="97">
                  <c:v>501</c:v>
                </c:pt>
                <c:pt idx="98">
                  <c:v>716</c:v>
                </c:pt>
                <c:pt idx="99">
                  <c:v>371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0B4-4894-AFA4-3CDA5D84CDC6}"/>
            </c:ext>
          </c:extLst>
        </c:ser>
        <c:ser>
          <c:idx val="1"/>
          <c:order val="1"/>
          <c:tx>
            <c:v>Transactions 0.05%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31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1-80B4-4894-AFA4-3CDA5D84CDC6}"/>
              </c:ext>
            </c:extLst>
          </c:dPt>
          <c:val>
            <c:numRef>
              <c:f>'ETH-USDC'!$AG$3:$AG$102</c:f>
              <c:numCache>
                <c:formatCode>General</c:formatCode>
                <c:ptCount val="100"/>
                <c:pt idx="0">
                  <c:v>2713</c:v>
                </c:pt>
                <c:pt idx="1">
                  <c:v>3024</c:v>
                </c:pt>
                <c:pt idx="2">
                  <c:v>3229</c:v>
                </c:pt>
                <c:pt idx="3">
                  <c:v>3919</c:v>
                </c:pt>
                <c:pt idx="4">
                  <c:v>4282</c:v>
                </c:pt>
                <c:pt idx="5">
                  <c:v>5260</c:v>
                </c:pt>
                <c:pt idx="6">
                  <c:v>3913</c:v>
                </c:pt>
                <c:pt idx="7">
                  <c:v>4129</c:v>
                </c:pt>
                <c:pt idx="8">
                  <c:v>3366</c:v>
                </c:pt>
                <c:pt idx="9">
                  <c:v>3411</c:v>
                </c:pt>
                <c:pt idx="10">
                  <c:v>4268</c:v>
                </c:pt>
                <c:pt idx="11">
                  <c:v>5034</c:v>
                </c:pt>
                <c:pt idx="12">
                  <c:v>4143</c:v>
                </c:pt>
                <c:pt idx="13">
                  <c:v>5091</c:v>
                </c:pt>
                <c:pt idx="14">
                  <c:v>5021</c:v>
                </c:pt>
                <c:pt idx="15">
                  <c:v>4042</c:v>
                </c:pt>
                <c:pt idx="16">
                  <c:v>3834</c:v>
                </c:pt>
                <c:pt idx="17">
                  <c:v>4643</c:v>
                </c:pt>
                <c:pt idx="18">
                  <c:v>4711</c:v>
                </c:pt>
                <c:pt idx="19">
                  <c:v>4994</c:v>
                </c:pt>
                <c:pt idx="20">
                  <c:v>4827</c:v>
                </c:pt>
                <c:pt idx="21">
                  <c:v>7520</c:v>
                </c:pt>
                <c:pt idx="22">
                  <c:v>5232</c:v>
                </c:pt>
                <c:pt idx="23">
                  <c:v>5594</c:v>
                </c:pt>
                <c:pt idx="24">
                  <c:v>4677</c:v>
                </c:pt>
                <c:pt idx="25">
                  <c:v>5472</c:v>
                </c:pt>
                <c:pt idx="26">
                  <c:v>4732</c:v>
                </c:pt>
                <c:pt idx="27">
                  <c:v>5001</c:v>
                </c:pt>
                <c:pt idx="28">
                  <c:v>5472</c:v>
                </c:pt>
                <c:pt idx="29">
                  <c:v>7345</c:v>
                </c:pt>
                <c:pt idx="30">
                  <c:v>5576</c:v>
                </c:pt>
                <c:pt idx="31">
                  <c:v>6860</c:v>
                </c:pt>
                <c:pt idx="32">
                  <c:v>5508</c:v>
                </c:pt>
                <c:pt idx="33">
                  <c:v>5270</c:v>
                </c:pt>
                <c:pt idx="34">
                  <c:v>6377</c:v>
                </c:pt>
                <c:pt idx="35">
                  <c:v>6468</c:v>
                </c:pt>
                <c:pt idx="36">
                  <c:v>5182</c:v>
                </c:pt>
                <c:pt idx="37">
                  <c:v>4730</c:v>
                </c:pt>
                <c:pt idx="38">
                  <c:v>6734</c:v>
                </c:pt>
                <c:pt idx="39">
                  <c:v>6144</c:v>
                </c:pt>
                <c:pt idx="40">
                  <c:v>5995</c:v>
                </c:pt>
                <c:pt idx="41">
                  <c:v>4495</c:v>
                </c:pt>
                <c:pt idx="42">
                  <c:v>5404</c:v>
                </c:pt>
                <c:pt idx="43">
                  <c:v>4533</c:v>
                </c:pt>
                <c:pt idx="44">
                  <c:v>4175</c:v>
                </c:pt>
                <c:pt idx="45">
                  <c:v>5639</c:v>
                </c:pt>
                <c:pt idx="46">
                  <c:v>5502</c:v>
                </c:pt>
                <c:pt idx="47">
                  <c:v>4291</c:v>
                </c:pt>
                <c:pt idx="48">
                  <c:v>4456</c:v>
                </c:pt>
                <c:pt idx="49">
                  <c:v>4290</c:v>
                </c:pt>
                <c:pt idx="50">
                  <c:v>4257</c:v>
                </c:pt>
                <c:pt idx="51">
                  <c:v>3746</c:v>
                </c:pt>
                <c:pt idx="52">
                  <c:v>3619</c:v>
                </c:pt>
                <c:pt idx="53">
                  <c:v>5092</c:v>
                </c:pt>
                <c:pt idx="54">
                  <c:v>4640</c:v>
                </c:pt>
                <c:pt idx="55">
                  <c:v>4461</c:v>
                </c:pt>
                <c:pt idx="56">
                  <c:v>4794</c:v>
                </c:pt>
                <c:pt idx="57">
                  <c:v>3939</c:v>
                </c:pt>
                <c:pt idx="58">
                  <c:v>3380</c:v>
                </c:pt>
                <c:pt idx="59">
                  <c:v>4249</c:v>
                </c:pt>
                <c:pt idx="60">
                  <c:v>4123</c:v>
                </c:pt>
                <c:pt idx="61">
                  <c:v>5349</c:v>
                </c:pt>
                <c:pt idx="62">
                  <c:v>6064</c:v>
                </c:pt>
                <c:pt idx="63">
                  <c:v>6957</c:v>
                </c:pt>
                <c:pt idx="64">
                  <c:v>5428</c:v>
                </c:pt>
                <c:pt idx="65">
                  <c:v>3595</c:v>
                </c:pt>
                <c:pt idx="66">
                  <c:v>5214</c:v>
                </c:pt>
                <c:pt idx="67">
                  <c:v>4030</c:v>
                </c:pt>
                <c:pt idx="68">
                  <c:v>4271</c:v>
                </c:pt>
                <c:pt idx="69">
                  <c:v>4045</c:v>
                </c:pt>
                <c:pt idx="70">
                  <c:v>3902</c:v>
                </c:pt>
                <c:pt idx="71">
                  <c:v>3224</c:v>
                </c:pt>
                <c:pt idx="72">
                  <c:v>3212</c:v>
                </c:pt>
                <c:pt idx="73">
                  <c:v>4681</c:v>
                </c:pt>
                <c:pt idx="74">
                  <c:v>4851</c:v>
                </c:pt>
                <c:pt idx="75">
                  <c:v>4917</c:v>
                </c:pt>
                <c:pt idx="76">
                  <c:v>5209</c:v>
                </c:pt>
                <c:pt idx="77">
                  <c:v>10153</c:v>
                </c:pt>
                <c:pt idx="78">
                  <c:v>8846</c:v>
                </c:pt>
                <c:pt idx="79">
                  <c:v>6422</c:v>
                </c:pt>
                <c:pt idx="80">
                  <c:v>9274</c:v>
                </c:pt>
                <c:pt idx="81">
                  <c:v>6322</c:v>
                </c:pt>
                <c:pt idx="82">
                  <c:v>7451</c:v>
                </c:pt>
                <c:pt idx="83">
                  <c:v>6350</c:v>
                </c:pt>
                <c:pt idx="84">
                  <c:v>5288</c:v>
                </c:pt>
                <c:pt idx="85">
                  <c:v>4255</c:v>
                </c:pt>
                <c:pt idx="86">
                  <c:v>3909</c:v>
                </c:pt>
                <c:pt idx="87">
                  <c:v>4914</c:v>
                </c:pt>
                <c:pt idx="88">
                  <c:v>4405</c:v>
                </c:pt>
                <c:pt idx="89">
                  <c:v>4429</c:v>
                </c:pt>
                <c:pt idx="90">
                  <c:v>4542</c:v>
                </c:pt>
                <c:pt idx="91">
                  <c:v>4967</c:v>
                </c:pt>
                <c:pt idx="92">
                  <c:v>4510</c:v>
                </c:pt>
                <c:pt idx="93">
                  <c:v>3999</c:v>
                </c:pt>
                <c:pt idx="94">
                  <c:v>4653</c:v>
                </c:pt>
                <c:pt idx="95">
                  <c:v>4635</c:v>
                </c:pt>
                <c:pt idx="96">
                  <c:v>4398</c:v>
                </c:pt>
                <c:pt idx="97">
                  <c:v>5372</c:v>
                </c:pt>
                <c:pt idx="98">
                  <c:v>6104</c:v>
                </c:pt>
                <c:pt idx="99">
                  <c:v>3583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80B4-4894-AFA4-3CDA5D84C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1943480"/>
        <c:axId val="1847834539"/>
      </c:barChart>
      <c:catAx>
        <c:axId val="991943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847834539"/>
        <c:crosses val="autoZero"/>
        <c:auto val="1"/>
        <c:lblAlgn val="ctr"/>
        <c:lblOffset val="100"/>
        <c:noMultiLvlLbl val="1"/>
      </c:catAx>
      <c:valAx>
        <c:axId val="18478345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9919434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3378350700394114"/>
          <c:y val="0.91704834605597962"/>
        </c:manualLayout>
      </c:layout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>
                <a:solidFill>
                  <a:srgbClr val="757575"/>
                </a:solidFill>
                <a:latin typeface="+mn-lt"/>
              </a:defRPr>
            </a:pPr>
            <a:r>
              <a:rPr lang="en-US" sz="1800" b="0">
                <a:solidFill>
                  <a:srgbClr val="757575"/>
                </a:solidFill>
                <a:latin typeface="+mn-lt"/>
              </a:rPr>
              <a:t>Transactions 0.05%/Transactions 0.3%</a:t>
            </a:r>
          </a:p>
        </c:rich>
      </c:tx>
      <c:layout>
        <c:manualLayout>
          <c:xMode val="edge"/>
          <c:yMode val="edge"/>
          <c:x val="2.0904729266620972E-2"/>
          <c:y val="0.05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Transactions 0.05%/Transactions 0.3%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'ETH-USDC'!$AH$3:$AH$102</c:f>
              <c:numCache>
                <c:formatCode>General</c:formatCode>
                <c:ptCount val="100"/>
                <c:pt idx="0">
                  <c:v>6.0155210643015522</c:v>
                </c:pt>
                <c:pt idx="1">
                  <c:v>5.3617021276595747</c:v>
                </c:pt>
                <c:pt idx="2">
                  <c:v>7.2561797752808985</c:v>
                </c:pt>
                <c:pt idx="3">
                  <c:v>8.2679324894514767</c:v>
                </c:pt>
                <c:pt idx="4">
                  <c:v>8.6855983772819467</c:v>
                </c:pt>
                <c:pt idx="5">
                  <c:v>7.4715909090909092</c:v>
                </c:pt>
                <c:pt idx="6">
                  <c:v>9.2945368171021379</c:v>
                </c:pt>
                <c:pt idx="7">
                  <c:v>6.4717868338557993</c:v>
                </c:pt>
                <c:pt idx="8">
                  <c:v>10.753993610223642</c:v>
                </c:pt>
                <c:pt idx="9">
                  <c:v>8.1021377672209027</c:v>
                </c:pt>
                <c:pt idx="10">
                  <c:v>10.161904761904761</c:v>
                </c:pt>
                <c:pt idx="11">
                  <c:v>5.6753100338218712</c:v>
                </c:pt>
                <c:pt idx="12">
                  <c:v>5.9869942196531793</c:v>
                </c:pt>
                <c:pt idx="13">
                  <c:v>6.6031128404669257</c:v>
                </c:pt>
                <c:pt idx="14">
                  <c:v>7.4495548961424332</c:v>
                </c:pt>
                <c:pt idx="15">
                  <c:v>6.8976109215017063</c:v>
                </c:pt>
                <c:pt idx="16">
                  <c:v>6.2749590834697218</c:v>
                </c:pt>
                <c:pt idx="17">
                  <c:v>7.8164983164983166</c:v>
                </c:pt>
                <c:pt idx="18">
                  <c:v>8.0806174957118362</c:v>
                </c:pt>
                <c:pt idx="19">
                  <c:v>11.048672566371682</c:v>
                </c:pt>
                <c:pt idx="20">
                  <c:v>9.336557059961315</c:v>
                </c:pt>
                <c:pt idx="21">
                  <c:v>8.2006543075245357</c:v>
                </c:pt>
                <c:pt idx="22">
                  <c:v>11.473684210526315</c:v>
                </c:pt>
                <c:pt idx="23">
                  <c:v>9.3859060402684555</c:v>
                </c:pt>
                <c:pt idx="24">
                  <c:v>9.206692913385826</c:v>
                </c:pt>
                <c:pt idx="25">
                  <c:v>7.6746143057503504</c:v>
                </c:pt>
                <c:pt idx="26">
                  <c:v>7.583333333333333</c:v>
                </c:pt>
                <c:pt idx="27">
                  <c:v>7.8632075471698117</c:v>
                </c:pt>
                <c:pt idx="28">
                  <c:v>7.8059914407988584</c:v>
                </c:pt>
                <c:pt idx="29">
                  <c:v>6.1619127516778525</c:v>
                </c:pt>
                <c:pt idx="30">
                  <c:v>8.0928882438316396</c:v>
                </c:pt>
                <c:pt idx="31">
                  <c:v>7.376344086021505</c:v>
                </c:pt>
                <c:pt idx="32">
                  <c:v>8.7014218009478679</c:v>
                </c:pt>
                <c:pt idx="33">
                  <c:v>7.8656716417910451</c:v>
                </c:pt>
                <c:pt idx="34">
                  <c:v>8.9690576652601965</c:v>
                </c:pt>
                <c:pt idx="35">
                  <c:v>8.3136246786632384</c:v>
                </c:pt>
                <c:pt idx="36">
                  <c:v>8.2911999999999999</c:v>
                </c:pt>
                <c:pt idx="37">
                  <c:v>10.974477958236658</c:v>
                </c:pt>
                <c:pt idx="38">
                  <c:v>7.5324384787472036</c:v>
                </c:pt>
                <c:pt idx="39">
                  <c:v>8.2803234501347713</c:v>
                </c:pt>
                <c:pt idx="40">
                  <c:v>7.7354838709677418</c:v>
                </c:pt>
                <c:pt idx="41">
                  <c:v>8.5782442748091601</c:v>
                </c:pt>
                <c:pt idx="42">
                  <c:v>8.0536512667660212</c:v>
                </c:pt>
                <c:pt idx="43">
                  <c:v>9.3463917525773201</c:v>
                </c:pt>
                <c:pt idx="44">
                  <c:v>8.1225680933852136</c:v>
                </c:pt>
                <c:pt idx="45">
                  <c:v>8.1020114942528743</c:v>
                </c:pt>
                <c:pt idx="46">
                  <c:v>11.510460251046025</c:v>
                </c:pt>
                <c:pt idx="47">
                  <c:v>11.087855297157622</c:v>
                </c:pt>
                <c:pt idx="48">
                  <c:v>9.6450216450216448</c:v>
                </c:pt>
                <c:pt idx="49">
                  <c:v>11.626016260162602</c:v>
                </c:pt>
                <c:pt idx="50">
                  <c:v>12.861027190332326</c:v>
                </c:pt>
                <c:pt idx="51">
                  <c:v>11.283132530120483</c:v>
                </c:pt>
                <c:pt idx="52">
                  <c:v>11.488888888888889</c:v>
                </c:pt>
                <c:pt idx="53">
                  <c:v>10.455852156057494</c:v>
                </c:pt>
                <c:pt idx="54">
                  <c:v>12.020725388601036</c:v>
                </c:pt>
                <c:pt idx="55">
                  <c:v>12.024258760107816</c:v>
                </c:pt>
                <c:pt idx="56">
                  <c:v>12.106060606060606</c:v>
                </c:pt>
                <c:pt idx="57">
                  <c:v>12.195046439628483</c:v>
                </c:pt>
                <c:pt idx="58">
                  <c:v>15.648148148148149</c:v>
                </c:pt>
                <c:pt idx="59">
                  <c:v>14.908771929824562</c:v>
                </c:pt>
                <c:pt idx="60">
                  <c:v>11.98546511627907</c:v>
                </c:pt>
                <c:pt idx="61">
                  <c:v>9.3026086956521734</c:v>
                </c:pt>
                <c:pt idx="62">
                  <c:v>8.1286863270777481</c:v>
                </c:pt>
                <c:pt idx="63">
                  <c:v>6.6257142857142854</c:v>
                </c:pt>
                <c:pt idx="64">
                  <c:v>10.280303030303031</c:v>
                </c:pt>
                <c:pt idx="65">
                  <c:v>11.825657894736842</c:v>
                </c:pt>
                <c:pt idx="66">
                  <c:v>8.9433962264150946</c:v>
                </c:pt>
                <c:pt idx="67">
                  <c:v>13.21311475409836</c:v>
                </c:pt>
                <c:pt idx="68">
                  <c:v>12.90332326283988</c:v>
                </c:pt>
                <c:pt idx="69">
                  <c:v>10.962059620596206</c:v>
                </c:pt>
                <c:pt idx="70">
                  <c:v>10.517520215633423</c:v>
                </c:pt>
                <c:pt idx="71">
                  <c:v>14.588235294117647</c:v>
                </c:pt>
                <c:pt idx="72">
                  <c:v>10.600660066006601</c:v>
                </c:pt>
                <c:pt idx="73">
                  <c:v>10.287912087912089</c:v>
                </c:pt>
                <c:pt idx="74">
                  <c:v>10.106249999999999</c:v>
                </c:pt>
                <c:pt idx="75">
                  <c:v>14.048571428571428</c:v>
                </c:pt>
                <c:pt idx="76">
                  <c:v>9.5228519195612424</c:v>
                </c:pt>
                <c:pt idx="77">
                  <c:v>6.4259493670886076</c:v>
                </c:pt>
                <c:pt idx="78">
                  <c:v>5.759114583333333</c:v>
                </c:pt>
                <c:pt idx="79">
                  <c:v>12.02621722846442</c:v>
                </c:pt>
                <c:pt idx="80">
                  <c:v>7.4430176565008024</c:v>
                </c:pt>
                <c:pt idx="81">
                  <c:v>9.6814701378254213</c:v>
                </c:pt>
                <c:pt idx="82">
                  <c:v>9.4555837563451774</c:v>
                </c:pt>
                <c:pt idx="83">
                  <c:v>8.6160108548168246</c:v>
                </c:pt>
                <c:pt idx="84">
                  <c:v>9.3925399644760219</c:v>
                </c:pt>
                <c:pt idx="85">
                  <c:v>10.454545454545455</c:v>
                </c:pt>
                <c:pt idx="86">
                  <c:v>9.1976470588235291</c:v>
                </c:pt>
                <c:pt idx="87">
                  <c:v>12.730569948186529</c:v>
                </c:pt>
                <c:pt idx="88">
                  <c:v>10.19675925925926</c:v>
                </c:pt>
                <c:pt idx="89">
                  <c:v>9.6492374727668846</c:v>
                </c:pt>
                <c:pt idx="90">
                  <c:v>10.115812917594655</c:v>
                </c:pt>
                <c:pt idx="91">
                  <c:v>9.6446601941747581</c:v>
                </c:pt>
                <c:pt idx="92">
                  <c:v>11.962864721485412</c:v>
                </c:pt>
                <c:pt idx="93">
                  <c:v>10.808108108108108</c:v>
                </c:pt>
                <c:pt idx="94">
                  <c:v>9.9423076923076916</c:v>
                </c:pt>
                <c:pt idx="95">
                  <c:v>9.3259557344064383</c:v>
                </c:pt>
                <c:pt idx="96">
                  <c:v>11.335051546391753</c:v>
                </c:pt>
                <c:pt idx="97">
                  <c:v>10.722554890219561</c:v>
                </c:pt>
                <c:pt idx="98">
                  <c:v>8.5251396648044686</c:v>
                </c:pt>
                <c:pt idx="99">
                  <c:v>9.6576819407008081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04A-4F6B-A584-EB9CAE652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0461023"/>
        <c:axId val="300453579"/>
      </c:barChart>
      <c:catAx>
        <c:axId val="18804610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300453579"/>
        <c:crosses val="autoZero"/>
        <c:auto val="1"/>
        <c:lblAlgn val="ctr"/>
        <c:lblOffset val="100"/>
        <c:noMultiLvlLbl val="1"/>
      </c:catAx>
      <c:valAx>
        <c:axId val="3004535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88046102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Average fee per 1 transaction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Average fee/Transaction  0.3%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'ETH-USDC'!$AJ$3:$AJ$102</c:f>
              <c:numCache>
                <c:formatCode>General</c:formatCode>
                <c:ptCount val="100"/>
                <c:pt idx="0">
                  <c:v>405.53565631929047</c:v>
                </c:pt>
                <c:pt idx="1">
                  <c:v>363.72062234042556</c:v>
                </c:pt>
                <c:pt idx="2">
                  <c:v>330.8491235955056</c:v>
                </c:pt>
                <c:pt idx="3">
                  <c:v>339.77407172995783</c:v>
                </c:pt>
                <c:pt idx="4">
                  <c:v>461.66683569979716</c:v>
                </c:pt>
                <c:pt idx="5">
                  <c:v>663.61324431818184</c:v>
                </c:pt>
                <c:pt idx="6">
                  <c:v>432.82340855106889</c:v>
                </c:pt>
                <c:pt idx="7">
                  <c:v>602.41214263322877</c:v>
                </c:pt>
                <c:pt idx="8">
                  <c:v>312.29742076677314</c:v>
                </c:pt>
                <c:pt idx="9">
                  <c:v>428.04542992874104</c:v>
                </c:pt>
                <c:pt idx="10">
                  <c:v>455.01074761904761</c:v>
                </c:pt>
                <c:pt idx="11">
                  <c:v>652.90420856820754</c:v>
                </c:pt>
                <c:pt idx="12">
                  <c:v>462.21286705202311</c:v>
                </c:pt>
                <c:pt idx="13">
                  <c:v>467.96207392996109</c:v>
                </c:pt>
                <c:pt idx="14">
                  <c:v>304.16696587537092</c:v>
                </c:pt>
                <c:pt idx="15">
                  <c:v>284.47159385665526</c:v>
                </c:pt>
                <c:pt idx="16">
                  <c:v>408.7592454991817</c:v>
                </c:pt>
                <c:pt idx="17">
                  <c:v>478.92985353535352</c:v>
                </c:pt>
                <c:pt idx="18">
                  <c:v>534.48371183533447</c:v>
                </c:pt>
                <c:pt idx="19">
                  <c:v>530.14594911504423</c:v>
                </c:pt>
                <c:pt idx="20">
                  <c:v>526.47046421663435</c:v>
                </c:pt>
                <c:pt idx="21">
                  <c:v>502.49164231188661</c:v>
                </c:pt>
                <c:pt idx="22">
                  <c:v>307.62609649122805</c:v>
                </c:pt>
                <c:pt idx="23">
                  <c:v>424.8244832214765</c:v>
                </c:pt>
                <c:pt idx="24">
                  <c:v>466.523968503937</c:v>
                </c:pt>
                <c:pt idx="25">
                  <c:v>1084.7169467040674</c:v>
                </c:pt>
                <c:pt idx="26">
                  <c:v>945.9025705128206</c:v>
                </c:pt>
                <c:pt idx="27">
                  <c:v>896.73621855345914</c:v>
                </c:pt>
                <c:pt idx="28">
                  <c:v>951.67824251069896</c:v>
                </c:pt>
                <c:pt idx="29">
                  <c:v>960.33150167785232</c:v>
                </c:pt>
                <c:pt idx="30">
                  <c:v>730.103709724238</c:v>
                </c:pt>
                <c:pt idx="31">
                  <c:v>770.99023548387095</c:v>
                </c:pt>
                <c:pt idx="32">
                  <c:v>602.08419431279617</c:v>
                </c:pt>
                <c:pt idx="33">
                  <c:v>683.76912686567164</c:v>
                </c:pt>
                <c:pt idx="34">
                  <c:v>836.99206469760907</c:v>
                </c:pt>
                <c:pt idx="35">
                  <c:v>991.92967352185087</c:v>
                </c:pt>
                <c:pt idx="36">
                  <c:v>892.10080000000005</c:v>
                </c:pt>
                <c:pt idx="37">
                  <c:v>539.39491879350351</c:v>
                </c:pt>
                <c:pt idx="38">
                  <c:v>713.07905816554808</c:v>
                </c:pt>
                <c:pt idx="39">
                  <c:v>475.76009164420486</c:v>
                </c:pt>
                <c:pt idx="40">
                  <c:v>801.01825677419356</c:v>
                </c:pt>
                <c:pt idx="41">
                  <c:v>755.49284351145036</c:v>
                </c:pt>
                <c:pt idx="42">
                  <c:v>914.40427272727277</c:v>
                </c:pt>
                <c:pt idx="43">
                  <c:v>839.46384742268049</c:v>
                </c:pt>
                <c:pt idx="44">
                  <c:v>715.98118871595329</c:v>
                </c:pt>
                <c:pt idx="45">
                  <c:v>681.05697701149427</c:v>
                </c:pt>
                <c:pt idx="46">
                  <c:v>548.72015062761511</c:v>
                </c:pt>
                <c:pt idx="47">
                  <c:v>545.76421188630491</c:v>
                </c:pt>
                <c:pt idx="48">
                  <c:v>664.49902813852805</c:v>
                </c:pt>
                <c:pt idx="49">
                  <c:v>545.28826016260155</c:v>
                </c:pt>
                <c:pt idx="50">
                  <c:v>559.09522960725076</c:v>
                </c:pt>
                <c:pt idx="51">
                  <c:v>397.04675602409634</c:v>
                </c:pt>
                <c:pt idx="52">
                  <c:v>343.98012063492064</c:v>
                </c:pt>
                <c:pt idx="53">
                  <c:v>625.502930184805</c:v>
                </c:pt>
                <c:pt idx="54">
                  <c:v>478.19893264248702</c:v>
                </c:pt>
                <c:pt idx="55">
                  <c:v>447.49372776280325</c:v>
                </c:pt>
                <c:pt idx="56">
                  <c:v>750.5621818181819</c:v>
                </c:pt>
                <c:pt idx="57">
                  <c:v>424.51209597523223</c:v>
                </c:pt>
                <c:pt idx="58">
                  <c:v>464.19039814814818</c:v>
                </c:pt>
                <c:pt idx="59">
                  <c:v>456.36147017543857</c:v>
                </c:pt>
                <c:pt idx="60">
                  <c:v>497.51359011627903</c:v>
                </c:pt>
                <c:pt idx="61">
                  <c:v>966.20128869565224</c:v>
                </c:pt>
                <c:pt idx="62">
                  <c:v>826.16674798927613</c:v>
                </c:pt>
                <c:pt idx="63">
                  <c:v>654.82241333333332</c:v>
                </c:pt>
                <c:pt idx="64">
                  <c:v>519.39196969696968</c:v>
                </c:pt>
                <c:pt idx="65">
                  <c:v>341.52232236842104</c:v>
                </c:pt>
                <c:pt idx="66">
                  <c:v>587.04177358490563</c:v>
                </c:pt>
                <c:pt idx="67">
                  <c:v>731.1254295081967</c:v>
                </c:pt>
                <c:pt idx="68">
                  <c:v>562.87446525679763</c:v>
                </c:pt>
                <c:pt idx="69">
                  <c:v>548.72583197831977</c:v>
                </c:pt>
                <c:pt idx="70">
                  <c:v>477.4526765498652</c:v>
                </c:pt>
                <c:pt idx="71">
                  <c:v>405.39412895927597</c:v>
                </c:pt>
                <c:pt idx="72">
                  <c:v>476.19925412541255</c:v>
                </c:pt>
                <c:pt idx="73">
                  <c:v>437.85347472527474</c:v>
                </c:pt>
                <c:pt idx="74">
                  <c:v>545.69283958333335</c:v>
                </c:pt>
                <c:pt idx="75">
                  <c:v>620.19373142857148</c:v>
                </c:pt>
                <c:pt idx="76">
                  <c:v>514.44875319926871</c:v>
                </c:pt>
                <c:pt idx="77">
                  <c:v>881.76274050632901</c:v>
                </c:pt>
                <c:pt idx="78">
                  <c:v>528.38728059895834</c:v>
                </c:pt>
                <c:pt idx="79">
                  <c:v>328.05955243445692</c:v>
                </c:pt>
                <c:pt idx="80">
                  <c:v>569.61744141252007</c:v>
                </c:pt>
                <c:pt idx="81">
                  <c:v>497.7516003062787</c:v>
                </c:pt>
                <c:pt idx="82">
                  <c:v>617.10595812182737</c:v>
                </c:pt>
                <c:pt idx="83">
                  <c:v>590.35770420624158</c:v>
                </c:pt>
                <c:pt idx="84">
                  <c:v>576.08168561278865</c:v>
                </c:pt>
                <c:pt idx="85">
                  <c:v>460.42572235872234</c:v>
                </c:pt>
                <c:pt idx="86">
                  <c:v>409.34940235294118</c:v>
                </c:pt>
                <c:pt idx="87">
                  <c:v>513.86190155440408</c:v>
                </c:pt>
                <c:pt idx="88">
                  <c:v>678.07071990740735</c:v>
                </c:pt>
                <c:pt idx="89">
                  <c:v>601.41364488017427</c:v>
                </c:pt>
                <c:pt idx="90">
                  <c:v>522.74370378619153</c:v>
                </c:pt>
                <c:pt idx="91">
                  <c:v>532.42331456310671</c:v>
                </c:pt>
                <c:pt idx="92">
                  <c:v>487.03520159151196</c:v>
                </c:pt>
                <c:pt idx="93">
                  <c:v>371.27132432432438</c:v>
                </c:pt>
                <c:pt idx="94">
                  <c:v>508.57111752136751</c:v>
                </c:pt>
                <c:pt idx="95">
                  <c:v>558.8399376257546</c:v>
                </c:pt>
                <c:pt idx="96">
                  <c:v>535.93704896907218</c:v>
                </c:pt>
                <c:pt idx="97">
                  <c:v>790.14250698602791</c:v>
                </c:pt>
                <c:pt idx="98">
                  <c:v>576.45515782122902</c:v>
                </c:pt>
                <c:pt idx="99">
                  <c:v>512.16697304582203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E66-4105-BE01-37E141F0EB34}"/>
            </c:ext>
          </c:extLst>
        </c:ser>
        <c:ser>
          <c:idx val="1"/>
          <c:order val="1"/>
          <c:tx>
            <c:v>Average fee/Transaction  0.05%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'ETH-USDC'!$AK$3:$AK$102</c:f>
              <c:numCache>
                <c:formatCode>General</c:formatCode>
                <c:ptCount val="100"/>
                <c:pt idx="0">
                  <c:v>49.584363066715817</c:v>
                </c:pt>
                <c:pt idx="1">
                  <c:v>49.969635582010589</c:v>
                </c:pt>
                <c:pt idx="2">
                  <c:v>42.657648188293592</c:v>
                </c:pt>
                <c:pt idx="3">
                  <c:v>63.424620566471035</c:v>
                </c:pt>
                <c:pt idx="4">
                  <c:v>52.261403082671649</c:v>
                </c:pt>
                <c:pt idx="5">
                  <c:v>100.5780433460076</c:v>
                </c:pt>
                <c:pt idx="6">
                  <c:v>83.338860976233065</c:v>
                </c:pt>
                <c:pt idx="7">
                  <c:v>101.37250278517801</c:v>
                </c:pt>
                <c:pt idx="8">
                  <c:v>56.462555852644087</c:v>
                </c:pt>
                <c:pt idx="9">
                  <c:v>71.659541776605096</c:v>
                </c:pt>
                <c:pt idx="10">
                  <c:v>66.950450796626043</c:v>
                </c:pt>
                <c:pt idx="11">
                  <c:v>87.599488279698065</c:v>
                </c:pt>
                <c:pt idx="12">
                  <c:v>81.772186338402122</c:v>
                </c:pt>
                <c:pt idx="13">
                  <c:v>115.25735140443921</c:v>
                </c:pt>
                <c:pt idx="14">
                  <c:v>77.064836885082642</c:v>
                </c:pt>
                <c:pt idx="15">
                  <c:v>63.166100940128651</c:v>
                </c:pt>
                <c:pt idx="16">
                  <c:v>63.692916014606162</c:v>
                </c:pt>
                <c:pt idx="17">
                  <c:v>116.59221753176824</c:v>
                </c:pt>
                <c:pt idx="18">
                  <c:v>91.792845255784329</c:v>
                </c:pt>
                <c:pt idx="19">
                  <c:v>84.897587505006015</c:v>
                </c:pt>
                <c:pt idx="20">
                  <c:v>65.524115185415369</c:v>
                </c:pt>
                <c:pt idx="21">
                  <c:v>95.360453590425536</c:v>
                </c:pt>
                <c:pt idx="22">
                  <c:v>59.71885665137615</c:v>
                </c:pt>
                <c:pt idx="23">
                  <c:v>78.163254022166612</c:v>
                </c:pt>
                <c:pt idx="24">
                  <c:v>82.55317917468463</c:v>
                </c:pt>
                <c:pt idx="25">
                  <c:v>120.84945979532162</c:v>
                </c:pt>
                <c:pt idx="26">
                  <c:v>78.903013524936597</c:v>
                </c:pt>
                <c:pt idx="27">
                  <c:v>101.88614637072585</c:v>
                </c:pt>
                <c:pt idx="28">
                  <c:v>120.53595047514621</c:v>
                </c:pt>
                <c:pt idx="29">
                  <c:v>103.69041443158612</c:v>
                </c:pt>
                <c:pt idx="30">
                  <c:v>112.50999533715927</c:v>
                </c:pt>
                <c:pt idx="31">
                  <c:v>110.30250728862973</c:v>
                </c:pt>
                <c:pt idx="32">
                  <c:v>73.268388707334779</c:v>
                </c:pt>
                <c:pt idx="33">
                  <c:v>75.867976660341554</c:v>
                </c:pt>
                <c:pt idx="34">
                  <c:v>100.30267539595421</c:v>
                </c:pt>
                <c:pt idx="35">
                  <c:v>104.77122495361782</c:v>
                </c:pt>
                <c:pt idx="36">
                  <c:v>83.681032998842142</c:v>
                </c:pt>
                <c:pt idx="37">
                  <c:v>61.71985835095137</c:v>
                </c:pt>
                <c:pt idx="38">
                  <c:v>67.61813736263737</c:v>
                </c:pt>
                <c:pt idx="39">
                  <c:v>74.767811360677086</c:v>
                </c:pt>
                <c:pt idx="40">
                  <c:v>129.28094311926606</c:v>
                </c:pt>
                <c:pt idx="41">
                  <c:v>90.906018020022245</c:v>
                </c:pt>
                <c:pt idx="42">
                  <c:v>104.73163101406367</c:v>
                </c:pt>
                <c:pt idx="43">
                  <c:v>82.149811162585479</c:v>
                </c:pt>
                <c:pt idx="44">
                  <c:v>80.045982994011979</c:v>
                </c:pt>
                <c:pt idx="45">
                  <c:v>87.985189749955666</c:v>
                </c:pt>
                <c:pt idx="46">
                  <c:v>54.525763358778626</c:v>
                </c:pt>
                <c:pt idx="47">
                  <c:v>53.388713586576557</c:v>
                </c:pt>
                <c:pt idx="48">
                  <c:v>72.793150359066431</c:v>
                </c:pt>
                <c:pt idx="49">
                  <c:v>59.407765501165507</c:v>
                </c:pt>
                <c:pt idx="50">
                  <c:v>47.096553676297866</c:v>
                </c:pt>
                <c:pt idx="51">
                  <c:v>55.9498614522157</c:v>
                </c:pt>
                <c:pt idx="52">
                  <c:v>57.79617601547389</c:v>
                </c:pt>
                <c:pt idx="53">
                  <c:v>89.400637274155528</c:v>
                </c:pt>
                <c:pt idx="54">
                  <c:v>60.334940517241378</c:v>
                </c:pt>
                <c:pt idx="55">
                  <c:v>52.531869311813495</c:v>
                </c:pt>
                <c:pt idx="56">
                  <c:v>49.657144555694614</c:v>
                </c:pt>
                <c:pt idx="57">
                  <c:v>48.730106879918765</c:v>
                </c:pt>
                <c:pt idx="58">
                  <c:v>63.294455029585798</c:v>
                </c:pt>
                <c:pt idx="59">
                  <c:v>58.683791244998822</c:v>
                </c:pt>
                <c:pt idx="60">
                  <c:v>80.141150133398014</c:v>
                </c:pt>
                <c:pt idx="61">
                  <c:v>78.188457281734912</c:v>
                </c:pt>
                <c:pt idx="62">
                  <c:v>52.492167051451183</c:v>
                </c:pt>
                <c:pt idx="63">
                  <c:v>67.838445306885149</c:v>
                </c:pt>
                <c:pt idx="64">
                  <c:v>85.658958548268231</c:v>
                </c:pt>
                <c:pt idx="65">
                  <c:v>75.529895966620316</c:v>
                </c:pt>
                <c:pt idx="66">
                  <c:v>107.05542232451093</c:v>
                </c:pt>
                <c:pt idx="67">
                  <c:v>77.361043424317614</c:v>
                </c:pt>
                <c:pt idx="68">
                  <c:v>79.005877546242104</c:v>
                </c:pt>
                <c:pt idx="69">
                  <c:v>115.39264672435105</c:v>
                </c:pt>
                <c:pt idx="70">
                  <c:v>83.503840082009219</c:v>
                </c:pt>
                <c:pt idx="71">
                  <c:v>55.476262717121585</c:v>
                </c:pt>
                <c:pt idx="72">
                  <c:v>58.526533935242846</c:v>
                </c:pt>
                <c:pt idx="73">
                  <c:v>68.28568446913053</c:v>
                </c:pt>
                <c:pt idx="74">
                  <c:v>73.581896103896099</c:v>
                </c:pt>
                <c:pt idx="75">
                  <c:v>78.109876957494407</c:v>
                </c:pt>
                <c:pt idx="76">
                  <c:v>77.745459973123445</c:v>
                </c:pt>
                <c:pt idx="77">
                  <c:v>104.13800059095834</c:v>
                </c:pt>
                <c:pt idx="78">
                  <c:v>48.349737282387522</c:v>
                </c:pt>
                <c:pt idx="79">
                  <c:v>108.85638259109312</c:v>
                </c:pt>
                <c:pt idx="80">
                  <c:v>89.971176191503119</c:v>
                </c:pt>
                <c:pt idx="81">
                  <c:v>73.425638721923434</c:v>
                </c:pt>
                <c:pt idx="82">
                  <c:v>97.009748490135564</c:v>
                </c:pt>
                <c:pt idx="83">
                  <c:v>87.15310393700787</c:v>
                </c:pt>
                <c:pt idx="84">
                  <c:v>78.44704954614221</c:v>
                </c:pt>
                <c:pt idx="85">
                  <c:v>62.483933254994128</c:v>
                </c:pt>
                <c:pt idx="86">
                  <c:v>58.862673062164241</c:v>
                </c:pt>
                <c:pt idx="87">
                  <c:v>65.762398860398861</c:v>
                </c:pt>
                <c:pt idx="88">
                  <c:v>91.041916004540298</c:v>
                </c:pt>
                <c:pt idx="89">
                  <c:v>82.961822759087823</c:v>
                </c:pt>
                <c:pt idx="90">
                  <c:v>80.60487780713342</c:v>
                </c:pt>
                <c:pt idx="91">
                  <c:v>58.82074310448963</c:v>
                </c:pt>
                <c:pt idx="92">
                  <c:v>76.379703547671838</c:v>
                </c:pt>
                <c:pt idx="93">
                  <c:v>67.478030007501872</c:v>
                </c:pt>
                <c:pt idx="94">
                  <c:v>70.136727917472598</c:v>
                </c:pt>
                <c:pt idx="95">
                  <c:v>72.272760086299897</c:v>
                </c:pt>
                <c:pt idx="96">
                  <c:v>70.04447089586175</c:v>
                </c:pt>
                <c:pt idx="97">
                  <c:v>96.379009493670878</c:v>
                </c:pt>
                <c:pt idx="98">
                  <c:v>88.603750819135001</c:v>
                </c:pt>
                <c:pt idx="99">
                  <c:v>69.106963159363659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E66-4105-BE01-37E141F0EB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50043396"/>
        <c:axId val="943965999"/>
      </c:barChart>
      <c:catAx>
        <c:axId val="13500433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943965999"/>
        <c:crosses val="autoZero"/>
        <c:auto val="1"/>
        <c:lblAlgn val="ctr"/>
        <c:lblOffset val="100"/>
        <c:noMultiLvlLbl val="1"/>
      </c:catAx>
      <c:valAx>
        <c:axId val="9439659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350043396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Volume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Volume USD 0.3%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'ETH-USDC'!$AM$3:$AM$102</c:f>
              <c:numCache>
                <c:formatCode>#,##0</c:formatCode>
                <c:ptCount val="100"/>
                <c:pt idx="0">
                  <c:v>60965527</c:v>
                </c:pt>
                <c:pt idx="1">
                  <c:v>68379476.799999997</c:v>
                </c:pt>
                <c:pt idx="2">
                  <c:v>49075953.299999997</c:v>
                </c:pt>
                <c:pt idx="3">
                  <c:v>53684303.5</c:v>
                </c:pt>
                <c:pt idx="4">
                  <c:v>75867249.900000006</c:v>
                </c:pt>
                <c:pt idx="5">
                  <c:v>155727908</c:v>
                </c:pt>
                <c:pt idx="6">
                  <c:v>60739551.700000003</c:v>
                </c:pt>
                <c:pt idx="7">
                  <c:v>128112982</c:v>
                </c:pt>
                <c:pt idx="8">
                  <c:v>32583030.899999999</c:v>
                </c:pt>
                <c:pt idx="9">
                  <c:v>60069042.100000001</c:v>
                </c:pt>
                <c:pt idx="10">
                  <c:v>63701504.700000003</c:v>
                </c:pt>
                <c:pt idx="11">
                  <c:v>193042011</c:v>
                </c:pt>
                <c:pt idx="12">
                  <c:v>106617101</c:v>
                </c:pt>
                <c:pt idx="13">
                  <c:v>120266253</c:v>
                </c:pt>
                <c:pt idx="14">
                  <c:v>68336178.400000006</c:v>
                </c:pt>
                <c:pt idx="15">
                  <c:v>55566784.700000003</c:v>
                </c:pt>
                <c:pt idx="16">
                  <c:v>83250633</c:v>
                </c:pt>
                <c:pt idx="17">
                  <c:v>94828111.099999994</c:v>
                </c:pt>
                <c:pt idx="18">
                  <c:v>103868001</c:v>
                </c:pt>
                <c:pt idx="19">
                  <c:v>79875323.099999994</c:v>
                </c:pt>
                <c:pt idx="20">
                  <c:v>90728410.099999994</c:v>
                </c:pt>
                <c:pt idx="21">
                  <c:v>153594945</c:v>
                </c:pt>
                <c:pt idx="22">
                  <c:v>46759166.799999997</c:v>
                </c:pt>
                <c:pt idx="23">
                  <c:v>84398463.900000006</c:v>
                </c:pt>
                <c:pt idx="24">
                  <c:v>78998058.5</c:v>
                </c:pt>
                <c:pt idx="25">
                  <c:v>257801061</c:v>
                </c:pt>
                <c:pt idx="26">
                  <c:v>196747735</c:v>
                </c:pt>
                <c:pt idx="27">
                  <c:v>190108078</c:v>
                </c:pt>
                <c:pt idx="28">
                  <c:v>222375483</c:v>
                </c:pt>
                <c:pt idx="29">
                  <c:v>381571717</c:v>
                </c:pt>
                <c:pt idx="30">
                  <c:v>167680485</c:v>
                </c:pt>
                <c:pt idx="31">
                  <c:v>239006973</c:v>
                </c:pt>
                <c:pt idx="32">
                  <c:v>127039765</c:v>
                </c:pt>
                <c:pt idx="33">
                  <c:v>152708438</c:v>
                </c:pt>
                <c:pt idx="34">
                  <c:v>198367119</c:v>
                </c:pt>
                <c:pt idx="35">
                  <c:v>257240429</c:v>
                </c:pt>
                <c:pt idx="36">
                  <c:v>185854333</c:v>
                </c:pt>
                <c:pt idx="37">
                  <c:v>77493070.099999994</c:v>
                </c:pt>
                <c:pt idx="38">
                  <c:v>212497559</c:v>
                </c:pt>
                <c:pt idx="39">
                  <c:v>117671329</c:v>
                </c:pt>
                <c:pt idx="40">
                  <c:v>206929716</c:v>
                </c:pt>
                <c:pt idx="41">
                  <c:v>131959417</c:v>
                </c:pt>
                <c:pt idx="42">
                  <c:v>204521756</c:v>
                </c:pt>
                <c:pt idx="43">
                  <c:v>135713322</c:v>
                </c:pt>
                <c:pt idx="44">
                  <c:v>122671444</c:v>
                </c:pt>
                <c:pt idx="45">
                  <c:v>158005219</c:v>
                </c:pt>
                <c:pt idx="46">
                  <c:v>87429410.5</c:v>
                </c:pt>
                <c:pt idx="47">
                  <c:v>70403583.299999997</c:v>
                </c:pt>
                <c:pt idx="48">
                  <c:v>102332850</c:v>
                </c:pt>
                <c:pt idx="49">
                  <c:v>67070455.799999997</c:v>
                </c:pt>
                <c:pt idx="50">
                  <c:v>61686840.5</c:v>
                </c:pt>
                <c:pt idx="51">
                  <c:v>43939841</c:v>
                </c:pt>
                <c:pt idx="52">
                  <c:v>36117912.799999997</c:v>
                </c:pt>
                <c:pt idx="53">
                  <c:v>101539976</c:v>
                </c:pt>
                <c:pt idx="54">
                  <c:v>61528262.700000003</c:v>
                </c:pt>
                <c:pt idx="55">
                  <c:v>55340057.700000003</c:v>
                </c:pt>
                <c:pt idx="56">
                  <c:v>99074208.099999994</c:v>
                </c:pt>
                <c:pt idx="57">
                  <c:v>45705802.299999997</c:v>
                </c:pt>
                <c:pt idx="58">
                  <c:v>33421708.699999999</c:v>
                </c:pt>
                <c:pt idx="59">
                  <c:v>43354339.600000001</c:v>
                </c:pt>
                <c:pt idx="60">
                  <c:v>57048224.799999997</c:v>
                </c:pt>
                <c:pt idx="61">
                  <c:v>185188580</c:v>
                </c:pt>
                <c:pt idx="62">
                  <c:v>205440131</c:v>
                </c:pt>
                <c:pt idx="63">
                  <c:v>229187845</c:v>
                </c:pt>
                <c:pt idx="64">
                  <c:v>91412986.700000003</c:v>
                </c:pt>
                <c:pt idx="65">
                  <c:v>34607595.299999997</c:v>
                </c:pt>
                <c:pt idx="66">
                  <c:v>114081785</c:v>
                </c:pt>
                <c:pt idx="67">
                  <c:v>74331085.400000006</c:v>
                </c:pt>
                <c:pt idx="68">
                  <c:v>62103816.200000003</c:v>
                </c:pt>
                <c:pt idx="69">
                  <c:v>67493277.400000006</c:v>
                </c:pt>
                <c:pt idx="70">
                  <c:v>59044980.899999999</c:v>
                </c:pt>
                <c:pt idx="71">
                  <c:v>29864034.199999999</c:v>
                </c:pt>
                <c:pt idx="72">
                  <c:v>48096124.5</c:v>
                </c:pt>
                <c:pt idx="73">
                  <c:v>66407776.899999999</c:v>
                </c:pt>
                <c:pt idx="74">
                  <c:v>87310854.200000003</c:v>
                </c:pt>
                <c:pt idx="75">
                  <c:v>72355935.200000003</c:v>
                </c:pt>
                <c:pt idx="76">
                  <c:v>93801156</c:v>
                </c:pt>
                <c:pt idx="77">
                  <c:v>464395042</c:v>
                </c:pt>
                <c:pt idx="78">
                  <c:v>270534288</c:v>
                </c:pt>
                <c:pt idx="79">
                  <c:v>58394600.399999999</c:v>
                </c:pt>
                <c:pt idx="80">
                  <c:v>236581111</c:v>
                </c:pt>
                <c:pt idx="81">
                  <c:v>108343932</c:v>
                </c:pt>
                <c:pt idx="82">
                  <c:v>162093165</c:v>
                </c:pt>
                <c:pt idx="83">
                  <c:v>145031209</c:v>
                </c:pt>
                <c:pt idx="84">
                  <c:v>108111330</c:v>
                </c:pt>
                <c:pt idx="85">
                  <c:v>62464423.100000001</c:v>
                </c:pt>
                <c:pt idx="86">
                  <c:v>57991165.5</c:v>
                </c:pt>
                <c:pt idx="87">
                  <c:v>66116897.899999999</c:v>
                </c:pt>
                <c:pt idx="88">
                  <c:v>97642183.700000003</c:v>
                </c:pt>
                <c:pt idx="89">
                  <c:v>92016287.700000003</c:v>
                </c:pt>
                <c:pt idx="90">
                  <c:v>78237307.5</c:v>
                </c:pt>
                <c:pt idx="91">
                  <c:v>91399335.5</c:v>
                </c:pt>
                <c:pt idx="92">
                  <c:v>61204090.200000003</c:v>
                </c:pt>
                <c:pt idx="93">
                  <c:v>45790130</c:v>
                </c:pt>
                <c:pt idx="94">
                  <c:v>79337094.400000006</c:v>
                </c:pt>
                <c:pt idx="95">
                  <c:v>92581149.799999997</c:v>
                </c:pt>
                <c:pt idx="96">
                  <c:v>69314525</c:v>
                </c:pt>
                <c:pt idx="97">
                  <c:v>131953799</c:v>
                </c:pt>
                <c:pt idx="98">
                  <c:v>137580631</c:v>
                </c:pt>
                <c:pt idx="99">
                  <c:v>63337982.200000003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B91-48B8-9503-625C36F64DF0}"/>
            </c:ext>
          </c:extLst>
        </c:ser>
        <c:ser>
          <c:idx val="1"/>
          <c:order val="1"/>
          <c:tx>
            <c:v>Volume USD 0.05%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'ETH-USDC'!$AN$3:$AN$102</c:f>
              <c:numCache>
                <c:formatCode>#,##0</c:formatCode>
                <c:ptCount val="100"/>
                <c:pt idx="0">
                  <c:v>269044755</c:v>
                </c:pt>
                <c:pt idx="1">
                  <c:v>302216356</c:v>
                </c:pt>
                <c:pt idx="2">
                  <c:v>275483093</c:v>
                </c:pt>
                <c:pt idx="3">
                  <c:v>497122177</c:v>
                </c:pt>
                <c:pt idx="4">
                  <c:v>447566657</c:v>
                </c:pt>
                <c:pt idx="5">
                  <c:v>1058081016</c:v>
                </c:pt>
                <c:pt idx="6">
                  <c:v>652209927</c:v>
                </c:pt>
                <c:pt idx="7">
                  <c:v>837134127</c:v>
                </c:pt>
                <c:pt idx="8">
                  <c:v>380105926</c:v>
                </c:pt>
                <c:pt idx="9">
                  <c:v>488861395</c:v>
                </c:pt>
                <c:pt idx="10">
                  <c:v>571489047</c:v>
                </c:pt>
                <c:pt idx="11">
                  <c:v>881951649</c:v>
                </c:pt>
                <c:pt idx="12">
                  <c:v>677564335</c:v>
                </c:pt>
                <c:pt idx="13">
                  <c:v>1173550352</c:v>
                </c:pt>
                <c:pt idx="14">
                  <c:v>773885093</c:v>
                </c:pt>
                <c:pt idx="15">
                  <c:v>510634761</c:v>
                </c:pt>
                <c:pt idx="16">
                  <c:v>488397280</c:v>
                </c:pt>
                <c:pt idx="17">
                  <c:v>1082675332</c:v>
                </c:pt>
                <c:pt idx="18">
                  <c:v>864872188</c:v>
                </c:pt>
                <c:pt idx="19">
                  <c:v>847957103</c:v>
                </c:pt>
                <c:pt idx="20">
                  <c:v>632569808</c:v>
                </c:pt>
                <c:pt idx="21">
                  <c:v>1434221221</c:v>
                </c:pt>
                <c:pt idx="22">
                  <c:v>624898116</c:v>
                </c:pt>
                <c:pt idx="23">
                  <c:v>874490487</c:v>
                </c:pt>
                <c:pt idx="24">
                  <c:v>772202438</c:v>
                </c:pt>
                <c:pt idx="25">
                  <c:v>1322576487</c:v>
                </c:pt>
                <c:pt idx="26">
                  <c:v>746738120</c:v>
                </c:pt>
                <c:pt idx="27">
                  <c:v>1019065235</c:v>
                </c:pt>
                <c:pt idx="28">
                  <c:v>1319145441</c:v>
                </c:pt>
                <c:pt idx="29">
                  <c:v>1523212189</c:v>
                </c:pt>
                <c:pt idx="30">
                  <c:v>1254711467</c:v>
                </c:pt>
                <c:pt idx="31">
                  <c:v>1513350401</c:v>
                </c:pt>
                <c:pt idx="32">
                  <c:v>807124570</c:v>
                </c:pt>
                <c:pt idx="33">
                  <c:v>799648474</c:v>
                </c:pt>
                <c:pt idx="34">
                  <c:v>1279260322</c:v>
                </c:pt>
                <c:pt idx="35">
                  <c:v>1355320566</c:v>
                </c:pt>
                <c:pt idx="36">
                  <c:v>867270226</c:v>
                </c:pt>
                <c:pt idx="37">
                  <c:v>583869860</c:v>
                </c:pt>
                <c:pt idx="38">
                  <c:v>910681074</c:v>
                </c:pt>
                <c:pt idx="39">
                  <c:v>918746865</c:v>
                </c:pt>
                <c:pt idx="40">
                  <c:v>1550078507</c:v>
                </c:pt>
                <c:pt idx="41">
                  <c:v>817245102</c:v>
                </c:pt>
                <c:pt idx="42">
                  <c:v>1131939468</c:v>
                </c:pt>
                <c:pt idx="43">
                  <c:v>744770188</c:v>
                </c:pt>
                <c:pt idx="44">
                  <c:v>668383958</c:v>
                </c:pt>
                <c:pt idx="45">
                  <c:v>992296971</c:v>
                </c:pt>
                <c:pt idx="46">
                  <c:v>600001500</c:v>
                </c:pt>
                <c:pt idx="47">
                  <c:v>458181940</c:v>
                </c:pt>
                <c:pt idx="48">
                  <c:v>648732555</c:v>
                </c:pt>
                <c:pt idx="49">
                  <c:v>509718629</c:v>
                </c:pt>
                <c:pt idx="50">
                  <c:v>400980058</c:v>
                </c:pt>
                <c:pt idx="51">
                  <c:v>419176363</c:v>
                </c:pt>
                <c:pt idx="52">
                  <c:v>418328723</c:v>
                </c:pt>
                <c:pt idx="53">
                  <c:v>910456089</c:v>
                </c:pt>
                <c:pt idx="54">
                  <c:v>559908249</c:v>
                </c:pt>
                <c:pt idx="55">
                  <c:v>468689337</c:v>
                </c:pt>
                <c:pt idx="56">
                  <c:v>476112702</c:v>
                </c:pt>
                <c:pt idx="57">
                  <c:v>383895782</c:v>
                </c:pt>
                <c:pt idx="58">
                  <c:v>427870515</c:v>
                </c:pt>
                <c:pt idx="59">
                  <c:v>498694858</c:v>
                </c:pt>
                <c:pt idx="60">
                  <c:v>660843924</c:v>
                </c:pt>
                <c:pt idx="61">
                  <c:v>836460116</c:v>
                </c:pt>
                <c:pt idx="62">
                  <c:v>636625001</c:v>
                </c:pt>
                <c:pt idx="63">
                  <c:v>943904127</c:v>
                </c:pt>
                <c:pt idx="64">
                  <c:v>929913654</c:v>
                </c:pt>
                <c:pt idx="65">
                  <c:v>543059953</c:v>
                </c:pt>
                <c:pt idx="66">
                  <c:v>1116373944</c:v>
                </c:pt>
                <c:pt idx="67">
                  <c:v>623530010</c:v>
                </c:pt>
                <c:pt idx="68">
                  <c:v>674868206</c:v>
                </c:pt>
                <c:pt idx="69">
                  <c:v>933526512</c:v>
                </c:pt>
                <c:pt idx="70">
                  <c:v>651663968</c:v>
                </c:pt>
                <c:pt idx="71">
                  <c:v>357710942</c:v>
                </c:pt>
                <c:pt idx="72">
                  <c:v>375974453</c:v>
                </c:pt>
                <c:pt idx="73">
                  <c:v>639290579</c:v>
                </c:pt>
                <c:pt idx="74">
                  <c:v>713891555</c:v>
                </c:pt>
                <c:pt idx="75">
                  <c:v>768132530</c:v>
                </c:pt>
                <c:pt idx="76">
                  <c:v>809952202</c:v>
                </c:pt>
                <c:pt idx="77">
                  <c:v>2114626244</c:v>
                </c:pt>
                <c:pt idx="78">
                  <c:v>855403553</c:v>
                </c:pt>
                <c:pt idx="79">
                  <c:v>1398151378</c:v>
                </c:pt>
                <c:pt idx="80">
                  <c:v>1668785377</c:v>
                </c:pt>
                <c:pt idx="81">
                  <c:v>928393776</c:v>
                </c:pt>
                <c:pt idx="82">
                  <c:v>1445639272</c:v>
                </c:pt>
                <c:pt idx="83">
                  <c:v>1106844421</c:v>
                </c:pt>
                <c:pt idx="84">
                  <c:v>829655995</c:v>
                </c:pt>
                <c:pt idx="85">
                  <c:v>531738272</c:v>
                </c:pt>
                <c:pt idx="86">
                  <c:v>460188378</c:v>
                </c:pt>
                <c:pt idx="87">
                  <c:v>646312856</c:v>
                </c:pt>
                <c:pt idx="88">
                  <c:v>802079280</c:v>
                </c:pt>
                <c:pt idx="89">
                  <c:v>734875826</c:v>
                </c:pt>
                <c:pt idx="90">
                  <c:v>732214709</c:v>
                </c:pt>
                <c:pt idx="91">
                  <c:v>584325263</c:v>
                </c:pt>
                <c:pt idx="92">
                  <c:v>688944927</c:v>
                </c:pt>
                <c:pt idx="93">
                  <c:v>539689284</c:v>
                </c:pt>
                <c:pt idx="94">
                  <c:v>652692390</c:v>
                </c:pt>
                <c:pt idx="95">
                  <c:v>669968485</c:v>
                </c:pt>
                <c:pt idx="96">
                  <c:v>616111166</c:v>
                </c:pt>
                <c:pt idx="97">
                  <c:v>1035496077</c:v>
                </c:pt>
                <c:pt idx="98">
                  <c:v>1081674591</c:v>
                </c:pt>
                <c:pt idx="99">
                  <c:v>495220499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B91-48B8-9503-625C36F64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8506944"/>
        <c:axId val="1150490610"/>
      </c:barChart>
      <c:catAx>
        <c:axId val="1748506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150490610"/>
        <c:crosses val="autoZero"/>
        <c:auto val="1"/>
        <c:lblAlgn val="ctr"/>
        <c:lblOffset val="100"/>
        <c:noMultiLvlLbl val="1"/>
      </c:catAx>
      <c:valAx>
        <c:axId val="11504906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748506944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Average trade size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Average trade size 0.3%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'ETH-USDC'!$AP$3:$AP$102</c:f>
              <c:numCache>
                <c:formatCode>#,##0</c:formatCode>
                <c:ptCount val="100"/>
                <c:pt idx="0">
                  <c:v>135178.55210643014</c:v>
                </c:pt>
                <c:pt idx="1">
                  <c:v>121240.20709219857</c:v>
                </c:pt>
                <c:pt idx="2">
                  <c:v>110283.0411235955</c:v>
                </c:pt>
                <c:pt idx="3">
                  <c:v>113258.02426160338</c:v>
                </c:pt>
                <c:pt idx="4">
                  <c:v>153888.94503042597</c:v>
                </c:pt>
                <c:pt idx="5">
                  <c:v>221204.41477272726</c:v>
                </c:pt>
                <c:pt idx="6">
                  <c:v>144274.46959619955</c:v>
                </c:pt>
                <c:pt idx="7">
                  <c:v>200804.04702194358</c:v>
                </c:pt>
                <c:pt idx="8">
                  <c:v>104099.14025559105</c:v>
                </c:pt>
                <c:pt idx="9">
                  <c:v>142681.81021377671</c:v>
                </c:pt>
                <c:pt idx="10">
                  <c:v>151670.24928571429</c:v>
                </c:pt>
                <c:pt idx="11">
                  <c:v>217634.73618940249</c:v>
                </c:pt>
                <c:pt idx="12">
                  <c:v>154070.95520231215</c:v>
                </c:pt>
                <c:pt idx="13">
                  <c:v>155987.3579766537</c:v>
                </c:pt>
                <c:pt idx="14">
                  <c:v>101388.98872403562</c:v>
                </c:pt>
                <c:pt idx="15">
                  <c:v>94823.864675767923</c:v>
                </c:pt>
                <c:pt idx="16">
                  <c:v>136253.08183306057</c:v>
                </c:pt>
                <c:pt idx="17">
                  <c:v>159643.28468013467</c:v>
                </c:pt>
                <c:pt idx="18">
                  <c:v>178161.23670668952</c:v>
                </c:pt>
                <c:pt idx="19">
                  <c:v>176715.31659292034</c:v>
                </c:pt>
                <c:pt idx="20">
                  <c:v>175490.15493230172</c:v>
                </c:pt>
                <c:pt idx="21">
                  <c:v>167497.21374045801</c:v>
                </c:pt>
                <c:pt idx="22">
                  <c:v>102542.03245614034</c:v>
                </c:pt>
                <c:pt idx="23">
                  <c:v>141608.16090604028</c:v>
                </c:pt>
                <c:pt idx="24">
                  <c:v>155507.98917322836</c:v>
                </c:pt>
                <c:pt idx="25">
                  <c:v>361572.31556802243</c:v>
                </c:pt>
                <c:pt idx="26">
                  <c:v>315300.85737179487</c:v>
                </c:pt>
                <c:pt idx="27">
                  <c:v>298912.07232704404</c:v>
                </c:pt>
                <c:pt idx="28">
                  <c:v>317226.08131241082</c:v>
                </c:pt>
                <c:pt idx="29">
                  <c:v>320110.50083892618</c:v>
                </c:pt>
                <c:pt idx="30">
                  <c:v>243367.90275761974</c:v>
                </c:pt>
                <c:pt idx="31">
                  <c:v>256996.74516129031</c:v>
                </c:pt>
                <c:pt idx="32">
                  <c:v>200694.73143759873</c:v>
                </c:pt>
                <c:pt idx="33">
                  <c:v>227923.04179104479</c:v>
                </c:pt>
                <c:pt idx="34">
                  <c:v>278997.35443037975</c:v>
                </c:pt>
                <c:pt idx="35">
                  <c:v>330643.22493573267</c:v>
                </c:pt>
                <c:pt idx="36">
                  <c:v>297366.93280000001</c:v>
                </c:pt>
                <c:pt idx="37">
                  <c:v>179798.30649651971</c:v>
                </c:pt>
                <c:pt idx="38">
                  <c:v>237693.01901565996</c:v>
                </c:pt>
                <c:pt idx="39">
                  <c:v>158586.69676549867</c:v>
                </c:pt>
                <c:pt idx="40">
                  <c:v>267006.08516129031</c:v>
                </c:pt>
                <c:pt idx="41">
                  <c:v>251830.94847328245</c:v>
                </c:pt>
                <c:pt idx="42">
                  <c:v>304801.42473919521</c:v>
                </c:pt>
                <c:pt idx="43">
                  <c:v>279821.28247422678</c:v>
                </c:pt>
                <c:pt idx="44">
                  <c:v>238660.39688715953</c:v>
                </c:pt>
                <c:pt idx="45">
                  <c:v>227018.99281609195</c:v>
                </c:pt>
                <c:pt idx="46">
                  <c:v>182906.71652719667</c:v>
                </c:pt>
                <c:pt idx="47">
                  <c:v>181921.40387596897</c:v>
                </c:pt>
                <c:pt idx="48">
                  <c:v>221499.67532467534</c:v>
                </c:pt>
                <c:pt idx="49">
                  <c:v>181762.75284552845</c:v>
                </c:pt>
                <c:pt idx="50">
                  <c:v>186365.07703927491</c:v>
                </c:pt>
                <c:pt idx="51">
                  <c:v>132348.9186746988</c:v>
                </c:pt>
                <c:pt idx="52">
                  <c:v>114660.04063492063</c:v>
                </c:pt>
                <c:pt idx="53">
                  <c:v>208500.97741273101</c:v>
                </c:pt>
                <c:pt idx="54">
                  <c:v>159399.64430051815</c:v>
                </c:pt>
                <c:pt idx="55">
                  <c:v>149164.57601078169</c:v>
                </c:pt>
                <c:pt idx="56">
                  <c:v>250187.39419191919</c:v>
                </c:pt>
                <c:pt idx="57">
                  <c:v>141504.03188854488</c:v>
                </c:pt>
                <c:pt idx="58">
                  <c:v>154730.13287037038</c:v>
                </c:pt>
                <c:pt idx="59">
                  <c:v>152120.4898245614</c:v>
                </c:pt>
                <c:pt idx="60">
                  <c:v>165837.86279069766</c:v>
                </c:pt>
                <c:pt idx="61">
                  <c:v>322067.09565217391</c:v>
                </c:pt>
                <c:pt idx="62">
                  <c:v>275388.91554959788</c:v>
                </c:pt>
                <c:pt idx="63">
                  <c:v>218274.1380952381</c:v>
                </c:pt>
                <c:pt idx="64">
                  <c:v>173130.6566287879</c:v>
                </c:pt>
                <c:pt idx="65">
                  <c:v>113840.77401315789</c:v>
                </c:pt>
                <c:pt idx="66">
                  <c:v>195680.59176672384</c:v>
                </c:pt>
                <c:pt idx="67">
                  <c:v>243708.47672131148</c:v>
                </c:pt>
                <c:pt idx="68">
                  <c:v>187624.82235649548</c:v>
                </c:pt>
                <c:pt idx="69">
                  <c:v>182908.61084010842</c:v>
                </c:pt>
                <c:pt idx="70">
                  <c:v>159150.89191374663</c:v>
                </c:pt>
                <c:pt idx="71">
                  <c:v>135131.37647058823</c:v>
                </c:pt>
                <c:pt idx="72">
                  <c:v>158733.08415841585</c:v>
                </c:pt>
                <c:pt idx="73">
                  <c:v>145951.15802197802</c:v>
                </c:pt>
                <c:pt idx="74">
                  <c:v>181897.61291666667</c:v>
                </c:pt>
                <c:pt idx="75">
                  <c:v>206731.24342857144</c:v>
                </c:pt>
                <c:pt idx="76">
                  <c:v>171482.91773308959</c:v>
                </c:pt>
                <c:pt idx="77">
                  <c:v>293920.91265822784</c:v>
                </c:pt>
                <c:pt idx="78">
                  <c:v>176129.09375</c:v>
                </c:pt>
                <c:pt idx="79">
                  <c:v>109353.18426966292</c:v>
                </c:pt>
                <c:pt idx="80">
                  <c:v>189872.48073836276</c:v>
                </c:pt>
                <c:pt idx="81">
                  <c:v>165917.20061255744</c:v>
                </c:pt>
                <c:pt idx="82">
                  <c:v>205701.98604060913</c:v>
                </c:pt>
                <c:pt idx="83">
                  <c:v>196785.90094979646</c:v>
                </c:pt>
                <c:pt idx="84">
                  <c:v>192027.22912966253</c:v>
                </c:pt>
                <c:pt idx="85">
                  <c:v>153475.24103194103</c:v>
                </c:pt>
                <c:pt idx="86">
                  <c:v>136449.80117647059</c:v>
                </c:pt>
                <c:pt idx="87">
                  <c:v>171287.30025906736</c:v>
                </c:pt>
                <c:pt idx="88">
                  <c:v>226023.57337962964</c:v>
                </c:pt>
                <c:pt idx="89">
                  <c:v>200471.21503267976</c:v>
                </c:pt>
                <c:pt idx="90">
                  <c:v>174247.90089086859</c:v>
                </c:pt>
                <c:pt idx="91">
                  <c:v>177474.43786407766</c:v>
                </c:pt>
                <c:pt idx="92">
                  <c:v>162345.06684350132</c:v>
                </c:pt>
                <c:pt idx="93">
                  <c:v>123757.10810810811</c:v>
                </c:pt>
                <c:pt idx="94">
                  <c:v>169523.70598290599</c:v>
                </c:pt>
                <c:pt idx="95">
                  <c:v>186279.97947686116</c:v>
                </c:pt>
                <c:pt idx="96">
                  <c:v>178645.68298969071</c:v>
                </c:pt>
                <c:pt idx="97">
                  <c:v>263380.83632734529</c:v>
                </c:pt>
                <c:pt idx="98">
                  <c:v>192151.71927374302</c:v>
                </c:pt>
                <c:pt idx="99">
                  <c:v>170722.32398921833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7E0-443E-8DA4-A9A524D5801E}"/>
            </c:ext>
          </c:extLst>
        </c:ser>
        <c:ser>
          <c:idx val="1"/>
          <c:order val="1"/>
          <c:tx>
            <c:v>Average trade size 0.05%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'ETH-USDC'!$AQ$3:$AQ$102</c:f>
              <c:numCache>
                <c:formatCode>#,##0</c:formatCode>
                <c:ptCount val="100"/>
                <c:pt idx="0">
                  <c:v>99168.726502027275</c:v>
                </c:pt>
                <c:pt idx="1">
                  <c:v>99939.271164021164</c:v>
                </c:pt>
                <c:pt idx="2">
                  <c:v>85315.296686280577</c:v>
                </c:pt>
                <c:pt idx="3">
                  <c:v>126849.24138810921</c:v>
                </c:pt>
                <c:pt idx="4">
                  <c:v>104522.80639887902</c:v>
                </c:pt>
                <c:pt idx="5">
                  <c:v>201156.0866920152</c:v>
                </c:pt>
                <c:pt idx="6">
                  <c:v>166677.72220802453</c:v>
                </c:pt>
                <c:pt idx="7">
                  <c:v>202745.00532816662</c:v>
                </c:pt>
                <c:pt idx="8">
                  <c:v>112925.11170528817</c:v>
                </c:pt>
                <c:pt idx="9">
                  <c:v>143319.08384637936</c:v>
                </c:pt>
                <c:pt idx="10">
                  <c:v>133900.90135895033</c:v>
                </c:pt>
                <c:pt idx="11">
                  <c:v>175198.97675804529</c:v>
                </c:pt>
                <c:pt idx="12">
                  <c:v>163544.37243543327</c:v>
                </c:pt>
                <c:pt idx="13">
                  <c:v>230514.70280887841</c:v>
                </c:pt>
                <c:pt idx="14">
                  <c:v>154129.67396932881</c:v>
                </c:pt>
                <c:pt idx="15">
                  <c:v>126332.20212765958</c:v>
                </c:pt>
                <c:pt idx="16">
                  <c:v>127385.83202921231</c:v>
                </c:pt>
                <c:pt idx="17">
                  <c:v>233184.43506353651</c:v>
                </c:pt>
                <c:pt idx="18">
                  <c:v>183585.69051156868</c:v>
                </c:pt>
                <c:pt idx="19">
                  <c:v>169795.17480977174</c:v>
                </c:pt>
                <c:pt idx="20">
                  <c:v>131048.23037083074</c:v>
                </c:pt>
                <c:pt idx="21">
                  <c:v>190720.90704787234</c:v>
                </c:pt>
                <c:pt idx="22">
                  <c:v>119437.71330275229</c:v>
                </c:pt>
                <c:pt idx="23">
                  <c:v>156326.50822309617</c:v>
                </c:pt>
                <c:pt idx="24">
                  <c:v>165106.35834936926</c:v>
                </c:pt>
                <c:pt idx="25">
                  <c:v>241698.91940789475</c:v>
                </c:pt>
                <c:pt idx="26">
                  <c:v>157806.0270498732</c:v>
                </c:pt>
                <c:pt idx="27">
                  <c:v>203772.29254149171</c:v>
                </c:pt>
                <c:pt idx="28">
                  <c:v>241071.90076754385</c:v>
                </c:pt>
                <c:pt idx="29">
                  <c:v>207380.82899931926</c:v>
                </c:pt>
                <c:pt idx="30">
                  <c:v>225019.99049497847</c:v>
                </c:pt>
                <c:pt idx="31">
                  <c:v>220605.01472303207</c:v>
                </c:pt>
                <c:pt idx="32">
                  <c:v>146536.77741466957</c:v>
                </c:pt>
                <c:pt idx="33">
                  <c:v>151735.95332068313</c:v>
                </c:pt>
                <c:pt idx="34">
                  <c:v>200605.35079190842</c:v>
                </c:pt>
                <c:pt idx="35">
                  <c:v>209542.44990723563</c:v>
                </c:pt>
                <c:pt idx="36">
                  <c:v>167362.06599768429</c:v>
                </c:pt>
                <c:pt idx="37">
                  <c:v>123439.71670190275</c:v>
                </c:pt>
                <c:pt idx="38">
                  <c:v>135236.27472527474</c:v>
                </c:pt>
                <c:pt idx="39">
                  <c:v>149535.62255859375</c:v>
                </c:pt>
                <c:pt idx="40">
                  <c:v>258561.88607172645</c:v>
                </c:pt>
                <c:pt idx="41">
                  <c:v>181812.03604004451</c:v>
                </c:pt>
                <c:pt idx="42">
                  <c:v>209463.26202812733</c:v>
                </c:pt>
                <c:pt idx="43">
                  <c:v>164299.62232517096</c:v>
                </c:pt>
                <c:pt idx="44">
                  <c:v>160091.96598802396</c:v>
                </c:pt>
                <c:pt idx="45">
                  <c:v>175970.37967724775</c:v>
                </c:pt>
                <c:pt idx="46">
                  <c:v>109051.52671755725</c:v>
                </c:pt>
                <c:pt idx="47">
                  <c:v>106777.4271731531</c:v>
                </c:pt>
                <c:pt idx="48">
                  <c:v>145586.30049371635</c:v>
                </c:pt>
                <c:pt idx="49">
                  <c:v>118815.53123543123</c:v>
                </c:pt>
                <c:pt idx="50">
                  <c:v>94193.107352595718</c:v>
                </c:pt>
                <c:pt idx="51">
                  <c:v>111899.72317138281</c:v>
                </c:pt>
                <c:pt idx="52">
                  <c:v>115592.3523072672</c:v>
                </c:pt>
                <c:pt idx="53">
                  <c:v>178801.2743519246</c:v>
                </c:pt>
                <c:pt idx="54">
                  <c:v>120669.88125000001</c:v>
                </c:pt>
                <c:pt idx="55">
                  <c:v>105063.738399462</c:v>
                </c:pt>
                <c:pt idx="56">
                  <c:v>99314.28911138924</c:v>
                </c:pt>
                <c:pt idx="57">
                  <c:v>97460.213759837527</c:v>
                </c:pt>
                <c:pt idx="58">
                  <c:v>126588.90976331361</c:v>
                </c:pt>
                <c:pt idx="59">
                  <c:v>117367.58248999764</c:v>
                </c:pt>
                <c:pt idx="60">
                  <c:v>160282.30026679602</c:v>
                </c:pt>
                <c:pt idx="61">
                  <c:v>156376.91456346982</c:v>
                </c:pt>
                <c:pt idx="62">
                  <c:v>104984.33393799473</c:v>
                </c:pt>
                <c:pt idx="63">
                  <c:v>135676.89047003019</c:v>
                </c:pt>
                <c:pt idx="64">
                  <c:v>171317.91709653649</c:v>
                </c:pt>
                <c:pt idx="65">
                  <c:v>151059.79221140474</c:v>
                </c:pt>
                <c:pt idx="66">
                  <c:v>214110.84464902186</c:v>
                </c:pt>
                <c:pt idx="67">
                  <c:v>154722.08684863523</c:v>
                </c:pt>
                <c:pt idx="68">
                  <c:v>158011.75509248421</c:v>
                </c:pt>
                <c:pt idx="69">
                  <c:v>230785.29344870211</c:v>
                </c:pt>
                <c:pt idx="70">
                  <c:v>167007.68016401844</c:v>
                </c:pt>
                <c:pt idx="71">
                  <c:v>110952.52543424317</c:v>
                </c:pt>
                <c:pt idx="72">
                  <c:v>117053.06755915318</c:v>
                </c:pt>
                <c:pt idx="73">
                  <c:v>136571.36915189063</c:v>
                </c:pt>
                <c:pt idx="74">
                  <c:v>147163.79200164916</c:v>
                </c:pt>
                <c:pt idx="75">
                  <c:v>156219.7539149888</c:v>
                </c:pt>
                <c:pt idx="76">
                  <c:v>155490.91994624687</c:v>
                </c:pt>
                <c:pt idx="77">
                  <c:v>208276.00157588889</c:v>
                </c:pt>
                <c:pt idx="78">
                  <c:v>96699.474677820486</c:v>
                </c:pt>
                <c:pt idx="79">
                  <c:v>217712.76518218624</c:v>
                </c:pt>
                <c:pt idx="80">
                  <c:v>179942.3524908346</c:v>
                </c:pt>
                <c:pt idx="81">
                  <c:v>146851.27744384689</c:v>
                </c:pt>
                <c:pt idx="82">
                  <c:v>194019.4969802711</c:v>
                </c:pt>
                <c:pt idx="83">
                  <c:v>174306.20803149606</c:v>
                </c:pt>
                <c:pt idx="84">
                  <c:v>156894.09890317702</c:v>
                </c:pt>
                <c:pt idx="85">
                  <c:v>124967.86650998825</c:v>
                </c:pt>
                <c:pt idx="86">
                  <c:v>117725.34612432847</c:v>
                </c:pt>
                <c:pt idx="87">
                  <c:v>131524.79772079771</c:v>
                </c:pt>
                <c:pt idx="88">
                  <c:v>182083.83200908059</c:v>
                </c:pt>
                <c:pt idx="89">
                  <c:v>165923.64551817565</c:v>
                </c:pt>
                <c:pt idx="90">
                  <c:v>161209.75539409951</c:v>
                </c:pt>
                <c:pt idx="91">
                  <c:v>117641.48641030803</c:v>
                </c:pt>
                <c:pt idx="92">
                  <c:v>152759.40731707317</c:v>
                </c:pt>
                <c:pt idx="93">
                  <c:v>134956.06001500375</c:v>
                </c:pt>
                <c:pt idx="94">
                  <c:v>140273.4558349452</c:v>
                </c:pt>
                <c:pt idx="95">
                  <c:v>144545.51995685007</c:v>
                </c:pt>
                <c:pt idx="96">
                  <c:v>140088.94179172351</c:v>
                </c:pt>
                <c:pt idx="97">
                  <c:v>192758.01880119136</c:v>
                </c:pt>
                <c:pt idx="98">
                  <c:v>177207.50180209699</c:v>
                </c:pt>
                <c:pt idx="99">
                  <c:v>138213.92659782304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7E0-443E-8DA4-A9A524D58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69492594"/>
        <c:axId val="981169764"/>
      </c:barChart>
      <c:catAx>
        <c:axId val="15694925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981169764"/>
        <c:crosses val="autoZero"/>
        <c:auto val="1"/>
        <c:lblAlgn val="ctr"/>
        <c:lblOffset val="100"/>
        <c:noMultiLvlLbl val="1"/>
      </c:catAx>
      <c:valAx>
        <c:axId val="9811697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569492594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TVL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TVL 0.3%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'ETH-USDC'!$R$3:$R$102</c:f>
              <c:numCache>
                <c:formatCode>#,##0</c:formatCode>
                <c:ptCount val="100"/>
                <c:pt idx="0">
                  <c:v>350034939</c:v>
                </c:pt>
                <c:pt idx="1">
                  <c:v>344166154</c:v>
                </c:pt>
                <c:pt idx="2">
                  <c:v>346039014</c:v>
                </c:pt>
                <c:pt idx="3">
                  <c:v>353608160</c:v>
                </c:pt>
                <c:pt idx="4">
                  <c:v>329715729</c:v>
                </c:pt>
                <c:pt idx="5">
                  <c:v>326207369</c:v>
                </c:pt>
                <c:pt idx="6">
                  <c:v>325870055</c:v>
                </c:pt>
                <c:pt idx="7">
                  <c:v>326241223</c:v>
                </c:pt>
                <c:pt idx="8">
                  <c:v>322166332</c:v>
                </c:pt>
                <c:pt idx="9">
                  <c:v>324548685</c:v>
                </c:pt>
                <c:pt idx="10">
                  <c:v>328126682</c:v>
                </c:pt>
                <c:pt idx="11">
                  <c:v>321687346</c:v>
                </c:pt>
                <c:pt idx="12">
                  <c:v>347328485</c:v>
                </c:pt>
                <c:pt idx="13">
                  <c:v>338872872</c:v>
                </c:pt>
                <c:pt idx="14">
                  <c:v>354269245</c:v>
                </c:pt>
                <c:pt idx="15">
                  <c:v>363935684</c:v>
                </c:pt>
                <c:pt idx="16">
                  <c:v>358861750</c:v>
                </c:pt>
                <c:pt idx="17">
                  <c:v>346804627</c:v>
                </c:pt>
                <c:pt idx="18">
                  <c:v>360901570</c:v>
                </c:pt>
                <c:pt idx="19">
                  <c:v>354803508</c:v>
                </c:pt>
                <c:pt idx="20">
                  <c:v>366935555</c:v>
                </c:pt>
                <c:pt idx="21">
                  <c:v>342726710</c:v>
                </c:pt>
                <c:pt idx="22">
                  <c:v>341641292</c:v>
                </c:pt>
                <c:pt idx="23">
                  <c:v>350261420</c:v>
                </c:pt>
                <c:pt idx="24">
                  <c:v>379935133</c:v>
                </c:pt>
                <c:pt idx="25">
                  <c:v>386224837</c:v>
                </c:pt>
                <c:pt idx="26">
                  <c:v>386526409</c:v>
                </c:pt>
                <c:pt idx="27">
                  <c:v>386956412</c:v>
                </c:pt>
                <c:pt idx="28">
                  <c:v>417707709</c:v>
                </c:pt>
                <c:pt idx="29">
                  <c:v>402889394</c:v>
                </c:pt>
                <c:pt idx="30">
                  <c:v>410758361</c:v>
                </c:pt>
                <c:pt idx="31">
                  <c:v>431808025</c:v>
                </c:pt>
                <c:pt idx="32">
                  <c:v>449405056</c:v>
                </c:pt>
                <c:pt idx="33">
                  <c:v>453377587</c:v>
                </c:pt>
                <c:pt idx="34">
                  <c:v>437195597</c:v>
                </c:pt>
                <c:pt idx="35">
                  <c:v>423979807</c:v>
                </c:pt>
                <c:pt idx="36">
                  <c:v>438875224</c:v>
                </c:pt>
                <c:pt idx="37">
                  <c:v>443839614</c:v>
                </c:pt>
                <c:pt idx="38">
                  <c:v>423077073</c:v>
                </c:pt>
                <c:pt idx="39">
                  <c:v>395098089</c:v>
                </c:pt>
                <c:pt idx="40">
                  <c:v>413915220</c:v>
                </c:pt>
                <c:pt idx="41">
                  <c:v>423824803</c:v>
                </c:pt>
                <c:pt idx="42">
                  <c:v>420736258</c:v>
                </c:pt>
                <c:pt idx="43">
                  <c:v>426895679</c:v>
                </c:pt>
                <c:pt idx="44">
                  <c:v>427706617</c:v>
                </c:pt>
                <c:pt idx="45">
                  <c:v>434006332</c:v>
                </c:pt>
                <c:pt idx="46">
                  <c:v>433397994</c:v>
                </c:pt>
                <c:pt idx="47">
                  <c:v>438570858</c:v>
                </c:pt>
                <c:pt idx="48">
                  <c:v>445516717</c:v>
                </c:pt>
                <c:pt idx="49">
                  <c:v>438632635</c:v>
                </c:pt>
                <c:pt idx="50">
                  <c:v>442661579</c:v>
                </c:pt>
                <c:pt idx="51">
                  <c:v>438790120</c:v>
                </c:pt>
                <c:pt idx="52">
                  <c:v>437557679</c:v>
                </c:pt>
                <c:pt idx="53">
                  <c:v>417394785</c:v>
                </c:pt>
                <c:pt idx="54">
                  <c:v>401380118</c:v>
                </c:pt>
                <c:pt idx="55">
                  <c:v>421828872</c:v>
                </c:pt>
                <c:pt idx="56">
                  <c:v>407713092</c:v>
                </c:pt>
                <c:pt idx="57">
                  <c:v>405533874</c:v>
                </c:pt>
                <c:pt idx="58">
                  <c:v>420029158</c:v>
                </c:pt>
                <c:pt idx="59">
                  <c:v>416468539</c:v>
                </c:pt>
                <c:pt idx="60">
                  <c:v>422809844</c:v>
                </c:pt>
                <c:pt idx="61">
                  <c:v>400414690</c:v>
                </c:pt>
                <c:pt idx="62">
                  <c:v>374335546</c:v>
                </c:pt>
                <c:pt idx="63">
                  <c:v>332370485</c:v>
                </c:pt>
                <c:pt idx="64">
                  <c:v>326310543</c:v>
                </c:pt>
                <c:pt idx="65">
                  <c:v>330725105</c:v>
                </c:pt>
                <c:pt idx="66">
                  <c:v>351628407</c:v>
                </c:pt>
                <c:pt idx="67">
                  <c:v>366037617</c:v>
                </c:pt>
                <c:pt idx="68">
                  <c:v>354809107</c:v>
                </c:pt>
                <c:pt idx="69">
                  <c:v>348331833</c:v>
                </c:pt>
                <c:pt idx="70">
                  <c:v>352009574</c:v>
                </c:pt>
                <c:pt idx="71">
                  <c:v>352903757</c:v>
                </c:pt>
                <c:pt idx="72">
                  <c:v>354506670</c:v>
                </c:pt>
                <c:pt idx="73">
                  <c:v>347163138</c:v>
                </c:pt>
                <c:pt idx="74">
                  <c:v>347634056</c:v>
                </c:pt>
                <c:pt idx="75">
                  <c:v>341557337</c:v>
                </c:pt>
                <c:pt idx="76">
                  <c:v>334802421</c:v>
                </c:pt>
                <c:pt idx="77">
                  <c:v>270637525</c:v>
                </c:pt>
                <c:pt idx="78">
                  <c:v>262239395</c:v>
                </c:pt>
                <c:pt idx="79">
                  <c:v>269917320</c:v>
                </c:pt>
                <c:pt idx="80">
                  <c:v>269992096</c:v>
                </c:pt>
                <c:pt idx="81">
                  <c:v>293687708</c:v>
                </c:pt>
                <c:pt idx="82">
                  <c:v>283965695</c:v>
                </c:pt>
                <c:pt idx="83">
                  <c:v>294678594</c:v>
                </c:pt>
                <c:pt idx="84">
                  <c:v>310187954</c:v>
                </c:pt>
                <c:pt idx="85">
                  <c:v>313563072</c:v>
                </c:pt>
                <c:pt idx="86">
                  <c:v>312354950</c:v>
                </c:pt>
                <c:pt idx="87">
                  <c:v>318370608</c:v>
                </c:pt>
                <c:pt idx="88">
                  <c:v>330960580</c:v>
                </c:pt>
                <c:pt idx="89">
                  <c:v>331293228</c:v>
                </c:pt>
                <c:pt idx="90">
                  <c:v>330894625</c:v>
                </c:pt>
                <c:pt idx="91">
                  <c:v>346352138</c:v>
                </c:pt>
                <c:pt idx="92">
                  <c:v>376644457</c:v>
                </c:pt>
                <c:pt idx="93">
                  <c:v>379201714</c:v>
                </c:pt>
                <c:pt idx="94">
                  <c:v>388551363</c:v>
                </c:pt>
                <c:pt idx="95">
                  <c:v>388441935</c:v>
                </c:pt>
                <c:pt idx="96">
                  <c:v>397771056</c:v>
                </c:pt>
                <c:pt idx="97">
                  <c:v>393629776</c:v>
                </c:pt>
                <c:pt idx="98">
                  <c:v>386237958</c:v>
                </c:pt>
                <c:pt idx="99">
                  <c:v>387920053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DF-4AA8-A661-06CCD4052998}"/>
            </c:ext>
          </c:extLst>
        </c:ser>
        <c:ser>
          <c:idx val="1"/>
          <c:order val="1"/>
          <c:tx>
            <c:v>TVL 0.05%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'ETH-USDC'!$S$3:$S$102</c:f>
              <c:numCache>
                <c:formatCode>#,##0</c:formatCode>
                <c:ptCount val="100"/>
                <c:pt idx="0">
                  <c:v>184217681</c:v>
                </c:pt>
                <c:pt idx="1">
                  <c:v>185371474</c:v>
                </c:pt>
                <c:pt idx="2">
                  <c:v>221631057</c:v>
                </c:pt>
                <c:pt idx="3">
                  <c:v>220683877</c:v>
                </c:pt>
                <c:pt idx="4">
                  <c:v>222762808</c:v>
                </c:pt>
                <c:pt idx="5">
                  <c:v>235561284</c:v>
                </c:pt>
                <c:pt idx="6">
                  <c:v>246695833</c:v>
                </c:pt>
                <c:pt idx="7">
                  <c:v>245271195</c:v>
                </c:pt>
                <c:pt idx="8">
                  <c:v>243282988</c:v>
                </c:pt>
                <c:pt idx="9">
                  <c:v>245489054</c:v>
                </c:pt>
                <c:pt idx="10">
                  <c:v>243910415</c:v>
                </c:pt>
                <c:pt idx="11">
                  <c:v>228158366</c:v>
                </c:pt>
                <c:pt idx="12">
                  <c:v>235564919</c:v>
                </c:pt>
                <c:pt idx="13">
                  <c:v>218771776</c:v>
                </c:pt>
                <c:pt idx="14">
                  <c:v>239966392</c:v>
                </c:pt>
                <c:pt idx="15">
                  <c:v>235169693</c:v>
                </c:pt>
                <c:pt idx="16">
                  <c:v>233577107</c:v>
                </c:pt>
                <c:pt idx="17">
                  <c:v>238565882</c:v>
                </c:pt>
                <c:pt idx="18">
                  <c:v>244386377</c:v>
                </c:pt>
                <c:pt idx="19">
                  <c:v>235892237</c:v>
                </c:pt>
                <c:pt idx="20">
                  <c:v>247418907</c:v>
                </c:pt>
                <c:pt idx="21">
                  <c:v>229248904</c:v>
                </c:pt>
                <c:pt idx="22">
                  <c:v>231242283</c:v>
                </c:pt>
                <c:pt idx="23">
                  <c:v>241114048</c:v>
                </c:pt>
                <c:pt idx="24">
                  <c:v>255903360</c:v>
                </c:pt>
                <c:pt idx="25">
                  <c:v>263001865</c:v>
                </c:pt>
                <c:pt idx="26">
                  <c:v>251922893</c:v>
                </c:pt>
                <c:pt idx="27">
                  <c:v>257038330</c:v>
                </c:pt>
                <c:pt idx="28">
                  <c:v>248415076</c:v>
                </c:pt>
                <c:pt idx="29">
                  <c:v>243408047</c:v>
                </c:pt>
                <c:pt idx="30">
                  <c:v>252121295</c:v>
                </c:pt>
                <c:pt idx="31">
                  <c:v>263202538</c:v>
                </c:pt>
                <c:pt idx="32">
                  <c:v>254977290</c:v>
                </c:pt>
                <c:pt idx="33">
                  <c:v>263162794</c:v>
                </c:pt>
                <c:pt idx="34">
                  <c:v>246672642</c:v>
                </c:pt>
                <c:pt idx="35">
                  <c:v>238244114</c:v>
                </c:pt>
                <c:pt idx="36">
                  <c:v>249244469</c:v>
                </c:pt>
                <c:pt idx="37">
                  <c:v>250377292</c:v>
                </c:pt>
                <c:pt idx="38">
                  <c:v>238203625</c:v>
                </c:pt>
                <c:pt idx="39">
                  <c:v>244758003</c:v>
                </c:pt>
                <c:pt idx="40">
                  <c:v>253182700</c:v>
                </c:pt>
                <c:pt idx="41">
                  <c:v>262454266</c:v>
                </c:pt>
                <c:pt idx="42">
                  <c:v>274737476</c:v>
                </c:pt>
                <c:pt idx="43">
                  <c:v>300222766</c:v>
                </c:pt>
                <c:pt idx="44">
                  <c:v>300013096</c:v>
                </c:pt>
                <c:pt idx="45">
                  <c:v>303404279</c:v>
                </c:pt>
                <c:pt idx="46">
                  <c:v>311743699</c:v>
                </c:pt>
                <c:pt idx="47">
                  <c:v>307832028</c:v>
                </c:pt>
                <c:pt idx="48">
                  <c:v>313390012</c:v>
                </c:pt>
                <c:pt idx="49">
                  <c:v>301195131</c:v>
                </c:pt>
                <c:pt idx="50">
                  <c:v>308414143</c:v>
                </c:pt>
                <c:pt idx="51">
                  <c:v>302651045</c:v>
                </c:pt>
                <c:pt idx="52">
                  <c:v>301998698</c:v>
                </c:pt>
                <c:pt idx="53">
                  <c:v>281548994</c:v>
                </c:pt>
                <c:pt idx="54">
                  <c:v>273542909</c:v>
                </c:pt>
                <c:pt idx="55">
                  <c:v>279011854</c:v>
                </c:pt>
                <c:pt idx="56">
                  <c:v>277268625</c:v>
                </c:pt>
                <c:pt idx="57">
                  <c:v>280958439</c:v>
                </c:pt>
                <c:pt idx="58">
                  <c:v>291528421</c:v>
                </c:pt>
                <c:pt idx="59">
                  <c:v>287886946</c:v>
                </c:pt>
                <c:pt idx="60">
                  <c:v>293298943</c:v>
                </c:pt>
                <c:pt idx="61">
                  <c:v>283710639</c:v>
                </c:pt>
                <c:pt idx="62">
                  <c:v>262725477</c:v>
                </c:pt>
                <c:pt idx="63">
                  <c:v>231544489</c:v>
                </c:pt>
                <c:pt idx="64">
                  <c:v>228284857</c:v>
                </c:pt>
                <c:pt idx="65">
                  <c:v>223464600</c:v>
                </c:pt>
                <c:pt idx="66">
                  <c:v>226142453</c:v>
                </c:pt>
                <c:pt idx="67">
                  <c:v>244670451</c:v>
                </c:pt>
                <c:pt idx="68">
                  <c:v>243764848</c:v>
                </c:pt>
                <c:pt idx="69">
                  <c:v>239979117</c:v>
                </c:pt>
                <c:pt idx="70">
                  <c:v>247101990</c:v>
                </c:pt>
                <c:pt idx="71">
                  <c:v>251762364</c:v>
                </c:pt>
                <c:pt idx="72">
                  <c:v>252090630</c:v>
                </c:pt>
                <c:pt idx="73">
                  <c:v>259075864</c:v>
                </c:pt>
                <c:pt idx="74">
                  <c:v>252777285</c:v>
                </c:pt>
                <c:pt idx="75">
                  <c:v>249495251</c:v>
                </c:pt>
                <c:pt idx="76">
                  <c:v>248489497</c:v>
                </c:pt>
                <c:pt idx="77">
                  <c:v>212099546</c:v>
                </c:pt>
                <c:pt idx="78">
                  <c:v>203684621</c:v>
                </c:pt>
                <c:pt idx="79">
                  <c:v>210308084</c:v>
                </c:pt>
                <c:pt idx="80">
                  <c:v>213743790</c:v>
                </c:pt>
                <c:pt idx="81">
                  <c:v>212901857</c:v>
                </c:pt>
                <c:pt idx="82">
                  <c:v>208334111</c:v>
                </c:pt>
                <c:pt idx="83">
                  <c:v>206045410</c:v>
                </c:pt>
                <c:pt idx="84">
                  <c:v>214603663</c:v>
                </c:pt>
                <c:pt idx="85">
                  <c:v>223905656</c:v>
                </c:pt>
                <c:pt idx="86">
                  <c:v>226461527</c:v>
                </c:pt>
                <c:pt idx="87">
                  <c:v>235813119</c:v>
                </c:pt>
                <c:pt idx="88">
                  <c:v>246614185</c:v>
                </c:pt>
                <c:pt idx="89">
                  <c:v>244195958</c:v>
                </c:pt>
                <c:pt idx="90">
                  <c:v>244566988</c:v>
                </c:pt>
                <c:pt idx="91">
                  <c:v>192894683</c:v>
                </c:pt>
                <c:pt idx="92">
                  <c:v>269672079</c:v>
                </c:pt>
                <c:pt idx="93">
                  <c:v>295503172</c:v>
                </c:pt>
                <c:pt idx="94">
                  <c:v>297245699</c:v>
                </c:pt>
                <c:pt idx="95">
                  <c:v>279477806</c:v>
                </c:pt>
                <c:pt idx="96">
                  <c:v>307804114</c:v>
                </c:pt>
                <c:pt idx="97">
                  <c:v>283280335</c:v>
                </c:pt>
                <c:pt idx="98">
                  <c:v>283773457</c:v>
                </c:pt>
                <c:pt idx="99">
                  <c:v>284681871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DF-4AA8-A661-06CCD4052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6114081"/>
        <c:axId val="1913704211"/>
      </c:lineChart>
      <c:catAx>
        <c:axId val="10361140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913704211"/>
        <c:crosses val="autoZero"/>
        <c:auto val="1"/>
        <c:lblAlgn val="ctr"/>
        <c:lblOffset val="100"/>
        <c:noMultiLvlLbl val="1"/>
      </c:catAx>
      <c:valAx>
        <c:axId val="19137042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036114081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$ fee weekly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Fee 0.3% weekly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'ETH-USDC'!$W$3:$W$16</c:f>
              <c:numCache>
                <c:formatCode>#,##0</c:formatCode>
                <c:ptCount val="14"/>
                <c:pt idx="0">
                  <c:v>1573319.9110000001</c:v>
                </c:pt>
                <c:pt idx="1">
                  <c:v>2113175.7757000001</c:v>
                </c:pt>
                <c:pt idx="2">
                  <c:v>1729360.324</c:v>
                </c:pt>
                <c:pt idx="3">
                  <c:v>3025222.5260000001</c:v>
                </c:pt>
                <c:pt idx="4">
                  <c:v>4466249.9409999996</c:v>
                </c:pt>
                <c:pt idx="5">
                  <c:v>3568937.5609999998</c:v>
                </c:pt>
                <c:pt idx="6">
                  <c:v>2643232.753</c:v>
                </c:pt>
                <c:pt idx="7">
                  <c:v>1281670.0379999999</c:v>
                </c:pt>
                <c:pt idx="8">
                  <c:v>2007698.986</c:v>
                </c:pt>
                <c:pt idx="9">
                  <c:v>2019655.1700000002</c:v>
                </c:pt>
                <c:pt idx="10">
                  <c:v>1370642.5874999999</c:v>
                </c:pt>
                <c:pt idx="11">
                  <c:v>4336120.0439999998</c:v>
                </c:pt>
                <c:pt idx="12">
                  <c:v>1687738.7850000001</c:v>
                </c:pt>
                <c:pt idx="13">
                  <c:v>1714740.371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B70-4491-A5F7-F1BF3D5A259A}"/>
            </c:ext>
          </c:extLst>
        </c:ser>
        <c:ser>
          <c:idx val="1"/>
          <c:order val="1"/>
          <c:tx>
            <c:v>Fee 0.05% weekly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'ETH-USDC'!$X$3:$X$16</c:f>
              <c:numCache>
                <c:formatCode>#,##0</c:formatCode>
                <c:ptCount val="14"/>
                <c:pt idx="0">
                  <c:v>1750861.9879999999</c:v>
                </c:pt>
                <c:pt idx="1">
                  <c:v>2505328.4160000002</c:v>
                </c:pt>
                <c:pt idx="2">
                  <c:v>2600495.7820000001</c:v>
                </c:pt>
                <c:pt idx="3">
                  <c:v>3397096.0530000003</c:v>
                </c:pt>
                <c:pt idx="4">
                  <c:v>4248226.432</c:v>
                </c:pt>
                <c:pt idx="5">
                  <c:v>3501606.1009999998</c:v>
                </c:pt>
                <c:pt idx="6">
                  <c:v>2622153.29</c:v>
                </c:pt>
                <c:pt idx="7">
                  <c:v>1843628.723</c:v>
                </c:pt>
                <c:pt idx="8">
                  <c:v>1960251.45</c:v>
                </c:pt>
                <c:pt idx="9">
                  <c:v>2882588.2030000002</c:v>
                </c:pt>
                <c:pt idx="10">
                  <c:v>2158308.1150000002</c:v>
                </c:pt>
                <c:pt idx="11">
                  <c:v>4758922.0070000002</c:v>
                </c:pt>
                <c:pt idx="12">
                  <c:v>2368532.659</c:v>
                </c:pt>
                <c:pt idx="13">
                  <c:v>2393613.7960000001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B70-4491-A5F7-F1BF3D5A2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4191636"/>
        <c:axId val="45677882"/>
      </c:barChart>
      <c:catAx>
        <c:axId val="14241916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5677882"/>
        <c:crosses val="autoZero"/>
        <c:auto val="1"/>
        <c:lblAlgn val="ctr"/>
        <c:lblOffset val="100"/>
        <c:noMultiLvlLbl val="1"/>
      </c:catAx>
      <c:valAx>
        <c:axId val="45677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424191636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Fee/TVL weekly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Fee/TVL 0.3% weekly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'ETH-USDC'!$AC$3:$AC$16</c:f>
              <c:numCache>
                <c:formatCode>General</c:formatCode>
                <c:ptCount val="14"/>
                <c:pt idx="0">
                  <c:v>4.6811168279328819E-3</c:v>
                </c:pt>
                <c:pt idx="1">
                  <c:v>6.4050276854018887E-3</c:v>
                </c:pt>
                <c:pt idx="2">
                  <c:v>4.8335464839025337E-3</c:v>
                </c:pt>
                <c:pt idx="3">
                  <c:v>8.1051026640516707E-3</c:v>
                </c:pt>
                <c:pt idx="4">
                  <c:v>1.0543254487872578E-2</c:v>
                </c:pt>
                <c:pt idx="5">
                  <c:v>8.4485550233588252E-3</c:v>
                </c:pt>
                <c:pt idx="6">
                  <c:v>6.1405211990419291E-3</c:v>
                </c:pt>
                <c:pt idx="7">
                  <c:v>3.0080963397646956E-3</c:v>
                </c:pt>
                <c:pt idx="8">
                  <c:v>5.0568184811464892E-3</c:v>
                </c:pt>
                <c:pt idx="9">
                  <c:v>5.9119256529524249E-3</c:v>
                </c:pt>
                <c:pt idx="10">
                  <c:v>3.9674563085781113E-3</c:v>
                </c:pt>
                <c:pt idx="11">
                  <c:v>1.5816153350288437E-2</c:v>
                </c:pt>
                <c:pt idx="12">
                  <c:v>5.2508735902775504E-3</c:v>
                </c:pt>
                <c:pt idx="13">
                  <c:v>4.4974523078200376E-3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A8A-4A58-8945-2E13CCF65AE3}"/>
            </c:ext>
          </c:extLst>
        </c:ser>
        <c:ser>
          <c:idx val="1"/>
          <c:order val="1"/>
          <c:tx>
            <c:v>Fee/TVL 0.05% weekly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'ETH-USDC'!$AD$3:$AD$16</c:f>
              <c:numCache>
                <c:formatCode>General</c:formatCode>
                <c:ptCount val="14"/>
                <c:pt idx="0">
                  <c:v>7.8655564092244175E-3</c:v>
                </c:pt>
                <c:pt idx="1">
                  <c:v>1.0708017049989468E-2</c:v>
                </c:pt>
                <c:pt idx="2">
                  <c:v>1.0857920253512642E-2</c:v>
                </c:pt>
                <c:pt idx="3">
                  <c:v>1.3780262877643669E-2</c:v>
                </c:pt>
                <c:pt idx="4">
                  <c:v>1.6842312543023558E-2</c:v>
                </c:pt>
                <c:pt idx="5">
                  <c:v>1.4156694825740293E-2</c:v>
                </c:pt>
                <c:pt idx="6">
                  <c:v>8.7911608798891972E-3</c:v>
                </c:pt>
                <c:pt idx="7">
                  <c:v>6.3615523974967078E-3</c:v>
                </c:pt>
                <c:pt idx="8">
                  <c:v>6.9540280016970706E-3</c:v>
                </c:pt>
                <c:pt idx="9">
                  <c:v>1.236190854403066E-2</c:v>
                </c:pt>
                <c:pt idx="10">
                  <c:v>8.5897507506920833E-3</c:v>
                </c:pt>
                <c:pt idx="11">
                  <c:v>2.2648346633492463E-2</c:v>
                </c:pt>
                <c:pt idx="12">
                  <c:v>1.0134673316448574E-2</c:v>
                </c:pt>
                <c:pt idx="13">
                  <c:v>8.8301809175590044E-3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A8A-4A58-8945-2E13CCF65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5204946"/>
        <c:axId val="904866115"/>
      </c:barChart>
      <c:catAx>
        <c:axId val="11552049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904866115"/>
        <c:crosses val="autoZero"/>
        <c:auto val="1"/>
        <c:lblAlgn val="ctr"/>
        <c:lblOffset val="100"/>
        <c:noMultiLvlLbl val="1"/>
      </c:catAx>
      <c:valAx>
        <c:axId val="9048661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155204946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Average trade size weekly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Average trade size 0.3% weekly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'ETH-USDC'!$AR$3:$AR$16</c:f>
              <c:numCache>
                <c:formatCode>#,##0</c:formatCode>
                <c:ptCount val="14"/>
                <c:pt idx="0">
                  <c:v>999327.65398318041</c:v>
                </c:pt>
                <c:pt idx="1">
                  <c:v>1126948.296145394</c:v>
                </c:pt>
                <c:pt idx="2">
                  <c:v>1022475.9281449104</c:v>
                </c:pt>
                <c:pt idx="3">
                  <c:v>1542940.6415427283</c:v>
                </c:pt>
                <c:pt idx="4">
                  <c:v>1845316.3577292706</c:v>
                </c:pt>
                <c:pt idx="5">
                  <c:v>1722925.2136479837</c:v>
                </c:pt>
                <c:pt idx="6">
                  <c:v>1636629.8926445143</c:v>
                </c:pt>
                <c:pt idx="7">
                  <c:v>1132201.9869184536</c:v>
                </c:pt>
                <c:pt idx="8">
                  <c:v>1461835.9227678655</c:v>
                </c:pt>
                <c:pt idx="9">
                  <c:v>1315168.0704218231</c:v>
                </c:pt>
                <c:pt idx="10">
                  <c:v>1159078.2846430563</c:v>
                </c:pt>
                <c:pt idx="11">
                  <c:v>1337680.7590192165</c:v>
                </c:pt>
                <c:pt idx="12">
                  <c:v>1253982.2609003196</c:v>
                </c:pt>
                <c:pt idx="13">
                  <c:v>1261406.8175924902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0C5-4662-B802-4CFF6AD69204}"/>
            </c:ext>
          </c:extLst>
        </c:ser>
        <c:ser>
          <c:idx val="1"/>
          <c:order val="1"/>
          <c:tx>
            <c:v>Average trade size 0.05% weekly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'ETH-USDC'!$AS$3:$AS$16</c:f>
              <c:numCache>
                <c:formatCode>#,##0</c:formatCode>
                <c:ptCount val="14"/>
                <c:pt idx="0">
                  <c:v>883629.15103935706</c:v>
                </c:pt>
                <c:pt idx="1">
                  <c:v>1162148.1542411414</c:v>
                </c:pt>
                <c:pt idx="2">
                  <c:v>1125461.2388819084</c:v>
                </c:pt>
                <c:pt idx="3">
                  <c:v>1234868.7259223498</c:v>
                </c:pt>
                <c:pt idx="4">
                  <c:v>1392955.8165121346</c:v>
                </c:pt>
                <c:pt idx="5">
                  <c:v>1225490.0520024621</c:v>
                </c:pt>
                <c:pt idx="6">
                  <c:v>1071240.4844029967</c:v>
                </c:pt>
                <c:pt idx="7">
                  <c:v>845035.60806806351</c:v>
                </c:pt>
                <c:pt idx="8">
                  <c:v>862374.54389279848</c:v>
                </c:pt>
                <c:pt idx="9">
                  <c:v>1215684.5798168147</c:v>
                </c:pt>
                <c:pt idx="10">
                  <c:v>990459.10817219038</c:v>
                </c:pt>
                <c:pt idx="11">
                  <c:v>1217807.5763823444</c:v>
                </c:pt>
                <c:pt idx="12">
                  <c:v>1040329.3421796472</c:v>
                </c:pt>
                <c:pt idx="13">
                  <c:v>1023022.890127095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0C5-4662-B802-4CFF6AD69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6040068"/>
        <c:axId val="491885399"/>
      </c:barChart>
      <c:catAx>
        <c:axId val="9860400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91885399"/>
        <c:crosses val="autoZero"/>
        <c:auto val="1"/>
        <c:lblAlgn val="ctr"/>
        <c:lblOffset val="100"/>
        <c:noMultiLvlLbl val="1"/>
      </c:catAx>
      <c:valAx>
        <c:axId val="4918853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986040068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$ fee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Fee 0.3%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'ETH-USDT'!$U$3:$U$102</c:f>
              <c:numCache>
                <c:formatCode>#,##0</c:formatCode>
                <c:ptCount val="100"/>
                <c:pt idx="0">
                  <c:v>96999.469100000002</c:v>
                </c:pt>
                <c:pt idx="1">
                  <c:v>114760.863</c:v>
                </c:pt>
                <c:pt idx="2">
                  <c:v>68756.145499999999</c:v>
                </c:pt>
                <c:pt idx="3">
                  <c:v>117149.546</c:v>
                </c:pt>
                <c:pt idx="4">
                  <c:v>105786.855</c:v>
                </c:pt>
                <c:pt idx="5">
                  <c:v>254502.74900000001</c:v>
                </c:pt>
                <c:pt idx="6">
                  <c:v>110616.183</c:v>
                </c:pt>
                <c:pt idx="7">
                  <c:v>213602.209</c:v>
                </c:pt>
                <c:pt idx="8">
                  <c:v>63994.4303</c:v>
                </c:pt>
                <c:pt idx="9">
                  <c:v>92860.328099999999</c:v>
                </c:pt>
                <c:pt idx="10">
                  <c:v>116372.001</c:v>
                </c:pt>
                <c:pt idx="11">
                  <c:v>252955.55799999999</c:v>
                </c:pt>
                <c:pt idx="12">
                  <c:v>83659.185500000007</c:v>
                </c:pt>
                <c:pt idx="13">
                  <c:v>108773.196</c:v>
                </c:pt>
                <c:pt idx="14">
                  <c:v>58187.578500000003</c:v>
                </c:pt>
                <c:pt idx="15">
                  <c:v>68357.241699999999</c:v>
                </c:pt>
                <c:pt idx="16">
                  <c:v>129870.978</c:v>
                </c:pt>
                <c:pt idx="17">
                  <c:v>86595.403699999995</c:v>
                </c:pt>
                <c:pt idx="18">
                  <c:v>94774.463799999998</c:v>
                </c:pt>
                <c:pt idx="19">
                  <c:v>62045.505100000002</c:v>
                </c:pt>
                <c:pt idx="20">
                  <c:v>109887.98699999999</c:v>
                </c:pt>
                <c:pt idx="21">
                  <c:v>174719.51199999999</c:v>
                </c:pt>
                <c:pt idx="22">
                  <c:v>45342.229399999997</c:v>
                </c:pt>
                <c:pt idx="23">
                  <c:v>61758.898999999998</c:v>
                </c:pt>
                <c:pt idx="24">
                  <c:v>136702.5</c:v>
                </c:pt>
                <c:pt idx="25">
                  <c:v>401920.717</c:v>
                </c:pt>
                <c:pt idx="26">
                  <c:v>288805.66899999999</c:v>
                </c:pt>
                <c:pt idx="27">
                  <c:v>261131.85399999999</c:v>
                </c:pt>
                <c:pt idx="28">
                  <c:v>334960.39299999998</c:v>
                </c:pt>
                <c:pt idx="29">
                  <c:v>710766.31900000002</c:v>
                </c:pt>
                <c:pt idx="30">
                  <c:v>354748.62400000001</c:v>
                </c:pt>
                <c:pt idx="31">
                  <c:v>478026.76799999998</c:v>
                </c:pt>
                <c:pt idx="32">
                  <c:v>230360.36300000001</c:v>
                </c:pt>
                <c:pt idx="33">
                  <c:v>254229.28899999999</c:v>
                </c:pt>
                <c:pt idx="34">
                  <c:v>305379.42200000002</c:v>
                </c:pt>
                <c:pt idx="35">
                  <c:v>404875.25699999998</c:v>
                </c:pt>
                <c:pt idx="36">
                  <c:v>314803.42200000002</c:v>
                </c:pt>
                <c:pt idx="37">
                  <c:v>150473.62299999999</c:v>
                </c:pt>
                <c:pt idx="38">
                  <c:v>293105.96100000001</c:v>
                </c:pt>
                <c:pt idx="39">
                  <c:v>145190.34299999999</c:v>
                </c:pt>
                <c:pt idx="40">
                  <c:v>338734.72600000002</c:v>
                </c:pt>
                <c:pt idx="41">
                  <c:v>191605.12400000001</c:v>
                </c:pt>
                <c:pt idx="42">
                  <c:v>300738.15500000003</c:v>
                </c:pt>
                <c:pt idx="43">
                  <c:v>231960.84599999999</c:v>
                </c:pt>
                <c:pt idx="44">
                  <c:v>214451.429</c:v>
                </c:pt>
                <c:pt idx="45">
                  <c:v>232004.07699999999</c:v>
                </c:pt>
                <c:pt idx="46">
                  <c:v>155056.98800000001</c:v>
                </c:pt>
                <c:pt idx="47">
                  <c:v>118594.183</c:v>
                </c:pt>
                <c:pt idx="48">
                  <c:v>171736.111</c:v>
                </c:pt>
                <c:pt idx="49">
                  <c:v>111126.417</c:v>
                </c:pt>
                <c:pt idx="50">
                  <c:v>97642.1204</c:v>
                </c:pt>
                <c:pt idx="51">
                  <c:v>74760.467799999999</c:v>
                </c:pt>
                <c:pt idx="52">
                  <c:v>56434.909</c:v>
                </c:pt>
                <c:pt idx="53">
                  <c:v>175455.42199999999</c:v>
                </c:pt>
                <c:pt idx="54">
                  <c:v>55682.947800000002</c:v>
                </c:pt>
                <c:pt idx="55">
                  <c:v>53901.789900000003</c:v>
                </c:pt>
                <c:pt idx="56">
                  <c:v>69616.234700000001</c:v>
                </c:pt>
                <c:pt idx="57">
                  <c:v>36448.749499999998</c:v>
                </c:pt>
                <c:pt idx="58">
                  <c:v>41076.058499999999</c:v>
                </c:pt>
                <c:pt idx="59">
                  <c:v>54819.792099999999</c:v>
                </c:pt>
                <c:pt idx="60">
                  <c:v>85621.053</c:v>
                </c:pt>
                <c:pt idx="61">
                  <c:v>131696.44099999999</c:v>
                </c:pt>
                <c:pt idx="62">
                  <c:v>96619.438099999999</c:v>
                </c:pt>
                <c:pt idx="63">
                  <c:v>153805.17199999999</c:v>
                </c:pt>
                <c:pt idx="64">
                  <c:v>66542.860499999995</c:v>
                </c:pt>
                <c:pt idx="65">
                  <c:v>48815.619899999998</c:v>
                </c:pt>
                <c:pt idx="66">
                  <c:v>131225.432</c:v>
                </c:pt>
                <c:pt idx="67">
                  <c:v>70875.274099999995</c:v>
                </c:pt>
                <c:pt idx="68">
                  <c:v>64306.021200000003</c:v>
                </c:pt>
                <c:pt idx="69">
                  <c:v>66359.475999999995</c:v>
                </c:pt>
                <c:pt idx="70">
                  <c:v>57559.505599999997</c:v>
                </c:pt>
                <c:pt idx="71">
                  <c:v>28842.7245</c:v>
                </c:pt>
                <c:pt idx="72">
                  <c:v>50686.167200000004</c:v>
                </c:pt>
                <c:pt idx="73">
                  <c:v>68192.436600000001</c:v>
                </c:pt>
                <c:pt idx="74">
                  <c:v>79268.983800000002</c:v>
                </c:pt>
                <c:pt idx="75">
                  <c:v>71188.696400000001</c:v>
                </c:pt>
                <c:pt idx="76">
                  <c:v>86310.870899999994</c:v>
                </c:pt>
                <c:pt idx="77">
                  <c:v>439880.179</c:v>
                </c:pt>
                <c:pt idx="78">
                  <c:v>281792.03700000001</c:v>
                </c:pt>
                <c:pt idx="79">
                  <c:v>77503.568100000004</c:v>
                </c:pt>
                <c:pt idx="80">
                  <c:v>188324.06700000001</c:v>
                </c:pt>
                <c:pt idx="81">
                  <c:v>84914.858500000002</c:v>
                </c:pt>
                <c:pt idx="82">
                  <c:v>173940.73199999999</c:v>
                </c:pt>
                <c:pt idx="83">
                  <c:v>133726.10999999999</c:v>
                </c:pt>
                <c:pt idx="84">
                  <c:v>106540.962</c:v>
                </c:pt>
                <c:pt idx="85">
                  <c:v>54854.030100000004</c:v>
                </c:pt>
                <c:pt idx="86">
                  <c:v>45652.820599999999</c:v>
                </c:pt>
                <c:pt idx="87">
                  <c:v>62479.421399999999</c:v>
                </c:pt>
                <c:pt idx="88">
                  <c:v>92480.386799999993</c:v>
                </c:pt>
                <c:pt idx="89">
                  <c:v>121889.016</c:v>
                </c:pt>
                <c:pt idx="90">
                  <c:v>93113.135800000004</c:v>
                </c:pt>
                <c:pt idx="91">
                  <c:v>100235.628</c:v>
                </c:pt>
                <c:pt idx="92">
                  <c:v>75117.578699999998</c:v>
                </c:pt>
                <c:pt idx="93">
                  <c:v>50533.841699999997</c:v>
                </c:pt>
                <c:pt idx="94">
                  <c:v>108189.48</c:v>
                </c:pt>
                <c:pt idx="95">
                  <c:v>151654.14799999999</c:v>
                </c:pt>
                <c:pt idx="96">
                  <c:v>123867.35400000001</c:v>
                </c:pt>
                <c:pt idx="97">
                  <c:v>231073.337</c:v>
                </c:pt>
                <c:pt idx="98">
                  <c:v>224957.01500000001</c:v>
                </c:pt>
                <c:pt idx="99">
                  <c:v>84116.686199999996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F42-46B1-9AC3-6418591F8B88}"/>
            </c:ext>
          </c:extLst>
        </c:ser>
        <c:ser>
          <c:idx val="1"/>
          <c:order val="1"/>
          <c:tx>
            <c:v>Fee 0.05%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'ETH-USDT'!$V$3:$V$102</c:f>
              <c:numCache>
                <c:formatCode>#,##0</c:formatCode>
                <c:ptCount val="100"/>
                <c:pt idx="0">
                  <c:v>71834.810400000002</c:v>
                </c:pt>
                <c:pt idx="1">
                  <c:v>62721.435100000002</c:v>
                </c:pt>
                <c:pt idx="2">
                  <c:v>44634.606</c:v>
                </c:pt>
                <c:pt idx="3">
                  <c:v>54341.836199999998</c:v>
                </c:pt>
                <c:pt idx="4">
                  <c:v>56955.308499999999</c:v>
                </c:pt>
                <c:pt idx="5">
                  <c:v>129947.57</c:v>
                </c:pt>
                <c:pt idx="6">
                  <c:v>85588.066900000005</c:v>
                </c:pt>
                <c:pt idx="7">
                  <c:v>94763.581600000005</c:v>
                </c:pt>
                <c:pt idx="8">
                  <c:v>44333.402600000001</c:v>
                </c:pt>
                <c:pt idx="9">
                  <c:v>43031.591699999997</c:v>
                </c:pt>
                <c:pt idx="10">
                  <c:v>71781.079800000007</c:v>
                </c:pt>
                <c:pt idx="11">
                  <c:v>133807.71400000001</c:v>
                </c:pt>
                <c:pt idx="12">
                  <c:v>91038.721300000005</c:v>
                </c:pt>
                <c:pt idx="13">
                  <c:v>85536.612699999998</c:v>
                </c:pt>
                <c:pt idx="14">
                  <c:v>38767.990599999997</c:v>
                </c:pt>
                <c:pt idx="15">
                  <c:v>58710.255700000002</c:v>
                </c:pt>
                <c:pt idx="16">
                  <c:v>56730.433599999997</c:v>
                </c:pt>
                <c:pt idx="17">
                  <c:v>48268.466099999998</c:v>
                </c:pt>
                <c:pt idx="18">
                  <c:v>56730.628799999999</c:v>
                </c:pt>
                <c:pt idx="19">
                  <c:v>69133.957399999999</c:v>
                </c:pt>
                <c:pt idx="20">
                  <c:v>73760.247600000002</c:v>
                </c:pt>
                <c:pt idx="21">
                  <c:v>146862.03099999999</c:v>
                </c:pt>
                <c:pt idx="22">
                  <c:v>93259.6679</c:v>
                </c:pt>
                <c:pt idx="23">
                  <c:v>89051.484599999996</c:v>
                </c:pt>
                <c:pt idx="24">
                  <c:v>71567.487599999993</c:v>
                </c:pt>
                <c:pt idx="25">
                  <c:v>157823.77900000001</c:v>
                </c:pt>
                <c:pt idx="26">
                  <c:v>135971.15299999999</c:v>
                </c:pt>
                <c:pt idx="27">
                  <c:v>113626.999</c:v>
                </c:pt>
                <c:pt idx="28">
                  <c:v>155277.204</c:v>
                </c:pt>
                <c:pt idx="29">
                  <c:v>249039.73</c:v>
                </c:pt>
                <c:pt idx="30">
                  <c:v>161383.92300000001</c:v>
                </c:pt>
                <c:pt idx="31">
                  <c:v>211888.37</c:v>
                </c:pt>
                <c:pt idx="32">
                  <c:v>80351.547999999995</c:v>
                </c:pt>
                <c:pt idx="33">
                  <c:v>84409.926300000006</c:v>
                </c:pt>
                <c:pt idx="34">
                  <c:v>136015.9</c:v>
                </c:pt>
                <c:pt idx="35">
                  <c:v>162849.16800000001</c:v>
                </c:pt>
                <c:pt idx="36">
                  <c:v>105915.264</c:v>
                </c:pt>
                <c:pt idx="37">
                  <c:v>56011.043100000003</c:v>
                </c:pt>
                <c:pt idx="38">
                  <c:v>108054.084</c:v>
                </c:pt>
                <c:pt idx="39">
                  <c:v>65715.0573</c:v>
                </c:pt>
                <c:pt idx="40">
                  <c:v>112097.363</c:v>
                </c:pt>
                <c:pt idx="41">
                  <c:v>89575.917600000001</c:v>
                </c:pt>
                <c:pt idx="42">
                  <c:v>100329.56200000001</c:v>
                </c:pt>
                <c:pt idx="43">
                  <c:v>78122.803100000005</c:v>
                </c:pt>
                <c:pt idx="44">
                  <c:v>67841.058199999999</c:v>
                </c:pt>
                <c:pt idx="45">
                  <c:v>82954.335000000006</c:v>
                </c:pt>
                <c:pt idx="46">
                  <c:v>54516.301599999999</c:v>
                </c:pt>
                <c:pt idx="47">
                  <c:v>56639.467799999999</c:v>
                </c:pt>
                <c:pt idx="48">
                  <c:v>66690.666700000002</c:v>
                </c:pt>
                <c:pt idx="49">
                  <c:v>52868.682000000001</c:v>
                </c:pt>
                <c:pt idx="50">
                  <c:v>84831.729099999997</c:v>
                </c:pt>
                <c:pt idx="51">
                  <c:v>50069.007599999997</c:v>
                </c:pt>
                <c:pt idx="52">
                  <c:v>44016.385300000002</c:v>
                </c:pt>
                <c:pt idx="53">
                  <c:v>89809.681200000006</c:v>
                </c:pt>
                <c:pt idx="54">
                  <c:v>38833.333599999998</c:v>
                </c:pt>
                <c:pt idx="55">
                  <c:v>35166.385300000002</c:v>
                </c:pt>
                <c:pt idx="56">
                  <c:v>35647.288999999997</c:v>
                </c:pt>
                <c:pt idx="57">
                  <c:v>20497.037</c:v>
                </c:pt>
                <c:pt idx="58">
                  <c:v>21915.665700000001</c:v>
                </c:pt>
                <c:pt idx="59">
                  <c:v>34669.513800000001</c:v>
                </c:pt>
                <c:pt idx="60">
                  <c:v>45430.435700000002</c:v>
                </c:pt>
                <c:pt idx="61">
                  <c:v>38386.986700000001</c:v>
                </c:pt>
                <c:pt idx="62">
                  <c:v>62151.665699999998</c:v>
                </c:pt>
                <c:pt idx="63">
                  <c:v>56899.511400000003</c:v>
                </c:pt>
                <c:pt idx="64">
                  <c:v>61259.149599999997</c:v>
                </c:pt>
                <c:pt idx="65">
                  <c:v>35816.834900000002</c:v>
                </c:pt>
                <c:pt idx="66">
                  <c:v>53626.251300000004</c:v>
                </c:pt>
                <c:pt idx="67">
                  <c:v>38118.765200000002</c:v>
                </c:pt>
                <c:pt idx="68">
                  <c:v>53312.14</c:v>
                </c:pt>
                <c:pt idx="69">
                  <c:v>58233.588100000001</c:v>
                </c:pt>
                <c:pt idx="70">
                  <c:v>40442.0098</c:v>
                </c:pt>
                <c:pt idx="71">
                  <c:v>31493.8</c:v>
                </c:pt>
                <c:pt idx="72">
                  <c:v>33635.786599999999</c:v>
                </c:pt>
                <c:pt idx="73">
                  <c:v>43933.380599999997</c:v>
                </c:pt>
                <c:pt idx="74">
                  <c:v>53792.101799999997</c:v>
                </c:pt>
                <c:pt idx="75">
                  <c:v>55414.183100000002</c:v>
                </c:pt>
                <c:pt idx="76">
                  <c:v>43553.075499999999</c:v>
                </c:pt>
                <c:pt idx="77">
                  <c:v>73183.531900000002</c:v>
                </c:pt>
                <c:pt idx="78">
                  <c:v>113186.60799999999</c:v>
                </c:pt>
                <c:pt idx="79">
                  <c:v>89047.333599999998</c:v>
                </c:pt>
                <c:pt idx="80">
                  <c:v>68229.312999999995</c:v>
                </c:pt>
                <c:pt idx="81">
                  <c:v>23441.963400000001</c:v>
                </c:pt>
                <c:pt idx="82">
                  <c:v>57744.185299999997</c:v>
                </c:pt>
                <c:pt idx="83">
                  <c:v>40247.265500000001</c:v>
                </c:pt>
                <c:pt idx="84">
                  <c:v>26917.816599999998</c:v>
                </c:pt>
                <c:pt idx="85">
                  <c:v>51389.9496</c:v>
                </c:pt>
                <c:pt idx="86">
                  <c:v>47780.587399999997</c:v>
                </c:pt>
                <c:pt idx="87">
                  <c:v>48250.007100000003</c:v>
                </c:pt>
                <c:pt idx="88">
                  <c:v>78464.186700000006</c:v>
                </c:pt>
                <c:pt idx="89">
                  <c:v>72003.331999999995</c:v>
                </c:pt>
                <c:pt idx="90">
                  <c:v>61321.220300000001</c:v>
                </c:pt>
                <c:pt idx="91">
                  <c:v>102226.88</c:v>
                </c:pt>
                <c:pt idx="92">
                  <c:v>82476.184399999998</c:v>
                </c:pt>
                <c:pt idx="93">
                  <c:v>55036.656799999997</c:v>
                </c:pt>
                <c:pt idx="94">
                  <c:v>88733.046600000001</c:v>
                </c:pt>
                <c:pt idx="95">
                  <c:v>87130.234100000001</c:v>
                </c:pt>
                <c:pt idx="96">
                  <c:v>74793.743799999997</c:v>
                </c:pt>
                <c:pt idx="97">
                  <c:v>96583.508100000006</c:v>
                </c:pt>
                <c:pt idx="98">
                  <c:v>106529.461</c:v>
                </c:pt>
                <c:pt idx="99">
                  <c:v>59994.134100000003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F42-46B1-9AC3-6418591F8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0970752"/>
        <c:axId val="347641497"/>
      </c:barChart>
      <c:catAx>
        <c:axId val="1070970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347641497"/>
        <c:crosses val="autoZero"/>
        <c:auto val="1"/>
        <c:lblAlgn val="ctr"/>
        <c:lblOffset val="100"/>
        <c:noMultiLvlLbl val="1"/>
      </c:catAx>
      <c:valAx>
        <c:axId val="3476414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070970752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Fee/TVL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Fee/TVL 0.3%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'ETH-USDT'!$Z$3:$Z$102</c:f>
              <c:numCache>
                <c:formatCode>General</c:formatCode>
                <c:ptCount val="100"/>
                <c:pt idx="0">
                  <c:v>6.0583723813705328E-4</c:v>
                </c:pt>
                <c:pt idx="1">
                  <c:v>7.1807368359205835E-4</c:v>
                </c:pt>
                <c:pt idx="2">
                  <c:v>4.2676430380499206E-4</c:v>
                </c:pt>
                <c:pt idx="3">
                  <c:v>7.1851532165188284E-4</c:v>
                </c:pt>
                <c:pt idx="4">
                  <c:v>6.5028034622621246E-4</c:v>
                </c:pt>
                <c:pt idx="5">
                  <c:v>1.5719741336519481E-3</c:v>
                </c:pt>
                <c:pt idx="6">
                  <c:v>6.7709487725465926E-4</c:v>
                </c:pt>
                <c:pt idx="7">
                  <c:v>1.3054837156464382E-3</c:v>
                </c:pt>
                <c:pt idx="8">
                  <c:v>3.8851471139729574E-4</c:v>
                </c:pt>
                <c:pt idx="9">
                  <c:v>5.6929210432221948E-4</c:v>
                </c:pt>
                <c:pt idx="10">
                  <c:v>7.1311054260565527E-4</c:v>
                </c:pt>
                <c:pt idx="11">
                  <c:v>1.5752535649471678E-3</c:v>
                </c:pt>
                <c:pt idx="12">
                  <c:v>5.185356031430754E-4</c:v>
                </c:pt>
                <c:pt idx="13">
                  <c:v>6.9604636611473756E-4</c:v>
                </c:pt>
                <c:pt idx="14">
                  <c:v>3.6065994665816369E-4</c:v>
                </c:pt>
                <c:pt idx="15">
                  <c:v>4.215166003524085E-4</c:v>
                </c:pt>
                <c:pt idx="16">
                  <c:v>8.0921938377314447E-4</c:v>
                </c:pt>
                <c:pt idx="17">
                  <c:v>5.5188910322782143E-4</c:v>
                </c:pt>
                <c:pt idx="18">
                  <c:v>5.8602846924169438E-4</c:v>
                </c:pt>
                <c:pt idx="19">
                  <c:v>3.855014288631297E-4</c:v>
                </c:pt>
                <c:pt idx="20">
                  <c:v>6.7362218063126225E-4</c:v>
                </c:pt>
                <c:pt idx="21">
                  <c:v>1.1393393036914134E-3</c:v>
                </c:pt>
                <c:pt idx="22">
                  <c:v>2.9387926641127085E-4</c:v>
                </c:pt>
                <c:pt idx="23">
                  <c:v>3.8968800893098053E-4</c:v>
                </c:pt>
                <c:pt idx="24">
                  <c:v>7.3611268713108307E-4</c:v>
                </c:pt>
                <c:pt idx="25">
                  <c:v>2.1239573533249336E-3</c:v>
                </c:pt>
                <c:pt idx="26">
                  <c:v>1.5309406656417374E-3</c:v>
                </c:pt>
                <c:pt idx="27">
                  <c:v>1.3856960262772756E-3</c:v>
                </c:pt>
                <c:pt idx="28">
                  <c:v>1.7404470232340104E-3</c:v>
                </c:pt>
                <c:pt idx="29">
                  <c:v>3.7292922403429512E-3</c:v>
                </c:pt>
                <c:pt idx="30">
                  <c:v>1.8006865040502635E-3</c:v>
                </c:pt>
                <c:pt idx="31">
                  <c:v>2.3734969083607218E-3</c:v>
                </c:pt>
                <c:pt idx="32">
                  <c:v>1.1500475899087327E-3</c:v>
                </c:pt>
                <c:pt idx="33">
                  <c:v>1.2523707832424054E-3</c:v>
                </c:pt>
                <c:pt idx="34">
                  <c:v>1.5437913513660147E-3</c:v>
                </c:pt>
                <c:pt idx="35">
                  <c:v>2.1081322529206002E-3</c:v>
                </c:pt>
                <c:pt idx="36">
                  <c:v>1.5950138564562516E-3</c:v>
                </c:pt>
                <c:pt idx="37">
                  <c:v>7.531982449136491E-4</c:v>
                </c:pt>
                <c:pt idx="38">
                  <c:v>1.5439858234326137E-3</c:v>
                </c:pt>
                <c:pt idx="39">
                  <c:v>8.8975909071162273E-4</c:v>
                </c:pt>
                <c:pt idx="40">
                  <c:v>2.0271353229467035E-3</c:v>
                </c:pt>
                <c:pt idx="41">
                  <c:v>1.1473865706065507E-3</c:v>
                </c:pt>
                <c:pt idx="42">
                  <c:v>1.7170598427059852E-3</c:v>
                </c:pt>
                <c:pt idx="43">
                  <c:v>1.2964621969467789E-3</c:v>
                </c:pt>
                <c:pt idx="44">
                  <c:v>1.1995094299215184E-3</c:v>
                </c:pt>
                <c:pt idx="45">
                  <c:v>1.2899394773257088E-3</c:v>
                </c:pt>
                <c:pt idx="46">
                  <c:v>8.5142458383316707E-4</c:v>
                </c:pt>
                <c:pt idx="47">
                  <c:v>6.5326081268529473E-4</c:v>
                </c:pt>
                <c:pt idx="48">
                  <c:v>9.305718810149506E-4</c:v>
                </c:pt>
                <c:pt idx="49">
                  <c:v>6.0584007887111294E-4</c:v>
                </c:pt>
                <c:pt idx="50">
                  <c:v>5.2796371720063514E-4</c:v>
                </c:pt>
                <c:pt idx="51">
                  <c:v>4.0269698531536063E-4</c:v>
                </c:pt>
                <c:pt idx="52">
                  <c:v>3.0574407606827363E-4</c:v>
                </c:pt>
                <c:pt idx="53">
                  <c:v>9.8393829948089187E-4</c:v>
                </c:pt>
                <c:pt idx="54">
                  <c:v>3.2402862431852263E-4</c:v>
                </c:pt>
                <c:pt idx="55">
                  <c:v>3.066357865291203E-4</c:v>
                </c:pt>
                <c:pt idx="56">
                  <c:v>3.9315522039484702E-4</c:v>
                </c:pt>
                <c:pt idx="57">
                  <c:v>2.0366603676662964E-4</c:v>
                </c:pt>
                <c:pt idx="58">
                  <c:v>2.2645273264896478E-4</c:v>
                </c:pt>
                <c:pt idx="59">
                  <c:v>3.0485251074493787E-4</c:v>
                </c:pt>
                <c:pt idx="60">
                  <c:v>4.7501258959282186E-4</c:v>
                </c:pt>
                <c:pt idx="61">
                  <c:v>7.6899446940814696E-4</c:v>
                </c:pt>
                <c:pt idx="62">
                  <c:v>6.2556158496032948E-4</c:v>
                </c:pt>
                <c:pt idx="63">
                  <c:v>1.2780722983513414E-3</c:v>
                </c:pt>
                <c:pt idx="64">
                  <c:v>5.24040052106904E-4</c:v>
                </c:pt>
                <c:pt idx="65">
                  <c:v>3.8158887132604406E-4</c:v>
                </c:pt>
                <c:pt idx="66">
                  <c:v>9.6781154578963349E-4</c:v>
                </c:pt>
                <c:pt idx="67">
                  <c:v>5.083017500171692E-4</c:v>
                </c:pt>
                <c:pt idx="68">
                  <c:v>4.528043745904458E-4</c:v>
                </c:pt>
                <c:pt idx="69">
                  <c:v>4.7367031444940633E-4</c:v>
                </c:pt>
                <c:pt idx="70">
                  <c:v>4.0480434019244402E-4</c:v>
                </c:pt>
                <c:pt idx="71">
                  <c:v>2.0187351512047981E-4</c:v>
                </c:pt>
                <c:pt idx="72">
                  <c:v>3.5469857830202462E-4</c:v>
                </c:pt>
                <c:pt idx="73">
                  <c:v>4.8789897516543436E-4</c:v>
                </c:pt>
                <c:pt idx="74">
                  <c:v>5.6895707302737682E-4</c:v>
                </c:pt>
                <c:pt idx="75">
                  <c:v>5.1827968124291317E-4</c:v>
                </c:pt>
                <c:pt idx="76">
                  <c:v>6.407777752090502E-4</c:v>
                </c:pt>
                <c:pt idx="77">
                  <c:v>3.817599719434133E-3</c:v>
                </c:pt>
                <c:pt idx="78">
                  <c:v>2.5543283464872272E-3</c:v>
                </c:pt>
                <c:pt idx="79">
                  <c:v>6.8094829273123716E-4</c:v>
                </c:pt>
                <c:pt idx="80">
                  <c:v>1.7078783975125007E-3</c:v>
                </c:pt>
                <c:pt idx="81">
                  <c:v>7.2686767897765065E-4</c:v>
                </c:pt>
                <c:pt idx="82">
                  <c:v>1.4202917636407329E-3</c:v>
                </c:pt>
                <c:pt idx="83">
                  <c:v>1.101788257737925E-3</c:v>
                </c:pt>
                <c:pt idx="84">
                  <c:v>8.5201694156493695E-4</c:v>
                </c:pt>
                <c:pt idx="85">
                  <c:v>4.3458735836503595E-4</c:v>
                </c:pt>
                <c:pt idx="86">
                  <c:v>3.5774281505999029E-4</c:v>
                </c:pt>
                <c:pt idx="87">
                  <c:v>4.8109441893427757E-4</c:v>
                </c:pt>
                <c:pt idx="88">
                  <c:v>6.5424316444323246E-4</c:v>
                </c:pt>
                <c:pt idx="89">
                  <c:v>8.718725985354354E-4</c:v>
                </c:pt>
                <c:pt idx="90">
                  <c:v>7.0111411043380866E-4</c:v>
                </c:pt>
                <c:pt idx="91">
                  <c:v>7.1560645987793524E-4</c:v>
                </c:pt>
                <c:pt idx="92">
                  <c:v>4.4627928142727282E-4</c:v>
                </c:pt>
                <c:pt idx="93">
                  <c:v>2.98209642460248E-4</c:v>
                </c:pt>
                <c:pt idx="94">
                  <c:v>6.3702612659309696E-4</c:v>
                </c:pt>
                <c:pt idx="95">
                  <c:v>8.1945413581482364E-4</c:v>
                </c:pt>
                <c:pt idx="96">
                  <c:v>6.5480919868038563E-4</c:v>
                </c:pt>
                <c:pt idx="97">
                  <c:v>1.2490911326962075E-3</c:v>
                </c:pt>
                <c:pt idx="98">
                  <c:v>1.2507570193886813E-3</c:v>
                </c:pt>
                <c:pt idx="99">
                  <c:v>4.6412759924315748E-4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82B-42D6-BE0C-99FFA5938318}"/>
            </c:ext>
          </c:extLst>
        </c:ser>
        <c:ser>
          <c:idx val="1"/>
          <c:order val="1"/>
          <c:tx>
            <c:v>Fee/TVL 0.05%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'ETH-USDT'!$AA$3:$AA$102</c:f>
              <c:numCache>
                <c:formatCode>General</c:formatCode>
                <c:ptCount val="100"/>
                <c:pt idx="0">
                  <c:v>1.5163211937423828E-3</c:v>
                </c:pt>
                <c:pt idx="1">
                  <c:v>1.1632965180913323E-3</c:v>
                </c:pt>
                <c:pt idx="2">
                  <c:v>9.5694335423130111E-4</c:v>
                </c:pt>
                <c:pt idx="3">
                  <c:v>1.2368382449910234E-3</c:v>
                </c:pt>
                <c:pt idx="4">
                  <c:v>1.2976490865699223E-3</c:v>
                </c:pt>
                <c:pt idx="5">
                  <c:v>2.9722699774718314E-3</c:v>
                </c:pt>
                <c:pt idx="6">
                  <c:v>1.8977880068326526E-3</c:v>
                </c:pt>
                <c:pt idx="7">
                  <c:v>2.0836398642892829E-3</c:v>
                </c:pt>
                <c:pt idx="8">
                  <c:v>9.3227436579748602E-4</c:v>
                </c:pt>
                <c:pt idx="9">
                  <c:v>8.9851946903886067E-4</c:v>
                </c:pt>
                <c:pt idx="10">
                  <c:v>1.5226955427793277E-3</c:v>
                </c:pt>
                <c:pt idx="11">
                  <c:v>2.9668703850475094E-3</c:v>
                </c:pt>
                <c:pt idx="12">
                  <c:v>1.8959801154043328E-3</c:v>
                </c:pt>
                <c:pt idx="13">
                  <c:v>1.8630034310023864E-3</c:v>
                </c:pt>
                <c:pt idx="14">
                  <c:v>8.2810391324179106E-4</c:v>
                </c:pt>
                <c:pt idx="15">
                  <c:v>1.2692989503256885E-3</c:v>
                </c:pt>
                <c:pt idx="16">
                  <c:v>1.2312922701244984E-3</c:v>
                </c:pt>
                <c:pt idx="17">
                  <c:v>1.0851132731496793E-3</c:v>
                </c:pt>
                <c:pt idx="18">
                  <c:v>1.1603156492368714E-3</c:v>
                </c:pt>
                <c:pt idx="19">
                  <c:v>1.3139992806318016E-3</c:v>
                </c:pt>
                <c:pt idx="20">
                  <c:v>1.4703280883986824E-3</c:v>
                </c:pt>
                <c:pt idx="21">
                  <c:v>2.7997997814340958E-3</c:v>
                </c:pt>
                <c:pt idx="22">
                  <c:v>1.606287742578517E-3</c:v>
                </c:pt>
                <c:pt idx="23">
                  <c:v>1.8148606398575506E-3</c:v>
                </c:pt>
                <c:pt idx="24">
                  <c:v>1.2692237031358851E-3</c:v>
                </c:pt>
                <c:pt idx="25">
                  <c:v>2.7402998131525599E-3</c:v>
                </c:pt>
                <c:pt idx="26">
                  <c:v>2.3628397246664621E-3</c:v>
                </c:pt>
                <c:pt idx="27">
                  <c:v>1.8745140526385928E-3</c:v>
                </c:pt>
                <c:pt idx="28">
                  <c:v>2.2260965812230882E-3</c:v>
                </c:pt>
                <c:pt idx="29">
                  <c:v>3.7389362071783431E-3</c:v>
                </c:pt>
                <c:pt idx="30">
                  <c:v>2.5553691433375949E-3</c:v>
                </c:pt>
                <c:pt idx="31">
                  <c:v>3.5007123308014847E-3</c:v>
                </c:pt>
                <c:pt idx="32">
                  <c:v>1.376043611785718E-3</c:v>
                </c:pt>
                <c:pt idx="33">
                  <c:v>1.3880633417482618E-3</c:v>
                </c:pt>
                <c:pt idx="34">
                  <c:v>2.3167847269458808E-3</c:v>
                </c:pt>
                <c:pt idx="35">
                  <c:v>2.7955950247637255E-3</c:v>
                </c:pt>
                <c:pt idx="36">
                  <c:v>1.7751075813657786E-3</c:v>
                </c:pt>
                <c:pt idx="37">
                  <c:v>9.221589412243829E-4</c:v>
                </c:pt>
                <c:pt idx="38">
                  <c:v>1.9070127713139361E-3</c:v>
                </c:pt>
                <c:pt idx="39">
                  <c:v>1.3886827314292644E-3</c:v>
                </c:pt>
                <c:pt idx="40">
                  <c:v>2.3169138624576976E-3</c:v>
                </c:pt>
                <c:pt idx="41">
                  <c:v>1.888635888652634E-3</c:v>
                </c:pt>
                <c:pt idx="42">
                  <c:v>2.1265312607394748E-3</c:v>
                </c:pt>
                <c:pt idx="43">
                  <c:v>1.6311009589042951E-3</c:v>
                </c:pt>
                <c:pt idx="44">
                  <c:v>1.4429918309835398E-3</c:v>
                </c:pt>
                <c:pt idx="45">
                  <c:v>1.7527068826229297E-3</c:v>
                </c:pt>
                <c:pt idx="46">
                  <c:v>1.1369103752666462E-3</c:v>
                </c:pt>
                <c:pt idx="47">
                  <c:v>1.1873704059446877E-3</c:v>
                </c:pt>
                <c:pt idx="48">
                  <c:v>1.3796683642651757E-3</c:v>
                </c:pt>
                <c:pt idx="49">
                  <c:v>9.6803059236032164E-4</c:v>
                </c:pt>
                <c:pt idx="50">
                  <c:v>1.5655035579555394E-3</c:v>
                </c:pt>
                <c:pt idx="51">
                  <c:v>9.2500118366288194E-4</c:v>
                </c:pt>
                <c:pt idx="52">
                  <c:v>8.0523675659649723E-4</c:v>
                </c:pt>
                <c:pt idx="53">
                  <c:v>1.839600009030684E-3</c:v>
                </c:pt>
                <c:pt idx="54">
                  <c:v>8.2543507322036989E-4</c:v>
                </c:pt>
                <c:pt idx="55">
                  <c:v>8.8560308125854395E-4</c:v>
                </c:pt>
                <c:pt idx="56">
                  <c:v>9.3316179127810863E-4</c:v>
                </c:pt>
                <c:pt idx="57">
                  <c:v>5.2798914693052881E-4</c:v>
                </c:pt>
                <c:pt idx="58">
                  <c:v>5.5448894643985195E-4</c:v>
                </c:pt>
                <c:pt idx="59">
                  <c:v>8.8067821495265363E-4</c:v>
                </c:pt>
                <c:pt idx="60">
                  <c:v>1.058783102027568E-3</c:v>
                </c:pt>
                <c:pt idx="61">
                  <c:v>1.0031525373626823E-3</c:v>
                </c:pt>
                <c:pt idx="62">
                  <c:v>1.5909663124996666E-3</c:v>
                </c:pt>
                <c:pt idx="63">
                  <c:v>2.2326146842015925E-3</c:v>
                </c:pt>
                <c:pt idx="64">
                  <c:v>1.9069864561115199E-3</c:v>
                </c:pt>
                <c:pt idx="65">
                  <c:v>1.2615427724478874E-3</c:v>
                </c:pt>
                <c:pt idx="66">
                  <c:v>1.9200870881769781E-3</c:v>
                </c:pt>
                <c:pt idx="67">
                  <c:v>1.3111548231910985E-3</c:v>
                </c:pt>
                <c:pt idx="68">
                  <c:v>1.7595905577658692E-3</c:v>
                </c:pt>
                <c:pt idx="69">
                  <c:v>2.0531462502902408E-3</c:v>
                </c:pt>
                <c:pt idx="70">
                  <c:v>1.2895390087289066E-3</c:v>
                </c:pt>
                <c:pt idx="71">
                  <c:v>8.8512394519003651E-4</c:v>
                </c:pt>
                <c:pt idx="72">
                  <c:v>1.0217207403405808E-3</c:v>
                </c:pt>
                <c:pt idx="73">
                  <c:v>1.3164794440136524E-3</c:v>
                </c:pt>
                <c:pt idx="74">
                  <c:v>1.6139694952241647E-3</c:v>
                </c:pt>
                <c:pt idx="75">
                  <c:v>1.6678966292650095E-3</c:v>
                </c:pt>
                <c:pt idx="76">
                  <c:v>1.3369582624382357E-3</c:v>
                </c:pt>
                <c:pt idx="77">
                  <c:v>3.2405883551087809E-3</c:v>
                </c:pt>
                <c:pt idx="78">
                  <c:v>3.4398375817988425E-3</c:v>
                </c:pt>
                <c:pt idx="79">
                  <c:v>2.7505048872004867E-3</c:v>
                </c:pt>
                <c:pt idx="80">
                  <c:v>2.9096789335482215E-3</c:v>
                </c:pt>
                <c:pt idx="81">
                  <c:v>9.9935359515608536E-4</c:v>
                </c:pt>
                <c:pt idx="82">
                  <c:v>2.4428978190108061E-3</c:v>
                </c:pt>
                <c:pt idx="83">
                  <c:v>1.7203948499633617E-3</c:v>
                </c:pt>
                <c:pt idx="84">
                  <c:v>9.0800443101625287E-4</c:v>
                </c:pt>
                <c:pt idx="85">
                  <c:v>1.5566555050106651E-3</c:v>
                </c:pt>
                <c:pt idx="86">
                  <c:v>1.4376347856307082E-3</c:v>
                </c:pt>
                <c:pt idx="87">
                  <c:v>1.3785543601118027E-3</c:v>
                </c:pt>
                <c:pt idx="88">
                  <c:v>2.0043452043774323E-3</c:v>
                </c:pt>
                <c:pt idx="89">
                  <c:v>1.8765582759601755E-3</c:v>
                </c:pt>
                <c:pt idx="90">
                  <c:v>1.3008959785177385E-3</c:v>
                </c:pt>
                <c:pt idx="91">
                  <c:v>1.9052911811861389E-3</c:v>
                </c:pt>
                <c:pt idx="92">
                  <c:v>1.3001976669339025E-3</c:v>
                </c:pt>
                <c:pt idx="93">
                  <c:v>8.597440716658709E-4</c:v>
                </c:pt>
                <c:pt idx="94">
                  <c:v>1.5129999232050592E-3</c:v>
                </c:pt>
                <c:pt idx="95">
                  <c:v>1.4234537646370859E-3</c:v>
                </c:pt>
                <c:pt idx="96">
                  <c:v>1.2006730489468082E-3</c:v>
                </c:pt>
                <c:pt idx="97">
                  <c:v>1.6795134741308406E-3</c:v>
                </c:pt>
                <c:pt idx="98">
                  <c:v>1.8961135843319375E-3</c:v>
                </c:pt>
                <c:pt idx="99">
                  <c:v>9.6125454887895643E-4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82B-42D6-BE0C-99FFA5938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0516693"/>
        <c:axId val="951505648"/>
      </c:barChart>
      <c:catAx>
        <c:axId val="18305166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951505648"/>
        <c:crosses val="autoZero"/>
        <c:auto val="1"/>
        <c:lblAlgn val="ctr"/>
        <c:lblOffset val="100"/>
        <c:noMultiLvlLbl val="1"/>
      </c:catAx>
      <c:valAx>
        <c:axId val="9515056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830516693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>
                <a:solidFill>
                  <a:srgbClr val="757575"/>
                </a:solidFill>
                <a:latin typeface="+mn-lt"/>
              </a:defRPr>
            </a:pPr>
            <a:r>
              <a:rPr lang="en-US" sz="1800" b="0">
                <a:solidFill>
                  <a:srgbClr val="757575"/>
                </a:solidFill>
                <a:latin typeface="+mn-lt"/>
              </a:rPr>
              <a:t>Delta= Fee/TVL 0.05% - Fee/TVL 0.3%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Delta= Fee/TVL 0.05% - Fee/TVL 0.3%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'ETH-USDT'!$AB$3:$AB$102</c:f>
              <c:numCache>
                <c:formatCode>General</c:formatCode>
                <c:ptCount val="100"/>
                <c:pt idx="0">
                  <c:v>9.1048395560532948E-4</c:v>
                </c:pt>
                <c:pt idx="1">
                  <c:v>4.4522283449927394E-4</c:v>
                </c:pt>
                <c:pt idx="2">
                  <c:v>5.3017905042630905E-4</c:v>
                </c:pt>
                <c:pt idx="3">
                  <c:v>5.1832292333914059E-4</c:v>
                </c:pt>
                <c:pt idx="4">
                  <c:v>6.4736874034370989E-4</c:v>
                </c:pt>
                <c:pt idx="5">
                  <c:v>1.4002958438198833E-3</c:v>
                </c:pt>
                <c:pt idx="6">
                  <c:v>1.2206931295779934E-3</c:v>
                </c:pt>
                <c:pt idx="7">
                  <c:v>7.7815614864284468E-4</c:v>
                </c:pt>
                <c:pt idx="8">
                  <c:v>5.4375965440019028E-4</c:v>
                </c:pt>
                <c:pt idx="9">
                  <c:v>3.2922736471664119E-4</c:v>
                </c:pt>
                <c:pt idx="10">
                  <c:v>8.0958500017367242E-4</c:v>
                </c:pt>
                <c:pt idx="11">
                  <c:v>1.3916168201003416E-3</c:v>
                </c:pt>
                <c:pt idx="12">
                  <c:v>1.3774445122612575E-3</c:v>
                </c:pt>
                <c:pt idx="13">
                  <c:v>1.1669570648876488E-3</c:v>
                </c:pt>
                <c:pt idx="14">
                  <c:v>4.6744396658362738E-4</c:v>
                </c:pt>
                <c:pt idx="15">
                  <c:v>8.4778234997328001E-4</c:v>
                </c:pt>
                <c:pt idx="16">
                  <c:v>4.2207288635135397E-4</c:v>
                </c:pt>
                <c:pt idx="17">
                  <c:v>5.3322416992185784E-4</c:v>
                </c:pt>
                <c:pt idx="18">
                  <c:v>5.7428717999517701E-4</c:v>
                </c:pt>
                <c:pt idx="19">
                  <c:v>9.284978517686719E-4</c:v>
                </c:pt>
                <c:pt idx="20">
                  <c:v>7.9670590776742013E-4</c:v>
                </c:pt>
                <c:pt idx="21">
                  <c:v>1.6604604777426823E-3</c:v>
                </c:pt>
                <c:pt idx="22">
                  <c:v>1.3124084761672462E-3</c:v>
                </c:pt>
                <c:pt idx="23">
                  <c:v>1.42517263092657E-3</c:v>
                </c:pt>
                <c:pt idx="24">
                  <c:v>5.3311101600480204E-4</c:v>
                </c:pt>
                <c:pt idx="25">
                  <c:v>6.1634245982762625E-4</c:v>
                </c:pt>
                <c:pt idx="26">
                  <c:v>8.3189905902472465E-4</c:v>
                </c:pt>
                <c:pt idx="27">
                  <c:v>4.8881802636131723E-4</c:v>
                </c:pt>
                <c:pt idx="28">
                  <c:v>4.8564955798907779E-4</c:v>
                </c:pt>
                <c:pt idx="29">
                  <c:v>9.6439668353918463E-6</c:v>
                </c:pt>
                <c:pt idx="30">
                  <c:v>7.5468263928733141E-4</c:v>
                </c:pt>
                <c:pt idx="31">
                  <c:v>1.1272154224407629E-3</c:v>
                </c:pt>
                <c:pt idx="32">
                  <c:v>2.2599602187698526E-4</c:v>
                </c:pt>
                <c:pt idx="33">
                  <c:v>1.3569255850585634E-4</c:v>
                </c:pt>
                <c:pt idx="34">
                  <c:v>7.7299337557986607E-4</c:v>
                </c:pt>
                <c:pt idx="35">
                  <c:v>6.8746277184312523E-4</c:v>
                </c:pt>
                <c:pt idx="36">
                  <c:v>1.8009372490952703E-4</c:v>
                </c:pt>
                <c:pt idx="37">
                  <c:v>1.689606963107338E-4</c:v>
                </c:pt>
                <c:pt idx="38">
                  <c:v>3.630269478813225E-4</c:v>
                </c:pt>
                <c:pt idx="39">
                  <c:v>4.9892364071764167E-4</c:v>
                </c:pt>
                <c:pt idx="40">
                  <c:v>2.8977853951099412E-4</c:v>
                </c:pt>
                <c:pt idx="41">
                  <c:v>7.4124931804608321E-4</c:v>
                </c:pt>
                <c:pt idx="42">
                  <c:v>4.0947141803348956E-4</c:v>
                </c:pt>
                <c:pt idx="43">
                  <c:v>3.3463876195751613E-4</c:v>
                </c:pt>
                <c:pt idx="44">
                  <c:v>2.4348240106202143E-4</c:v>
                </c:pt>
                <c:pt idx="45">
                  <c:v>4.6276740529722091E-4</c:v>
                </c:pt>
                <c:pt idx="46">
                  <c:v>2.8548579143347912E-4</c:v>
                </c:pt>
                <c:pt idx="47">
                  <c:v>5.3410959325939295E-4</c:v>
                </c:pt>
                <c:pt idx="48">
                  <c:v>4.4909648325022506E-4</c:v>
                </c:pt>
                <c:pt idx="49">
                  <c:v>3.621905134892087E-4</c:v>
                </c:pt>
                <c:pt idx="50">
                  <c:v>1.0375398407549041E-3</c:v>
                </c:pt>
                <c:pt idx="51">
                  <c:v>5.2230419834752126E-4</c:v>
                </c:pt>
                <c:pt idx="52">
                  <c:v>4.9949268052822365E-4</c:v>
                </c:pt>
                <c:pt idx="53">
                  <c:v>8.5566170954979215E-4</c:v>
                </c:pt>
                <c:pt idx="54">
                  <c:v>5.0140644890184726E-4</c:v>
                </c:pt>
                <c:pt idx="55">
                  <c:v>5.789672947294237E-4</c:v>
                </c:pt>
                <c:pt idx="56">
                  <c:v>5.4000657088326166E-4</c:v>
                </c:pt>
                <c:pt idx="57">
                  <c:v>3.2432311016389917E-4</c:v>
                </c:pt>
                <c:pt idx="58">
                  <c:v>3.280362137908872E-4</c:v>
                </c:pt>
                <c:pt idx="59">
                  <c:v>5.7582570420771576E-4</c:v>
                </c:pt>
                <c:pt idx="60">
                  <c:v>5.8377051243474617E-4</c:v>
                </c:pt>
                <c:pt idx="61">
                  <c:v>2.3415806795453538E-4</c:v>
                </c:pt>
                <c:pt idx="62">
                  <c:v>9.6540472753933715E-4</c:v>
                </c:pt>
                <c:pt idx="63">
                  <c:v>9.5454238585025112E-4</c:v>
                </c:pt>
                <c:pt idx="64">
                  <c:v>1.3829464040046159E-3</c:v>
                </c:pt>
                <c:pt idx="65">
                  <c:v>8.7995390112184332E-4</c:v>
                </c:pt>
                <c:pt idx="66">
                  <c:v>9.522755423873446E-4</c:v>
                </c:pt>
                <c:pt idx="67">
                  <c:v>8.0285307317392934E-4</c:v>
                </c:pt>
                <c:pt idx="68">
                  <c:v>1.3067861831754235E-3</c:v>
                </c:pt>
                <c:pt idx="69">
                  <c:v>1.5794759358408344E-3</c:v>
                </c:pt>
                <c:pt idx="70">
                  <c:v>8.847346685364626E-4</c:v>
                </c:pt>
                <c:pt idx="71">
                  <c:v>6.8325043006955673E-4</c:v>
                </c:pt>
                <c:pt idx="72">
                  <c:v>6.6702216203855615E-4</c:v>
                </c:pt>
                <c:pt idx="73">
                  <c:v>8.2858046884821805E-4</c:v>
                </c:pt>
                <c:pt idx="74">
                  <c:v>1.0450124221967878E-3</c:v>
                </c:pt>
                <c:pt idx="75">
                  <c:v>1.1496169480220964E-3</c:v>
                </c:pt>
                <c:pt idx="76">
                  <c:v>6.9618048722918551E-4</c:v>
                </c:pt>
                <c:pt idx="77">
                  <c:v>-5.7701136432535211E-4</c:v>
                </c:pt>
                <c:pt idx="78">
                  <c:v>8.8550923531161528E-4</c:v>
                </c:pt>
                <c:pt idx="79">
                  <c:v>2.0695565944692496E-3</c:v>
                </c:pt>
                <c:pt idx="80">
                  <c:v>1.2018005360357208E-3</c:v>
                </c:pt>
                <c:pt idx="81">
                  <c:v>2.724859161784347E-4</c:v>
                </c:pt>
                <c:pt idx="82">
                  <c:v>1.0226060553700732E-3</c:v>
                </c:pt>
                <c:pt idx="83">
                  <c:v>6.1860659222543672E-4</c:v>
                </c:pt>
                <c:pt idx="84">
                  <c:v>5.5987489451315921E-5</c:v>
                </c:pt>
                <c:pt idx="85">
                  <c:v>1.1220681466456292E-3</c:v>
                </c:pt>
                <c:pt idx="86">
                  <c:v>1.0798919705707179E-3</c:v>
                </c:pt>
                <c:pt idx="87">
                  <c:v>8.9745994117752521E-4</c:v>
                </c:pt>
                <c:pt idx="88">
                  <c:v>1.3501020399341998E-3</c:v>
                </c:pt>
                <c:pt idx="89">
                  <c:v>1.00468567742474E-3</c:v>
                </c:pt>
                <c:pt idx="90">
                  <c:v>5.9978186808392979E-4</c:v>
                </c:pt>
                <c:pt idx="91">
                  <c:v>1.1896847213082036E-3</c:v>
                </c:pt>
                <c:pt idx="92">
                  <c:v>8.5391838550662972E-4</c:v>
                </c:pt>
                <c:pt idx="93">
                  <c:v>5.615344292056229E-4</c:v>
                </c:pt>
                <c:pt idx="94">
                  <c:v>8.7597379661196221E-4</c:v>
                </c:pt>
                <c:pt idx="95">
                  <c:v>6.039996288222623E-4</c:v>
                </c:pt>
                <c:pt idx="96">
                  <c:v>5.4586385026642254E-4</c:v>
                </c:pt>
                <c:pt idx="97">
                  <c:v>4.3042234143463314E-4</c:v>
                </c:pt>
                <c:pt idx="98">
                  <c:v>6.4535656494325616E-4</c:v>
                </c:pt>
                <c:pt idx="99">
                  <c:v>4.9712694963579889E-4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CCD-48BE-89C8-090F554E8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1200271"/>
        <c:axId val="1166259997"/>
      </c:barChart>
      <c:catAx>
        <c:axId val="20912002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166259997"/>
        <c:crosses val="autoZero"/>
        <c:auto val="1"/>
        <c:lblAlgn val="ctr"/>
        <c:lblOffset val="100"/>
        <c:noMultiLvlLbl val="1"/>
      </c:catAx>
      <c:valAx>
        <c:axId val="11662599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09120027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Transactions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Transactions 0.3%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'ETH-USDT'!$AF$3:$AF$102</c:f>
              <c:numCache>
                <c:formatCode>General</c:formatCode>
                <c:ptCount val="100"/>
                <c:pt idx="0">
                  <c:v>569</c:v>
                </c:pt>
                <c:pt idx="1">
                  <c:v>630</c:v>
                </c:pt>
                <c:pt idx="2">
                  <c:v>589</c:v>
                </c:pt>
                <c:pt idx="3">
                  <c:v>574</c:v>
                </c:pt>
                <c:pt idx="4">
                  <c:v>484</c:v>
                </c:pt>
                <c:pt idx="5">
                  <c:v>634</c:v>
                </c:pt>
                <c:pt idx="6">
                  <c:v>505</c:v>
                </c:pt>
                <c:pt idx="7">
                  <c:v>590</c:v>
                </c:pt>
                <c:pt idx="8">
                  <c:v>374</c:v>
                </c:pt>
                <c:pt idx="9">
                  <c:v>408</c:v>
                </c:pt>
                <c:pt idx="10">
                  <c:v>390</c:v>
                </c:pt>
                <c:pt idx="11">
                  <c:v>584</c:v>
                </c:pt>
                <c:pt idx="12">
                  <c:v>376</c:v>
                </c:pt>
                <c:pt idx="13">
                  <c:v>515</c:v>
                </c:pt>
                <c:pt idx="14">
                  <c:v>662</c:v>
                </c:pt>
                <c:pt idx="15">
                  <c:v>506</c:v>
                </c:pt>
                <c:pt idx="16">
                  <c:v>422</c:v>
                </c:pt>
                <c:pt idx="17">
                  <c:v>609</c:v>
                </c:pt>
                <c:pt idx="18">
                  <c:v>416</c:v>
                </c:pt>
                <c:pt idx="19">
                  <c:v>394</c:v>
                </c:pt>
                <c:pt idx="20">
                  <c:v>535</c:v>
                </c:pt>
                <c:pt idx="21">
                  <c:v>803</c:v>
                </c:pt>
                <c:pt idx="22">
                  <c:v>439</c:v>
                </c:pt>
                <c:pt idx="23">
                  <c:v>485</c:v>
                </c:pt>
                <c:pt idx="24">
                  <c:v>399</c:v>
                </c:pt>
                <c:pt idx="25">
                  <c:v>589</c:v>
                </c:pt>
                <c:pt idx="26">
                  <c:v>492</c:v>
                </c:pt>
                <c:pt idx="27">
                  <c:v>463</c:v>
                </c:pt>
                <c:pt idx="28">
                  <c:v>522</c:v>
                </c:pt>
                <c:pt idx="29">
                  <c:v>889</c:v>
                </c:pt>
                <c:pt idx="30">
                  <c:v>599</c:v>
                </c:pt>
                <c:pt idx="31">
                  <c:v>735</c:v>
                </c:pt>
                <c:pt idx="32">
                  <c:v>535</c:v>
                </c:pt>
                <c:pt idx="33">
                  <c:v>597</c:v>
                </c:pt>
                <c:pt idx="34">
                  <c:v>563</c:v>
                </c:pt>
                <c:pt idx="35">
                  <c:v>756</c:v>
                </c:pt>
                <c:pt idx="36">
                  <c:v>603</c:v>
                </c:pt>
                <c:pt idx="37">
                  <c:v>421</c:v>
                </c:pt>
                <c:pt idx="38">
                  <c:v>659</c:v>
                </c:pt>
                <c:pt idx="39">
                  <c:v>475</c:v>
                </c:pt>
                <c:pt idx="40">
                  <c:v>943</c:v>
                </c:pt>
                <c:pt idx="41">
                  <c:v>386</c:v>
                </c:pt>
                <c:pt idx="42">
                  <c:v>489</c:v>
                </c:pt>
                <c:pt idx="43">
                  <c:v>434</c:v>
                </c:pt>
                <c:pt idx="44">
                  <c:v>405</c:v>
                </c:pt>
                <c:pt idx="45">
                  <c:v>541</c:v>
                </c:pt>
                <c:pt idx="46">
                  <c:v>324</c:v>
                </c:pt>
                <c:pt idx="47">
                  <c:v>308</c:v>
                </c:pt>
                <c:pt idx="48">
                  <c:v>329</c:v>
                </c:pt>
                <c:pt idx="49">
                  <c:v>310</c:v>
                </c:pt>
                <c:pt idx="50">
                  <c:v>658</c:v>
                </c:pt>
                <c:pt idx="51">
                  <c:v>299</c:v>
                </c:pt>
                <c:pt idx="52">
                  <c:v>286</c:v>
                </c:pt>
                <c:pt idx="53">
                  <c:v>393</c:v>
                </c:pt>
                <c:pt idx="54">
                  <c:v>328</c:v>
                </c:pt>
                <c:pt idx="55">
                  <c:v>318</c:v>
                </c:pt>
                <c:pt idx="56">
                  <c:v>345</c:v>
                </c:pt>
                <c:pt idx="57">
                  <c:v>252</c:v>
                </c:pt>
                <c:pt idx="58">
                  <c:v>215</c:v>
                </c:pt>
                <c:pt idx="59">
                  <c:v>244</c:v>
                </c:pt>
                <c:pt idx="60">
                  <c:v>276</c:v>
                </c:pt>
                <c:pt idx="61">
                  <c:v>476</c:v>
                </c:pt>
                <c:pt idx="62">
                  <c:v>431</c:v>
                </c:pt>
                <c:pt idx="63">
                  <c:v>508</c:v>
                </c:pt>
                <c:pt idx="64">
                  <c:v>324</c:v>
                </c:pt>
                <c:pt idx="65">
                  <c:v>232</c:v>
                </c:pt>
                <c:pt idx="66">
                  <c:v>408</c:v>
                </c:pt>
                <c:pt idx="67">
                  <c:v>266</c:v>
                </c:pt>
                <c:pt idx="68">
                  <c:v>280</c:v>
                </c:pt>
                <c:pt idx="69">
                  <c:v>270</c:v>
                </c:pt>
                <c:pt idx="70">
                  <c:v>272</c:v>
                </c:pt>
                <c:pt idx="71">
                  <c:v>139</c:v>
                </c:pt>
                <c:pt idx="72">
                  <c:v>216</c:v>
                </c:pt>
                <c:pt idx="73">
                  <c:v>252</c:v>
                </c:pt>
                <c:pt idx="74">
                  <c:v>263</c:v>
                </c:pt>
                <c:pt idx="75">
                  <c:v>277</c:v>
                </c:pt>
                <c:pt idx="76">
                  <c:v>341</c:v>
                </c:pt>
                <c:pt idx="77">
                  <c:v>980</c:v>
                </c:pt>
                <c:pt idx="78">
                  <c:v>977</c:v>
                </c:pt>
                <c:pt idx="79">
                  <c:v>410</c:v>
                </c:pt>
                <c:pt idx="80">
                  <c:v>771</c:v>
                </c:pt>
                <c:pt idx="81">
                  <c:v>451</c:v>
                </c:pt>
                <c:pt idx="82">
                  <c:v>562</c:v>
                </c:pt>
                <c:pt idx="83">
                  <c:v>465</c:v>
                </c:pt>
                <c:pt idx="84">
                  <c:v>348</c:v>
                </c:pt>
                <c:pt idx="85">
                  <c:v>252</c:v>
                </c:pt>
                <c:pt idx="86">
                  <c:v>249</c:v>
                </c:pt>
                <c:pt idx="87">
                  <c:v>252</c:v>
                </c:pt>
                <c:pt idx="88">
                  <c:v>278</c:v>
                </c:pt>
                <c:pt idx="89">
                  <c:v>333</c:v>
                </c:pt>
                <c:pt idx="90">
                  <c:v>312</c:v>
                </c:pt>
                <c:pt idx="91">
                  <c:v>292</c:v>
                </c:pt>
                <c:pt idx="92">
                  <c:v>250</c:v>
                </c:pt>
                <c:pt idx="93">
                  <c:v>208</c:v>
                </c:pt>
                <c:pt idx="94">
                  <c:v>314</c:v>
                </c:pt>
                <c:pt idx="95">
                  <c:v>336</c:v>
                </c:pt>
                <c:pt idx="96">
                  <c:v>318</c:v>
                </c:pt>
                <c:pt idx="97">
                  <c:v>364</c:v>
                </c:pt>
                <c:pt idx="98">
                  <c:v>451</c:v>
                </c:pt>
                <c:pt idx="99">
                  <c:v>254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12A-4D58-900E-7C457C0B0CD7}"/>
            </c:ext>
          </c:extLst>
        </c:ser>
        <c:ser>
          <c:idx val="1"/>
          <c:order val="1"/>
          <c:tx>
            <c:v>Transactions 0.05%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31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1-B12A-4D58-900E-7C457C0B0CD7}"/>
              </c:ext>
            </c:extLst>
          </c:dPt>
          <c:val>
            <c:numRef>
              <c:f>'ETH-USDT'!$AG$3:$AG$102</c:f>
              <c:numCache>
                <c:formatCode>General</c:formatCode>
                <c:ptCount val="100"/>
                <c:pt idx="0">
                  <c:v>2383</c:v>
                </c:pt>
                <c:pt idx="1">
                  <c:v>2274</c:v>
                </c:pt>
                <c:pt idx="2">
                  <c:v>2549</c:v>
                </c:pt>
                <c:pt idx="3">
                  <c:v>2571</c:v>
                </c:pt>
                <c:pt idx="4">
                  <c:v>2559</c:v>
                </c:pt>
                <c:pt idx="5">
                  <c:v>3041</c:v>
                </c:pt>
                <c:pt idx="6">
                  <c:v>2425</c:v>
                </c:pt>
                <c:pt idx="7">
                  <c:v>2339</c:v>
                </c:pt>
                <c:pt idx="8">
                  <c:v>2120</c:v>
                </c:pt>
                <c:pt idx="9">
                  <c:v>1998</c:v>
                </c:pt>
                <c:pt idx="10">
                  <c:v>2263</c:v>
                </c:pt>
                <c:pt idx="11">
                  <c:v>3102</c:v>
                </c:pt>
                <c:pt idx="12">
                  <c:v>2842</c:v>
                </c:pt>
                <c:pt idx="13">
                  <c:v>2905</c:v>
                </c:pt>
                <c:pt idx="14">
                  <c:v>2328</c:v>
                </c:pt>
                <c:pt idx="15">
                  <c:v>2348</c:v>
                </c:pt>
                <c:pt idx="16">
                  <c:v>2251</c:v>
                </c:pt>
                <c:pt idx="17">
                  <c:v>2336</c:v>
                </c:pt>
                <c:pt idx="18">
                  <c:v>2310</c:v>
                </c:pt>
                <c:pt idx="19">
                  <c:v>2719</c:v>
                </c:pt>
                <c:pt idx="20">
                  <c:v>3260</c:v>
                </c:pt>
                <c:pt idx="21">
                  <c:v>4062</c:v>
                </c:pt>
                <c:pt idx="22">
                  <c:v>3607</c:v>
                </c:pt>
                <c:pt idx="23">
                  <c:v>3014</c:v>
                </c:pt>
                <c:pt idx="24">
                  <c:v>2716</c:v>
                </c:pt>
                <c:pt idx="25">
                  <c:v>3354</c:v>
                </c:pt>
                <c:pt idx="26">
                  <c:v>2618</c:v>
                </c:pt>
                <c:pt idx="27">
                  <c:v>2808</c:v>
                </c:pt>
                <c:pt idx="28">
                  <c:v>3033</c:v>
                </c:pt>
                <c:pt idx="29">
                  <c:v>3988</c:v>
                </c:pt>
                <c:pt idx="30">
                  <c:v>2816</c:v>
                </c:pt>
                <c:pt idx="31">
                  <c:v>3719</c:v>
                </c:pt>
                <c:pt idx="32">
                  <c:v>2673</c:v>
                </c:pt>
                <c:pt idx="33">
                  <c:v>2589</c:v>
                </c:pt>
                <c:pt idx="34">
                  <c:v>3205</c:v>
                </c:pt>
                <c:pt idx="35">
                  <c:v>3478</c:v>
                </c:pt>
                <c:pt idx="36">
                  <c:v>2950</c:v>
                </c:pt>
                <c:pt idx="37">
                  <c:v>2169</c:v>
                </c:pt>
                <c:pt idx="38">
                  <c:v>2950</c:v>
                </c:pt>
                <c:pt idx="39">
                  <c:v>2638</c:v>
                </c:pt>
                <c:pt idx="40">
                  <c:v>3141</c:v>
                </c:pt>
                <c:pt idx="41">
                  <c:v>2467</c:v>
                </c:pt>
                <c:pt idx="42">
                  <c:v>2608</c:v>
                </c:pt>
                <c:pt idx="43">
                  <c:v>2230</c:v>
                </c:pt>
                <c:pt idx="44">
                  <c:v>2181</c:v>
                </c:pt>
                <c:pt idx="45">
                  <c:v>2687</c:v>
                </c:pt>
                <c:pt idx="46">
                  <c:v>2390</c:v>
                </c:pt>
                <c:pt idx="47">
                  <c:v>2277</c:v>
                </c:pt>
                <c:pt idx="48">
                  <c:v>2645</c:v>
                </c:pt>
                <c:pt idx="49">
                  <c:v>2439</c:v>
                </c:pt>
                <c:pt idx="50">
                  <c:v>4341</c:v>
                </c:pt>
                <c:pt idx="51">
                  <c:v>2794</c:v>
                </c:pt>
                <c:pt idx="52">
                  <c:v>2458</c:v>
                </c:pt>
                <c:pt idx="53">
                  <c:v>2840</c:v>
                </c:pt>
                <c:pt idx="54">
                  <c:v>2662</c:v>
                </c:pt>
                <c:pt idx="55">
                  <c:v>2089</c:v>
                </c:pt>
                <c:pt idx="56">
                  <c:v>1993</c:v>
                </c:pt>
                <c:pt idx="57">
                  <c:v>1708</c:v>
                </c:pt>
                <c:pt idx="58">
                  <c:v>1727</c:v>
                </c:pt>
                <c:pt idx="59">
                  <c:v>1972</c:v>
                </c:pt>
                <c:pt idx="60">
                  <c:v>1827</c:v>
                </c:pt>
                <c:pt idx="61">
                  <c:v>2275</c:v>
                </c:pt>
                <c:pt idx="62">
                  <c:v>2305</c:v>
                </c:pt>
                <c:pt idx="63">
                  <c:v>2437</c:v>
                </c:pt>
                <c:pt idx="64">
                  <c:v>2153</c:v>
                </c:pt>
                <c:pt idx="65">
                  <c:v>1540</c:v>
                </c:pt>
                <c:pt idx="66">
                  <c:v>2027</c:v>
                </c:pt>
                <c:pt idx="67">
                  <c:v>1909</c:v>
                </c:pt>
                <c:pt idx="68">
                  <c:v>2090</c:v>
                </c:pt>
                <c:pt idx="69">
                  <c:v>1904</c:v>
                </c:pt>
                <c:pt idx="70">
                  <c:v>1771</c:v>
                </c:pt>
                <c:pt idx="71">
                  <c:v>1526</c:v>
                </c:pt>
                <c:pt idx="72">
                  <c:v>1627</c:v>
                </c:pt>
                <c:pt idx="73">
                  <c:v>1991</c:v>
                </c:pt>
                <c:pt idx="74">
                  <c:v>2023</c:v>
                </c:pt>
                <c:pt idx="75">
                  <c:v>2145</c:v>
                </c:pt>
                <c:pt idx="76">
                  <c:v>2194</c:v>
                </c:pt>
                <c:pt idx="77">
                  <c:v>3030</c:v>
                </c:pt>
                <c:pt idx="78">
                  <c:v>3663</c:v>
                </c:pt>
                <c:pt idx="79">
                  <c:v>2425</c:v>
                </c:pt>
                <c:pt idx="80">
                  <c:v>2903</c:v>
                </c:pt>
                <c:pt idx="81">
                  <c:v>1807</c:v>
                </c:pt>
                <c:pt idx="82">
                  <c:v>2413</c:v>
                </c:pt>
                <c:pt idx="83">
                  <c:v>1778</c:v>
                </c:pt>
                <c:pt idx="84">
                  <c:v>1508</c:v>
                </c:pt>
                <c:pt idx="85">
                  <c:v>1882</c:v>
                </c:pt>
                <c:pt idx="86">
                  <c:v>1585</c:v>
                </c:pt>
                <c:pt idx="87">
                  <c:v>1881</c:v>
                </c:pt>
                <c:pt idx="88">
                  <c:v>1915</c:v>
                </c:pt>
                <c:pt idx="89">
                  <c:v>2108</c:v>
                </c:pt>
                <c:pt idx="90">
                  <c:v>2075</c:v>
                </c:pt>
                <c:pt idx="91">
                  <c:v>2532</c:v>
                </c:pt>
                <c:pt idx="92">
                  <c:v>2228</c:v>
                </c:pt>
                <c:pt idx="93">
                  <c:v>2022</c:v>
                </c:pt>
                <c:pt idx="94">
                  <c:v>2350</c:v>
                </c:pt>
                <c:pt idx="95">
                  <c:v>2575</c:v>
                </c:pt>
                <c:pt idx="96">
                  <c:v>2377</c:v>
                </c:pt>
                <c:pt idx="97">
                  <c:v>2611</c:v>
                </c:pt>
                <c:pt idx="98">
                  <c:v>2873</c:v>
                </c:pt>
                <c:pt idx="99">
                  <c:v>2068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B12A-4D58-900E-7C457C0B0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2365393"/>
        <c:axId val="850322554"/>
      </c:barChart>
      <c:catAx>
        <c:axId val="5323653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850322554"/>
        <c:crosses val="autoZero"/>
        <c:auto val="1"/>
        <c:lblAlgn val="ctr"/>
        <c:lblOffset val="100"/>
        <c:noMultiLvlLbl val="1"/>
      </c:catAx>
      <c:valAx>
        <c:axId val="8503225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32365393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3378350700394114"/>
          <c:y val="0.91704834605597962"/>
        </c:manualLayout>
      </c:layout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>
                <a:solidFill>
                  <a:srgbClr val="757575"/>
                </a:solidFill>
                <a:latin typeface="+mn-lt"/>
              </a:defRPr>
            </a:pPr>
            <a:r>
              <a:rPr lang="en-US" sz="1800" b="0">
                <a:solidFill>
                  <a:srgbClr val="757575"/>
                </a:solidFill>
                <a:latin typeface="+mn-lt"/>
              </a:rPr>
              <a:t>Transactions 0.05%/Transactions 0.3%</a:t>
            </a:r>
          </a:p>
        </c:rich>
      </c:tx>
      <c:layout>
        <c:manualLayout>
          <c:xMode val="edge"/>
          <c:yMode val="edge"/>
          <c:x val="2.0904729266620972E-2"/>
          <c:y val="0.05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Transactions 0.05%/Transactions 0.3%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'ETH-USDT'!$AH$3:$AH$102</c:f>
              <c:numCache>
                <c:formatCode>General</c:formatCode>
                <c:ptCount val="100"/>
                <c:pt idx="0">
                  <c:v>4.1880492091388399</c:v>
                </c:pt>
                <c:pt idx="1">
                  <c:v>3.6095238095238096</c:v>
                </c:pt>
                <c:pt idx="2">
                  <c:v>4.3276740237691005</c:v>
                </c:pt>
                <c:pt idx="3">
                  <c:v>4.479094076655052</c:v>
                </c:pt>
                <c:pt idx="4">
                  <c:v>5.2871900826446279</c:v>
                </c:pt>
                <c:pt idx="5">
                  <c:v>4.7965299684542586</c:v>
                </c:pt>
                <c:pt idx="6">
                  <c:v>4.8019801980198018</c:v>
                </c:pt>
                <c:pt idx="7">
                  <c:v>3.964406779661017</c:v>
                </c:pt>
                <c:pt idx="8">
                  <c:v>5.6684491978609621</c:v>
                </c:pt>
                <c:pt idx="9">
                  <c:v>4.8970588235294121</c:v>
                </c:pt>
                <c:pt idx="10">
                  <c:v>5.8025641025641024</c:v>
                </c:pt>
                <c:pt idx="11">
                  <c:v>5.3116438356164384</c:v>
                </c:pt>
                <c:pt idx="12">
                  <c:v>7.5585106382978724</c:v>
                </c:pt>
                <c:pt idx="13">
                  <c:v>5.6407766990291259</c:v>
                </c:pt>
                <c:pt idx="14">
                  <c:v>3.5166163141993958</c:v>
                </c:pt>
                <c:pt idx="15">
                  <c:v>4.6403162055335967</c:v>
                </c:pt>
                <c:pt idx="16">
                  <c:v>5.3341232227488149</c:v>
                </c:pt>
                <c:pt idx="17">
                  <c:v>3.8357963875205257</c:v>
                </c:pt>
                <c:pt idx="18">
                  <c:v>5.552884615384615</c:v>
                </c:pt>
                <c:pt idx="19">
                  <c:v>6.9010152284263961</c:v>
                </c:pt>
                <c:pt idx="20">
                  <c:v>6.0934579439252339</c:v>
                </c:pt>
                <c:pt idx="21">
                  <c:v>5.0585305105853049</c:v>
                </c:pt>
                <c:pt idx="22">
                  <c:v>8.2164009111617311</c:v>
                </c:pt>
                <c:pt idx="23">
                  <c:v>6.2144329896907218</c:v>
                </c:pt>
                <c:pt idx="24">
                  <c:v>6.807017543859649</c:v>
                </c:pt>
                <c:pt idx="25">
                  <c:v>5.6943972835314094</c:v>
                </c:pt>
                <c:pt idx="26">
                  <c:v>5.321138211382114</c:v>
                </c:pt>
                <c:pt idx="27">
                  <c:v>6.064794816414687</c:v>
                </c:pt>
                <c:pt idx="28">
                  <c:v>5.8103448275862073</c:v>
                </c:pt>
                <c:pt idx="29">
                  <c:v>4.4859392575928005</c:v>
                </c:pt>
                <c:pt idx="30">
                  <c:v>4.701168614357262</c:v>
                </c:pt>
                <c:pt idx="31">
                  <c:v>5.0598639455782317</c:v>
                </c:pt>
                <c:pt idx="32">
                  <c:v>4.9962616822429906</c:v>
                </c:pt>
                <c:pt idx="33">
                  <c:v>4.3366834170854274</c:v>
                </c:pt>
                <c:pt idx="34">
                  <c:v>5.6927175843694497</c:v>
                </c:pt>
                <c:pt idx="35">
                  <c:v>4.6005291005291005</c:v>
                </c:pt>
                <c:pt idx="36">
                  <c:v>4.8922056384742953</c:v>
                </c:pt>
                <c:pt idx="37">
                  <c:v>5.1520190023752965</c:v>
                </c:pt>
                <c:pt idx="38">
                  <c:v>4.4764795144157814</c:v>
                </c:pt>
                <c:pt idx="39">
                  <c:v>5.553684210526316</c:v>
                </c:pt>
                <c:pt idx="40">
                  <c:v>3.3308589607635208</c:v>
                </c:pt>
                <c:pt idx="41">
                  <c:v>6.3911917098445592</c:v>
                </c:pt>
                <c:pt idx="42">
                  <c:v>5.333333333333333</c:v>
                </c:pt>
                <c:pt idx="43">
                  <c:v>5.1382488479262669</c:v>
                </c:pt>
                <c:pt idx="44">
                  <c:v>5.3851851851851853</c:v>
                </c:pt>
                <c:pt idx="45">
                  <c:v>4.966728280961183</c:v>
                </c:pt>
                <c:pt idx="46">
                  <c:v>7.3765432098765435</c:v>
                </c:pt>
                <c:pt idx="47">
                  <c:v>7.3928571428571432</c:v>
                </c:pt>
                <c:pt idx="48">
                  <c:v>8.0395136778115504</c:v>
                </c:pt>
                <c:pt idx="49">
                  <c:v>7.8677419354838714</c:v>
                </c:pt>
                <c:pt idx="50">
                  <c:v>6.5972644376899696</c:v>
                </c:pt>
                <c:pt idx="51">
                  <c:v>9.3444816053511701</c:v>
                </c:pt>
                <c:pt idx="52">
                  <c:v>8.594405594405595</c:v>
                </c:pt>
                <c:pt idx="53">
                  <c:v>7.2264631043256999</c:v>
                </c:pt>
                <c:pt idx="54">
                  <c:v>8.1158536585365848</c:v>
                </c:pt>
                <c:pt idx="55">
                  <c:v>6.5691823899371071</c:v>
                </c:pt>
                <c:pt idx="56">
                  <c:v>5.7768115942028988</c:v>
                </c:pt>
                <c:pt idx="57">
                  <c:v>6.7777777777777777</c:v>
                </c:pt>
                <c:pt idx="58">
                  <c:v>8.0325581395348831</c:v>
                </c:pt>
                <c:pt idx="59">
                  <c:v>8.0819672131147549</c:v>
                </c:pt>
                <c:pt idx="60">
                  <c:v>6.6195652173913047</c:v>
                </c:pt>
                <c:pt idx="61">
                  <c:v>4.7794117647058822</c:v>
                </c:pt>
                <c:pt idx="62">
                  <c:v>5.3480278422273786</c:v>
                </c:pt>
                <c:pt idx="63">
                  <c:v>4.7972440944881889</c:v>
                </c:pt>
                <c:pt idx="64">
                  <c:v>6.6450617283950617</c:v>
                </c:pt>
                <c:pt idx="65">
                  <c:v>6.6379310344827589</c:v>
                </c:pt>
                <c:pt idx="66">
                  <c:v>4.9681372549019605</c:v>
                </c:pt>
                <c:pt idx="67">
                  <c:v>7.1766917293233083</c:v>
                </c:pt>
                <c:pt idx="68">
                  <c:v>7.4642857142857144</c:v>
                </c:pt>
                <c:pt idx="69">
                  <c:v>7.0518518518518523</c:v>
                </c:pt>
                <c:pt idx="70">
                  <c:v>6.5110294117647056</c:v>
                </c:pt>
                <c:pt idx="71">
                  <c:v>10.97841726618705</c:v>
                </c:pt>
                <c:pt idx="72">
                  <c:v>7.5324074074074074</c:v>
                </c:pt>
                <c:pt idx="73">
                  <c:v>7.9007936507936511</c:v>
                </c:pt>
                <c:pt idx="74">
                  <c:v>7.6920152091254756</c:v>
                </c:pt>
                <c:pt idx="75">
                  <c:v>7.743682310469314</c:v>
                </c:pt>
                <c:pt idx="76">
                  <c:v>6.4340175953079175</c:v>
                </c:pt>
                <c:pt idx="77">
                  <c:v>3.0918367346938775</c:v>
                </c:pt>
                <c:pt idx="78">
                  <c:v>3.7492323439099282</c:v>
                </c:pt>
                <c:pt idx="79">
                  <c:v>5.9146341463414638</c:v>
                </c:pt>
                <c:pt idx="80">
                  <c:v>3.7652399481193255</c:v>
                </c:pt>
                <c:pt idx="81">
                  <c:v>4.0066518847006654</c:v>
                </c:pt>
                <c:pt idx="82">
                  <c:v>4.2935943060498225</c:v>
                </c:pt>
                <c:pt idx="83">
                  <c:v>3.8236559139784947</c:v>
                </c:pt>
                <c:pt idx="84">
                  <c:v>4.333333333333333</c:v>
                </c:pt>
                <c:pt idx="85">
                  <c:v>7.4682539682539684</c:v>
                </c:pt>
                <c:pt idx="86">
                  <c:v>6.3654618473895583</c:v>
                </c:pt>
                <c:pt idx="87">
                  <c:v>7.4642857142857144</c:v>
                </c:pt>
                <c:pt idx="88">
                  <c:v>6.8884892086330938</c:v>
                </c:pt>
                <c:pt idx="89">
                  <c:v>6.3303303303303302</c:v>
                </c:pt>
                <c:pt idx="90">
                  <c:v>6.6506410256410255</c:v>
                </c:pt>
                <c:pt idx="91">
                  <c:v>8.6712328767123292</c:v>
                </c:pt>
                <c:pt idx="92">
                  <c:v>8.9120000000000008</c:v>
                </c:pt>
                <c:pt idx="93">
                  <c:v>9.7211538461538467</c:v>
                </c:pt>
                <c:pt idx="94">
                  <c:v>7.484076433121019</c:v>
                </c:pt>
                <c:pt idx="95">
                  <c:v>7.6636904761904763</c:v>
                </c:pt>
                <c:pt idx="96">
                  <c:v>7.4748427672955975</c:v>
                </c:pt>
                <c:pt idx="97">
                  <c:v>7.1730769230769234</c:v>
                </c:pt>
                <c:pt idx="98">
                  <c:v>6.3702882483370287</c:v>
                </c:pt>
                <c:pt idx="99">
                  <c:v>8.1417322834645667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319-40CC-A214-6233238B7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1607502"/>
        <c:axId val="626040937"/>
      </c:barChart>
      <c:catAx>
        <c:axId val="7116075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626040937"/>
        <c:crosses val="autoZero"/>
        <c:auto val="1"/>
        <c:lblAlgn val="ctr"/>
        <c:lblOffset val="100"/>
        <c:noMultiLvlLbl val="1"/>
      </c:catAx>
      <c:valAx>
        <c:axId val="6260409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71160750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Average fee per 1 transaction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Average fee/Transaction  0.3%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'ETH-USDT'!$AJ$3:$AJ$102</c:f>
              <c:numCache>
                <c:formatCode>General</c:formatCode>
                <c:ptCount val="100"/>
                <c:pt idx="0">
                  <c:v>170.47358365553603</c:v>
                </c:pt>
                <c:pt idx="1">
                  <c:v>182.1601</c:v>
                </c:pt>
                <c:pt idx="2">
                  <c:v>116.73369354838709</c:v>
                </c:pt>
                <c:pt idx="3">
                  <c:v>204.09328571428571</c:v>
                </c:pt>
                <c:pt idx="4">
                  <c:v>218.56788223140495</c:v>
                </c:pt>
                <c:pt idx="5">
                  <c:v>401.42389432176657</c:v>
                </c:pt>
                <c:pt idx="6">
                  <c:v>219.04194653465348</c:v>
                </c:pt>
                <c:pt idx="7">
                  <c:v>362.03764237288135</c:v>
                </c:pt>
                <c:pt idx="8">
                  <c:v>171.10810240641712</c:v>
                </c:pt>
                <c:pt idx="9">
                  <c:v>227.59884338235292</c:v>
                </c:pt>
                <c:pt idx="10">
                  <c:v>298.38974615384615</c:v>
                </c:pt>
                <c:pt idx="11">
                  <c:v>433.14307876712326</c:v>
                </c:pt>
                <c:pt idx="12">
                  <c:v>222.49783377659577</c:v>
                </c:pt>
                <c:pt idx="13">
                  <c:v>211.21008932038833</c:v>
                </c:pt>
                <c:pt idx="14">
                  <c:v>87.896644259818743</c:v>
                </c:pt>
                <c:pt idx="15">
                  <c:v>135.09336304347826</c:v>
                </c:pt>
                <c:pt idx="16">
                  <c:v>307.7511327014218</c:v>
                </c:pt>
                <c:pt idx="17">
                  <c:v>142.19278111658457</c:v>
                </c:pt>
                <c:pt idx="18">
                  <c:v>227.82323028846153</c:v>
                </c:pt>
                <c:pt idx="19">
                  <c:v>157.47590126903555</c:v>
                </c:pt>
                <c:pt idx="20">
                  <c:v>205.39810654205607</c:v>
                </c:pt>
                <c:pt idx="21">
                  <c:v>217.58345205479449</c:v>
                </c:pt>
                <c:pt idx="22">
                  <c:v>103.28526059225511</c:v>
                </c:pt>
                <c:pt idx="23">
                  <c:v>127.33793608247422</c:v>
                </c:pt>
                <c:pt idx="24">
                  <c:v>342.61278195488723</c:v>
                </c:pt>
                <c:pt idx="25">
                  <c:v>682.37812733446515</c:v>
                </c:pt>
                <c:pt idx="26">
                  <c:v>587.0033922764228</c:v>
                </c:pt>
                <c:pt idx="27">
                  <c:v>563.99968466522671</c:v>
                </c:pt>
                <c:pt idx="28">
                  <c:v>641.68657662835244</c:v>
                </c:pt>
                <c:pt idx="29">
                  <c:v>799.51216985376834</c:v>
                </c:pt>
                <c:pt idx="30">
                  <c:v>592.23476460767949</c:v>
                </c:pt>
                <c:pt idx="31">
                  <c:v>650.37655510204081</c:v>
                </c:pt>
                <c:pt idx="32">
                  <c:v>430.58011775700936</c:v>
                </c:pt>
                <c:pt idx="33">
                  <c:v>425.84470519262982</c:v>
                </c:pt>
                <c:pt idx="34">
                  <c:v>542.41460390763768</c:v>
                </c:pt>
                <c:pt idx="35">
                  <c:v>535.54928174603174</c:v>
                </c:pt>
                <c:pt idx="36">
                  <c:v>522.06205970149256</c:v>
                </c:pt>
                <c:pt idx="37">
                  <c:v>357.41953206650828</c:v>
                </c:pt>
                <c:pt idx="38">
                  <c:v>444.77384066767831</c:v>
                </c:pt>
                <c:pt idx="39">
                  <c:v>305.66388000000001</c:v>
                </c:pt>
                <c:pt idx="40">
                  <c:v>359.20967762460236</c:v>
                </c:pt>
                <c:pt idx="41">
                  <c:v>496.38633160621765</c:v>
                </c:pt>
                <c:pt idx="42">
                  <c:v>615.00645194274034</c:v>
                </c:pt>
                <c:pt idx="43">
                  <c:v>534.47199539170504</c:v>
                </c:pt>
                <c:pt idx="44">
                  <c:v>529.50970123456796</c:v>
                </c:pt>
                <c:pt idx="45">
                  <c:v>428.84302587800369</c:v>
                </c:pt>
                <c:pt idx="46">
                  <c:v>478.57095061728398</c:v>
                </c:pt>
                <c:pt idx="47">
                  <c:v>385.04604870129873</c:v>
                </c:pt>
                <c:pt idx="48">
                  <c:v>521.99425835866259</c:v>
                </c:pt>
                <c:pt idx="49">
                  <c:v>358.47231290322583</c:v>
                </c:pt>
                <c:pt idx="50">
                  <c:v>148.39228024316108</c:v>
                </c:pt>
                <c:pt idx="51">
                  <c:v>250.0350093645485</c:v>
                </c:pt>
                <c:pt idx="52">
                  <c:v>197.32485664335664</c:v>
                </c:pt>
                <c:pt idx="53">
                  <c:v>446.45145547073787</c:v>
                </c:pt>
                <c:pt idx="54">
                  <c:v>169.76508475609756</c:v>
                </c:pt>
                <c:pt idx="55">
                  <c:v>169.50248396226417</c:v>
                </c:pt>
                <c:pt idx="56">
                  <c:v>201.78618753623189</c:v>
                </c:pt>
                <c:pt idx="57">
                  <c:v>144.63789484126983</c:v>
                </c:pt>
                <c:pt idx="58">
                  <c:v>191.05143488372093</c:v>
                </c:pt>
                <c:pt idx="59">
                  <c:v>224.67127909836066</c:v>
                </c:pt>
                <c:pt idx="60">
                  <c:v>310.22120652173913</c:v>
                </c:pt>
                <c:pt idx="61">
                  <c:v>276.67319537815126</c:v>
                </c:pt>
                <c:pt idx="62">
                  <c:v>224.17503039443156</c:v>
                </c:pt>
                <c:pt idx="63">
                  <c:v>302.76608661417322</c:v>
                </c:pt>
                <c:pt idx="64">
                  <c:v>205.37919907407405</c:v>
                </c:pt>
                <c:pt idx="65">
                  <c:v>210.41215474137931</c:v>
                </c:pt>
                <c:pt idx="66">
                  <c:v>321.63096078431374</c:v>
                </c:pt>
                <c:pt idx="67">
                  <c:v>266.44839887218041</c:v>
                </c:pt>
                <c:pt idx="68">
                  <c:v>229.66436142857142</c:v>
                </c:pt>
                <c:pt idx="69">
                  <c:v>245.77583703703701</c:v>
                </c:pt>
                <c:pt idx="70">
                  <c:v>211.61582941176471</c:v>
                </c:pt>
                <c:pt idx="71">
                  <c:v>207.50161510791366</c:v>
                </c:pt>
                <c:pt idx="72">
                  <c:v>234.65818148148151</c:v>
                </c:pt>
                <c:pt idx="73">
                  <c:v>270.60490714285714</c:v>
                </c:pt>
                <c:pt idx="74">
                  <c:v>301.40298022813687</c:v>
                </c:pt>
                <c:pt idx="75">
                  <c:v>256.99890397111915</c:v>
                </c:pt>
                <c:pt idx="76">
                  <c:v>253.11105835777124</c:v>
                </c:pt>
                <c:pt idx="77">
                  <c:v>448.85732551020408</c:v>
                </c:pt>
                <c:pt idx="78">
                  <c:v>288.42583111566017</c:v>
                </c:pt>
                <c:pt idx="79">
                  <c:v>189.03309292682928</c:v>
                </c:pt>
                <c:pt idx="80">
                  <c:v>244.25949027237354</c:v>
                </c:pt>
                <c:pt idx="81">
                  <c:v>188.28128270509978</c:v>
                </c:pt>
                <c:pt idx="82">
                  <c:v>309.50308185053376</c:v>
                </c:pt>
                <c:pt idx="83">
                  <c:v>287.58303225806446</c:v>
                </c:pt>
                <c:pt idx="84">
                  <c:v>306.15218965517244</c:v>
                </c:pt>
                <c:pt idx="85">
                  <c:v>217.67472261904763</c:v>
                </c:pt>
                <c:pt idx="86">
                  <c:v>183.34466104417669</c:v>
                </c:pt>
                <c:pt idx="87">
                  <c:v>247.9342119047619</c:v>
                </c:pt>
                <c:pt idx="88">
                  <c:v>332.66326187050356</c:v>
                </c:pt>
                <c:pt idx="89">
                  <c:v>366.03308108108109</c:v>
                </c:pt>
                <c:pt idx="90">
                  <c:v>298.43953782051284</c:v>
                </c:pt>
                <c:pt idx="91">
                  <c:v>343.27269863013697</c:v>
                </c:pt>
                <c:pt idx="92">
                  <c:v>300.47031479999998</c:v>
                </c:pt>
                <c:pt idx="93">
                  <c:v>242.95116201923076</c:v>
                </c:pt>
                <c:pt idx="94">
                  <c:v>344.55248407643313</c:v>
                </c:pt>
                <c:pt idx="95">
                  <c:v>451.3516309523809</c:v>
                </c:pt>
                <c:pt idx="96">
                  <c:v>389.51998113207549</c:v>
                </c:pt>
                <c:pt idx="97">
                  <c:v>634.81685989010987</c:v>
                </c:pt>
                <c:pt idx="98">
                  <c:v>498.79604212860312</c:v>
                </c:pt>
                <c:pt idx="99">
                  <c:v>331.16805590551178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1CC-41EB-A103-1A3AC4825778}"/>
            </c:ext>
          </c:extLst>
        </c:ser>
        <c:ser>
          <c:idx val="1"/>
          <c:order val="1"/>
          <c:tx>
            <c:v>Average fee/Transaction  0.05%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'ETH-USDT'!$AK$3:$AK$102</c:f>
              <c:numCache>
                <c:formatCode>General</c:formatCode>
                <c:ptCount val="100"/>
                <c:pt idx="0">
                  <c:v>30.144695929500632</c:v>
                </c:pt>
                <c:pt idx="1">
                  <c:v>27.581985532102024</c:v>
                </c:pt>
                <c:pt idx="2">
                  <c:v>17.510633974107492</c:v>
                </c:pt>
                <c:pt idx="3">
                  <c:v>21.136459043173861</c:v>
                </c:pt>
                <c:pt idx="4">
                  <c:v>22.256861469323955</c:v>
                </c:pt>
                <c:pt idx="5">
                  <c:v>42.731854653074649</c:v>
                </c:pt>
                <c:pt idx="6">
                  <c:v>35.294048206185572</c:v>
                </c:pt>
                <c:pt idx="7">
                  <c:v>40.51457101325353</c:v>
                </c:pt>
                <c:pt idx="8">
                  <c:v>20.911982358490565</c:v>
                </c:pt>
                <c:pt idx="9">
                  <c:v>21.537333183183183</c:v>
                </c:pt>
                <c:pt idx="10">
                  <c:v>31.719434290764475</c:v>
                </c:pt>
                <c:pt idx="11">
                  <c:v>43.135949065119277</c:v>
                </c:pt>
                <c:pt idx="12">
                  <c:v>32.033329099225902</c:v>
                </c:pt>
                <c:pt idx="13">
                  <c:v>29.444617108433736</c:v>
                </c:pt>
                <c:pt idx="14">
                  <c:v>16.652916924398625</c:v>
                </c:pt>
                <c:pt idx="15">
                  <c:v>25.004367844974446</c:v>
                </c:pt>
                <c:pt idx="16">
                  <c:v>25.202325011106172</c:v>
                </c:pt>
                <c:pt idx="17">
                  <c:v>20.662870761986301</c:v>
                </c:pt>
                <c:pt idx="18">
                  <c:v>24.558713766233765</c:v>
                </c:pt>
                <c:pt idx="19">
                  <c:v>25.42624398675984</c:v>
                </c:pt>
                <c:pt idx="20">
                  <c:v>22.62584282208589</c:v>
                </c:pt>
                <c:pt idx="21">
                  <c:v>36.155103643525351</c:v>
                </c:pt>
                <c:pt idx="22">
                  <c:v>25.855189326309954</c:v>
                </c:pt>
                <c:pt idx="23">
                  <c:v>29.545947113470469</c:v>
                </c:pt>
                <c:pt idx="24">
                  <c:v>26.350326804123707</c:v>
                </c:pt>
                <c:pt idx="25">
                  <c:v>47.05539028026238</c:v>
                </c:pt>
                <c:pt idx="26">
                  <c:v>51.937033231474402</c:v>
                </c:pt>
                <c:pt idx="27">
                  <c:v>40.465455484330484</c:v>
                </c:pt>
                <c:pt idx="28">
                  <c:v>51.195912957467854</c:v>
                </c:pt>
                <c:pt idx="29">
                  <c:v>62.447274322968909</c:v>
                </c:pt>
                <c:pt idx="30">
                  <c:v>57.309631747159095</c:v>
                </c:pt>
                <c:pt idx="31">
                  <c:v>56.974554987899971</c:v>
                </c:pt>
                <c:pt idx="32">
                  <c:v>30.060436962214737</c:v>
                </c:pt>
                <c:pt idx="33">
                  <c:v>32.603293279258402</c:v>
                </c:pt>
                <c:pt idx="34">
                  <c:v>42.438658346333852</c:v>
                </c:pt>
                <c:pt idx="35">
                  <c:v>46.822647498562397</c:v>
                </c:pt>
                <c:pt idx="36">
                  <c:v>35.903479322033895</c:v>
                </c:pt>
                <c:pt idx="37">
                  <c:v>25.823440802213003</c:v>
                </c:pt>
                <c:pt idx="38">
                  <c:v>36.628503050847456</c:v>
                </c:pt>
                <c:pt idx="39">
                  <c:v>24.910939082638361</c:v>
                </c:pt>
                <c:pt idx="40">
                  <c:v>35.688431391276666</c:v>
                </c:pt>
                <c:pt idx="41">
                  <c:v>36.30965447912444</c:v>
                </c:pt>
                <c:pt idx="42">
                  <c:v>38.469924079754605</c:v>
                </c:pt>
                <c:pt idx="43">
                  <c:v>35.032647130044843</c:v>
                </c:pt>
                <c:pt idx="44">
                  <c:v>31.105482897753323</c:v>
                </c:pt>
                <c:pt idx="45">
                  <c:v>30.872473018235954</c:v>
                </c:pt>
                <c:pt idx="46">
                  <c:v>22.810168033472802</c:v>
                </c:pt>
                <c:pt idx="47">
                  <c:v>24.874601581027669</c:v>
                </c:pt>
                <c:pt idx="48">
                  <c:v>25.213862646502836</c:v>
                </c:pt>
                <c:pt idx="49">
                  <c:v>21.676376383763838</c:v>
                </c:pt>
                <c:pt idx="50">
                  <c:v>19.541978599401059</c:v>
                </c:pt>
                <c:pt idx="51">
                  <c:v>17.920188833214031</c:v>
                </c:pt>
                <c:pt idx="52">
                  <c:v>17.907398413344183</c:v>
                </c:pt>
                <c:pt idx="53">
                  <c:v>31.623127183098592</c:v>
                </c:pt>
                <c:pt idx="54">
                  <c:v>14.588029151014274</c:v>
                </c:pt>
                <c:pt idx="55">
                  <c:v>16.834076256582097</c:v>
                </c:pt>
                <c:pt idx="56">
                  <c:v>17.886246362267936</c:v>
                </c:pt>
                <c:pt idx="57">
                  <c:v>12.000607142857143</c:v>
                </c:pt>
                <c:pt idx="58">
                  <c:v>12.690020671685003</c:v>
                </c:pt>
                <c:pt idx="59">
                  <c:v>17.580889350912781</c:v>
                </c:pt>
                <c:pt idx="60">
                  <c:v>24.86613886152162</c:v>
                </c:pt>
                <c:pt idx="61">
                  <c:v>16.873400747252749</c:v>
                </c:pt>
                <c:pt idx="62">
                  <c:v>26.96384629067245</c:v>
                </c:pt>
                <c:pt idx="63">
                  <c:v>23.348178662289701</c:v>
                </c:pt>
                <c:pt idx="64">
                  <c:v>28.452925963771481</c:v>
                </c:pt>
                <c:pt idx="65">
                  <c:v>23.257685000000002</c:v>
                </c:pt>
                <c:pt idx="66">
                  <c:v>26.455970054267393</c:v>
                </c:pt>
                <c:pt idx="67">
                  <c:v>19.967923101100052</c:v>
                </c:pt>
                <c:pt idx="68">
                  <c:v>25.508200956937799</c:v>
                </c:pt>
                <c:pt idx="69">
                  <c:v>30.584867699579831</c:v>
                </c:pt>
                <c:pt idx="70">
                  <c:v>22.835691586674194</c:v>
                </c:pt>
                <c:pt idx="71">
                  <c:v>20.638138925294889</c:v>
                </c:pt>
                <c:pt idx="72">
                  <c:v>20.673501290719116</c:v>
                </c:pt>
                <c:pt idx="73">
                  <c:v>22.06598724259166</c:v>
                </c:pt>
                <c:pt idx="74">
                  <c:v>26.590262876915471</c:v>
                </c:pt>
                <c:pt idx="75">
                  <c:v>25.834117995337998</c:v>
                </c:pt>
                <c:pt idx="76">
                  <c:v>19.850991567912487</c:v>
                </c:pt>
                <c:pt idx="77">
                  <c:v>24.152980825082508</c:v>
                </c:pt>
                <c:pt idx="78">
                  <c:v>30.899974883974881</c:v>
                </c:pt>
                <c:pt idx="79">
                  <c:v>36.72054993814433</c:v>
                </c:pt>
                <c:pt idx="80">
                  <c:v>23.50303582500861</c:v>
                </c:pt>
                <c:pt idx="81">
                  <c:v>12.972862977310459</c:v>
                </c:pt>
                <c:pt idx="82">
                  <c:v>23.93045391628678</c:v>
                </c:pt>
                <c:pt idx="83">
                  <c:v>22.636257311586053</c:v>
                </c:pt>
                <c:pt idx="84">
                  <c:v>17.850011007957558</c:v>
                </c:pt>
                <c:pt idx="85">
                  <c:v>27.306030605738577</c:v>
                </c:pt>
                <c:pt idx="86">
                  <c:v>30.145481009463719</c:v>
                </c:pt>
                <c:pt idx="87">
                  <c:v>25.651253110047847</c:v>
                </c:pt>
                <c:pt idx="88">
                  <c:v>40.973465639686687</c:v>
                </c:pt>
                <c:pt idx="89">
                  <c:v>34.157178368121443</c:v>
                </c:pt>
                <c:pt idx="90">
                  <c:v>29.552395325301205</c:v>
                </c:pt>
                <c:pt idx="91">
                  <c:v>40.373965244865722</c:v>
                </c:pt>
                <c:pt idx="92">
                  <c:v>37.01803608617594</c:v>
                </c:pt>
                <c:pt idx="93">
                  <c:v>27.218920276953511</c:v>
                </c:pt>
                <c:pt idx="94">
                  <c:v>37.758743234042555</c:v>
                </c:pt>
                <c:pt idx="95">
                  <c:v>33.836984116504858</c:v>
                </c:pt>
                <c:pt idx="96">
                  <c:v>31.465605300799325</c:v>
                </c:pt>
                <c:pt idx="97">
                  <c:v>36.99100271926465</c:v>
                </c:pt>
                <c:pt idx="98">
                  <c:v>37.079520013922725</c:v>
                </c:pt>
                <c:pt idx="99">
                  <c:v>29.010703143133465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1CC-41EB-A103-1A3AC48257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5475"/>
        <c:axId val="12441463"/>
      </c:barChart>
      <c:catAx>
        <c:axId val="76654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2441463"/>
        <c:crosses val="autoZero"/>
        <c:auto val="1"/>
        <c:lblAlgn val="ctr"/>
        <c:lblOffset val="100"/>
        <c:noMultiLvlLbl val="1"/>
      </c:catAx>
      <c:valAx>
        <c:axId val="124414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7665475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Volume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Volume USD 0.3%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'ETH-USDT'!$AM$3:$AM$102</c:f>
              <c:numCache>
                <c:formatCode>#,##0</c:formatCode>
                <c:ptCount val="100"/>
                <c:pt idx="0">
                  <c:v>32333156.399999999</c:v>
                </c:pt>
                <c:pt idx="1">
                  <c:v>38253620.899999999</c:v>
                </c:pt>
                <c:pt idx="2">
                  <c:v>22918715.199999999</c:v>
                </c:pt>
                <c:pt idx="3">
                  <c:v>39049848.600000001</c:v>
                </c:pt>
                <c:pt idx="4">
                  <c:v>35262285.100000001</c:v>
                </c:pt>
                <c:pt idx="5">
                  <c:v>84834249.700000003</c:v>
                </c:pt>
                <c:pt idx="6">
                  <c:v>36872060.899999999</c:v>
                </c:pt>
                <c:pt idx="7">
                  <c:v>71200736.400000006</c:v>
                </c:pt>
                <c:pt idx="8">
                  <c:v>21331476.800000001</c:v>
                </c:pt>
                <c:pt idx="9">
                  <c:v>30953442.699999999</c:v>
                </c:pt>
                <c:pt idx="10">
                  <c:v>38790666.899999999</c:v>
                </c:pt>
                <c:pt idx="11">
                  <c:v>84318519.400000006</c:v>
                </c:pt>
                <c:pt idx="12">
                  <c:v>27886395.199999999</c:v>
                </c:pt>
                <c:pt idx="13">
                  <c:v>36257732</c:v>
                </c:pt>
                <c:pt idx="14">
                  <c:v>19395859.5</c:v>
                </c:pt>
                <c:pt idx="15">
                  <c:v>22785747.199999999</c:v>
                </c:pt>
                <c:pt idx="16">
                  <c:v>43290325.899999999</c:v>
                </c:pt>
                <c:pt idx="17">
                  <c:v>28865134.600000001</c:v>
                </c:pt>
                <c:pt idx="18">
                  <c:v>31591487.899999999</c:v>
                </c:pt>
                <c:pt idx="19">
                  <c:v>20681835</c:v>
                </c:pt>
                <c:pt idx="20">
                  <c:v>36629329.100000001</c:v>
                </c:pt>
                <c:pt idx="21">
                  <c:v>58239837.299999997</c:v>
                </c:pt>
                <c:pt idx="22">
                  <c:v>15114076.5</c:v>
                </c:pt>
                <c:pt idx="23">
                  <c:v>20586299.699999999</c:v>
                </c:pt>
                <c:pt idx="24">
                  <c:v>45567499.899999999</c:v>
                </c:pt>
                <c:pt idx="25">
                  <c:v>133973572</c:v>
                </c:pt>
                <c:pt idx="26">
                  <c:v>96268556.299999997</c:v>
                </c:pt>
                <c:pt idx="27">
                  <c:v>87043951.299999997</c:v>
                </c:pt>
                <c:pt idx="28">
                  <c:v>111653464</c:v>
                </c:pt>
                <c:pt idx="29">
                  <c:v>236922106</c:v>
                </c:pt>
                <c:pt idx="30">
                  <c:v>118249541</c:v>
                </c:pt>
                <c:pt idx="31">
                  <c:v>159342256</c:v>
                </c:pt>
                <c:pt idx="32">
                  <c:v>76786787.5</c:v>
                </c:pt>
                <c:pt idx="33">
                  <c:v>84743096.400000006</c:v>
                </c:pt>
                <c:pt idx="34">
                  <c:v>101793141</c:v>
                </c:pt>
                <c:pt idx="35">
                  <c:v>134958419</c:v>
                </c:pt>
                <c:pt idx="36">
                  <c:v>104934474</c:v>
                </c:pt>
                <c:pt idx="37">
                  <c:v>50157874.200000003</c:v>
                </c:pt>
                <c:pt idx="38">
                  <c:v>97701986.900000006</c:v>
                </c:pt>
                <c:pt idx="39">
                  <c:v>48396780.799999997</c:v>
                </c:pt>
                <c:pt idx="40">
                  <c:v>112911575</c:v>
                </c:pt>
                <c:pt idx="41">
                  <c:v>63868374.600000001</c:v>
                </c:pt>
                <c:pt idx="42">
                  <c:v>100246052</c:v>
                </c:pt>
                <c:pt idx="43">
                  <c:v>77320282</c:v>
                </c:pt>
                <c:pt idx="44">
                  <c:v>71483809.599999994</c:v>
                </c:pt>
                <c:pt idx="45">
                  <c:v>77334692.299999997</c:v>
                </c:pt>
                <c:pt idx="46">
                  <c:v>51685662.600000001</c:v>
                </c:pt>
                <c:pt idx="47">
                  <c:v>39531394.299999997</c:v>
                </c:pt>
                <c:pt idx="48">
                  <c:v>57245370.299999997</c:v>
                </c:pt>
                <c:pt idx="49">
                  <c:v>37042139</c:v>
                </c:pt>
                <c:pt idx="50">
                  <c:v>32547373.5</c:v>
                </c:pt>
                <c:pt idx="51">
                  <c:v>24920155.899999999</c:v>
                </c:pt>
                <c:pt idx="52">
                  <c:v>18811636.300000001</c:v>
                </c:pt>
                <c:pt idx="53">
                  <c:v>58485140.600000001</c:v>
                </c:pt>
                <c:pt idx="54">
                  <c:v>18560982.600000001</c:v>
                </c:pt>
                <c:pt idx="55">
                  <c:v>17967263.300000001</c:v>
                </c:pt>
                <c:pt idx="56">
                  <c:v>23205411.600000001</c:v>
                </c:pt>
                <c:pt idx="57">
                  <c:v>12149583.199999999</c:v>
                </c:pt>
                <c:pt idx="58">
                  <c:v>13692019.5</c:v>
                </c:pt>
                <c:pt idx="59">
                  <c:v>18273264</c:v>
                </c:pt>
                <c:pt idx="60">
                  <c:v>28540351</c:v>
                </c:pt>
                <c:pt idx="61">
                  <c:v>43898813.799999997</c:v>
                </c:pt>
                <c:pt idx="62">
                  <c:v>32206479.399999999</c:v>
                </c:pt>
                <c:pt idx="63">
                  <c:v>51268390.799999997</c:v>
                </c:pt>
                <c:pt idx="64">
                  <c:v>22180953.5</c:v>
                </c:pt>
                <c:pt idx="65">
                  <c:v>16271873.300000001</c:v>
                </c:pt>
                <c:pt idx="66">
                  <c:v>43741810.700000003</c:v>
                </c:pt>
                <c:pt idx="67">
                  <c:v>23625091.399999999</c:v>
                </c:pt>
                <c:pt idx="68">
                  <c:v>21435340.399999999</c:v>
                </c:pt>
                <c:pt idx="69">
                  <c:v>22119825.300000001</c:v>
                </c:pt>
                <c:pt idx="70">
                  <c:v>19186501.899999999</c:v>
                </c:pt>
                <c:pt idx="71">
                  <c:v>9614241.5199999996</c:v>
                </c:pt>
                <c:pt idx="72">
                  <c:v>16895389.100000001</c:v>
                </c:pt>
                <c:pt idx="73">
                  <c:v>22730812.199999999</c:v>
                </c:pt>
                <c:pt idx="74">
                  <c:v>26422994.600000001</c:v>
                </c:pt>
                <c:pt idx="75">
                  <c:v>23729565.5</c:v>
                </c:pt>
                <c:pt idx="76">
                  <c:v>28770290.300000001</c:v>
                </c:pt>
                <c:pt idx="77">
                  <c:v>146626726</c:v>
                </c:pt>
                <c:pt idx="78">
                  <c:v>93930678.900000006</c:v>
                </c:pt>
                <c:pt idx="79">
                  <c:v>25834522.699999999</c:v>
                </c:pt>
                <c:pt idx="80">
                  <c:v>62774689.100000001</c:v>
                </c:pt>
                <c:pt idx="81">
                  <c:v>28304952.800000001</c:v>
                </c:pt>
                <c:pt idx="82">
                  <c:v>57980243.899999999</c:v>
                </c:pt>
                <c:pt idx="83">
                  <c:v>44575370.100000001</c:v>
                </c:pt>
                <c:pt idx="84">
                  <c:v>35513654</c:v>
                </c:pt>
                <c:pt idx="85">
                  <c:v>18284676.699999999</c:v>
                </c:pt>
                <c:pt idx="86">
                  <c:v>15217606.9</c:v>
                </c:pt>
                <c:pt idx="87">
                  <c:v>20826473.800000001</c:v>
                </c:pt>
                <c:pt idx="88">
                  <c:v>30826795.600000001</c:v>
                </c:pt>
                <c:pt idx="89">
                  <c:v>40629671.899999999</c:v>
                </c:pt>
                <c:pt idx="90">
                  <c:v>31037711.899999999</c:v>
                </c:pt>
                <c:pt idx="91">
                  <c:v>33411876.100000001</c:v>
                </c:pt>
                <c:pt idx="92">
                  <c:v>25039192.899999999</c:v>
                </c:pt>
                <c:pt idx="93">
                  <c:v>16844613.899999999</c:v>
                </c:pt>
                <c:pt idx="94">
                  <c:v>36063160</c:v>
                </c:pt>
                <c:pt idx="95">
                  <c:v>50551382.700000003</c:v>
                </c:pt>
                <c:pt idx="96">
                  <c:v>41289118.100000001</c:v>
                </c:pt>
                <c:pt idx="97">
                  <c:v>77024445.700000003</c:v>
                </c:pt>
                <c:pt idx="98">
                  <c:v>74985671.599999994</c:v>
                </c:pt>
                <c:pt idx="99">
                  <c:v>28038895.399999999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574-4D78-ADDA-205503F2C697}"/>
            </c:ext>
          </c:extLst>
        </c:ser>
        <c:ser>
          <c:idx val="1"/>
          <c:order val="1"/>
          <c:tx>
            <c:v>Volume USD 0.05%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'ETH-USDT'!$AN$3:$AN$102</c:f>
              <c:numCache>
                <c:formatCode>#,##0</c:formatCode>
                <c:ptCount val="100"/>
                <c:pt idx="0">
                  <c:v>143669621</c:v>
                </c:pt>
                <c:pt idx="1">
                  <c:v>125442870</c:v>
                </c:pt>
                <c:pt idx="2">
                  <c:v>89269212</c:v>
                </c:pt>
                <c:pt idx="3">
                  <c:v>108683672</c:v>
                </c:pt>
                <c:pt idx="4">
                  <c:v>113910617</c:v>
                </c:pt>
                <c:pt idx="5">
                  <c:v>259895141</c:v>
                </c:pt>
                <c:pt idx="6">
                  <c:v>171176134</c:v>
                </c:pt>
                <c:pt idx="7">
                  <c:v>189527163</c:v>
                </c:pt>
                <c:pt idx="8">
                  <c:v>88666805.200000003</c:v>
                </c:pt>
                <c:pt idx="9">
                  <c:v>86063183.400000006</c:v>
                </c:pt>
                <c:pt idx="10">
                  <c:v>143562160</c:v>
                </c:pt>
                <c:pt idx="11">
                  <c:v>267615428</c:v>
                </c:pt>
                <c:pt idx="12">
                  <c:v>182077443</c:v>
                </c:pt>
                <c:pt idx="13">
                  <c:v>171073225</c:v>
                </c:pt>
                <c:pt idx="14">
                  <c:v>77535981.099999994</c:v>
                </c:pt>
                <c:pt idx="15">
                  <c:v>117420511</c:v>
                </c:pt>
                <c:pt idx="16">
                  <c:v>113460867</c:v>
                </c:pt>
                <c:pt idx="17">
                  <c:v>96536932.299999997</c:v>
                </c:pt>
                <c:pt idx="18">
                  <c:v>113461258</c:v>
                </c:pt>
                <c:pt idx="19">
                  <c:v>138267915</c:v>
                </c:pt>
                <c:pt idx="20">
                  <c:v>147520495</c:v>
                </c:pt>
                <c:pt idx="21">
                  <c:v>293724062</c:v>
                </c:pt>
                <c:pt idx="22">
                  <c:v>186519336</c:v>
                </c:pt>
                <c:pt idx="23">
                  <c:v>178102969</c:v>
                </c:pt>
                <c:pt idx="24">
                  <c:v>143134975</c:v>
                </c:pt>
                <c:pt idx="25">
                  <c:v>315647558</c:v>
                </c:pt>
                <c:pt idx="26">
                  <c:v>271942306</c:v>
                </c:pt>
                <c:pt idx="27">
                  <c:v>227253997</c:v>
                </c:pt>
                <c:pt idx="28">
                  <c:v>310554408</c:v>
                </c:pt>
                <c:pt idx="29">
                  <c:v>498079460</c:v>
                </c:pt>
                <c:pt idx="30">
                  <c:v>322767846</c:v>
                </c:pt>
                <c:pt idx="31">
                  <c:v>423776740</c:v>
                </c:pt>
                <c:pt idx="32">
                  <c:v>160703096</c:v>
                </c:pt>
                <c:pt idx="33">
                  <c:v>168819853</c:v>
                </c:pt>
                <c:pt idx="34">
                  <c:v>272031801</c:v>
                </c:pt>
                <c:pt idx="35">
                  <c:v>325698336</c:v>
                </c:pt>
                <c:pt idx="36">
                  <c:v>211830527</c:v>
                </c:pt>
                <c:pt idx="37">
                  <c:v>112022086</c:v>
                </c:pt>
                <c:pt idx="38">
                  <c:v>216108167</c:v>
                </c:pt>
                <c:pt idx="39">
                  <c:v>131430115</c:v>
                </c:pt>
                <c:pt idx="40">
                  <c:v>224194727</c:v>
                </c:pt>
                <c:pt idx="41">
                  <c:v>179151835</c:v>
                </c:pt>
                <c:pt idx="42">
                  <c:v>200659125</c:v>
                </c:pt>
                <c:pt idx="43">
                  <c:v>156245606</c:v>
                </c:pt>
                <c:pt idx="44">
                  <c:v>135682116</c:v>
                </c:pt>
                <c:pt idx="45">
                  <c:v>165908670</c:v>
                </c:pt>
                <c:pt idx="46">
                  <c:v>109032603</c:v>
                </c:pt>
                <c:pt idx="47">
                  <c:v>113278936</c:v>
                </c:pt>
                <c:pt idx="48">
                  <c:v>133381333</c:v>
                </c:pt>
                <c:pt idx="49">
                  <c:v>105737364</c:v>
                </c:pt>
                <c:pt idx="50">
                  <c:v>169663458</c:v>
                </c:pt>
                <c:pt idx="51">
                  <c:v>100138015</c:v>
                </c:pt>
                <c:pt idx="52">
                  <c:v>88032770.599999994</c:v>
                </c:pt>
                <c:pt idx="53">
                  <c:v>179619362</c:v>
                </c:pt>
                <c:pt idx="54">
                  <c:v>77666667.200000003</c:v>
                </c:pt>
                <c:pt idx="55">
                  <c:v>70332770.599999994</c:v>
                </c:pt>
                <c:pt idx="56">
                  <c:v>71294577.900000006</c:v>
                </c:pt>
                <c:pt idx="57">
                  <c:v>40994074</c:v>
                </c:pt>
                <c:pt idx="58">
                  <c:v>43831331.399999999</c:v>
                </c:pt>
                <c:pt idx="59">
                  <c:v>69339027.5</c:v>
                </c:pt>
                <c:pt idx="60">
                  <c:v>90860871.5</c:v>
                </c:pt>
                <c:pt idx="61">
                  <c:v>76773973.400000006</c:v>
                </c:pt>
                <c:pt idx="62">
                  <c:v>124303331</c:v>
                </c:pt>
                <c:pt idx="63">
                  <c:v>113799023</c:v>
                </c:pt>
                <c:pt idx="64">
                  <c:v>122518299</c:v>
                </c:pt>
                <c:pt idx="65">
                  <c:v>71633669.799999997</c:v>
                </c:pt>
                <c:pt idx="66">
                  <c:v>107252503</c:v>
                </c:pt>
                <c:pt idx="67">
                  <c:v>76237530.400000006</c:v>
                </c:pt>
                <c:pt idx="68">
                  <c:v>106624280</c:v>
                </c:pt>
                <c:pt idx="69">
                  <c:v>116467176</c:v>
                </c:pt>
                <c:pt idx="70">
                  <c:v>80884019.599999994</c:v>
                </c:pt>
                <c:pt idx="71">
                  <c:v>62987600.100000001</c:v>
                </c:pt>
                <c:pt idx="72">
                  <c:v>67271573.099999994</c:v>
                </c:pt>
                <c:pt idx="73">
                  <c:v>87866761.200000003</c:v>
                </c:pt>
                <c:pt idx="74">
                  <c:v>107584204</c:v>
                </c:pt>
                <c:pt idx="75">
                  <c:v>110828366</c:v>
                </c:pt>
                <c:pt idx="76">
                  <c:v>87106150.900000006</c:v>
                </c:pt>
                <c:pt idx="77">
                  <c:v>146367064</c:v>
                </c:pt>
                <c:pt idx="78">
                  <c:v>226373216</c:v>
                </c:pt>
                <c:pt idx="79">
                  <c:v>178094667</c:v>
                </c:pt>
                <c:pt idx="80">
                  <c:v>136458626</c:v>
                </c:pt>
                <c:pt idx="81">
                  <c:v>46883926.700000003</c:v>
                </c:pt>
                <c:pt idx="82">
                  <c:v>115488371</c:v>
                </c:pt>
                <c:pt idx="83">
                  <c:v>80494531</c:v>
                </c:pt>
                <c:pt idx="84">
                  <c:v>53835633.100000001</c:v>
                </c:pt>
                <c:pt idx="85">
                  <c:v>102779899</c:v>
                </c:pt>
                <c:pt idx="86">
                  <c:v>95561174.799999997</c:v>
                </c:pt>
                <c:pt idx="87">
                  <c:v>96500014.200000003</c:v>
                </c:pt>
                <c:pt idx="88">
                  <c:v>156928373</c:v>
                </c:pt>
                <c:pt idx="89">
                  <c:v>144006664</c:v>
                </c:pt>
                <c:pt idx="90">
                  <c:v>122642441</c:v>
                </c:pt>
                <c:pt idx="91">
                  <c:v>204453761</c:v>
                </c:pt>
                <c:pt idx="92">
                  <c:v>164952369</c:v>
                </c:pt>
                <c:pt idx="93">
                  <c:v>110073314</c:v>
                </c:pt>
                <c:pt idx="94">
                  <c:v>177466093</c:v>
                </c:pt>
                <c:pt idx="95">
                  <c:v>174260468</c:v>
                </c:pt>
                <c:pt idx="96">
                  <c:v>149587488</c:v>
                </c:pt>
                <c:pt idx="97">
                  <c:v>193167016</c:v>
                </c:pt>
                <c:pt idx="98">
                  <c:v>213058922</c:v>
                </c:pt>
                <c:pt idx="99">
                  <c:v>119988268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574-4D78-ADDA-205503F2C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2589106"/>
        <c:axId val="445283566"/>
      </c:barChart>
      <c:catAx>
        <c:axId val="10225891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45283566"/>
        <c:crosses val="autoZero"/>
        <c:auto val="1"/>
        <c:lblAlgn val="ctr"/>
        <c:lblOffset val="100"/>
        <c:noMultiLvlLbl val="1"/>
      </c:catAx>
      <c:valAx>
        <c:axId val="4452835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022589106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Average trade size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Average trade size 0.3%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'ETH-USDT'!$AP$3:$AP$102</c:f>
              <c:numCache>
                <c:formatCode>#,##0</c:formatCode>
                <c:ptCount val="100"/>
                <c:pt idx="0">
                  <c:v>56824.527943760979</c:v>
                </c:pt>
                <c:pt idx="1">
                  <c:v>60720.033174603173</c:v>
                </c:pt>
                <c:pt idx="2">
                  <c:v>38911.231239388791</c:v>
                </c:pt>
                <c:pt idx="3">
                  <c:v>68031.095121951221</c:v>
                </c:pt>
                <c:pt idx="4">
                  <c:v>72855.960950413224</c:v>
                </c:pt>
                <c:pt idx="5">
                  <c:v>133807.96482649841</c:v>
                </c:pt>
                <c:pt idx="6">
                  <c:v>73013.981980198019</c:v>
                </c:pt>
                <c:pt idx="7">
                  <c:v>120679.21423728815</c:v>
                </c:pt>
                <c:pt idx="8">
                  <c:v>57036.03422459893</c:v>
                </c:pt>
                <c:pt idx="9">
                  <c:v>75866.281127450973</c:v>
                </c:pt>
                <c:pt idx="10">
                  <c:v>99463.24846153846</c:v>
                </c:pt>
                <c:pt idx="11">
                  <c:v>144381.02636986302</c:v>
                </c:pt>
                <c:pt idx="12">
                  <c:v>74165.944680851055</c:v>
                </c:pt>
                <c:pt idx="13">
                  <c:v>70403.363106796111</c:v>
                </c:pt>
                <c:pt idx="14">
                  <c:v>29298.881419939578</c:v>
                </c:pt>
                <c:pt idx="15">
                  <c:v>45031.120948616597</c:v>
                </c:pt>
                <c:pt idx="16">
                  <c:v>102583.71066350711</c:v>
                </c:pt>
                <c:pt idx="17">
                  <c:v>47397.593760262731</c:v>
                </c:pt>
                <c:pt idx="18">
                  <c:v>75941.076682692306</c:v>
                </c:pt>
                <c:pt idx="19">
                  <c:v>52491.967005076142</c:v>
                </c:pt>
                <c:pt idx="20">
                  <c:v>68466.035700934575</c:v>
                </c:pt>
                <c:pt idx="21">
                  <c:v>72527.817310087165</c:v>
                </c:pt>
                <c:pt idx="22">
                  <c:v>34428.420273348522</c:v>
                </c:pt>
                <c:pt idx="23">
                  <c:v>42445.978762886596</c:v>
                </c:pt>
                <c:pt idx="24">
                  <c:v>114204.26040100251</c:v>
                </c:pt>
                <c:pt idx="25">
                  <c:v>227459.37521222411</c:v>
                </c:pt>
                <c:pt idx="26">
                  <c:v>195667.79735772358</c:v>
                </c:pt>
                <c:pt idx="27">
                  <c:v>187999.89481641469</c:v>
                </c:pt>
                <c:pt idx="28">
                  <c:v>213895.52490421457</c:v>
                </c:pt>
                <c:pt idx="29">
                  <c:v>266504.05624296964</c:v>
                </c:pt>
                <c:pt idx="30">
                  <c:v>197411.5876460768</c:v>
                </c:pt>
                <c:pt idx="31">
                  <c:v>216792.18503401362</c:v>
                </c:pt>
                <c:pt idx="32">
                  <c:v>143526.70560747664</c:v>
                </c:pt>
                <c:pt idx="33">
                  <c:v>141948.23517587941</c:v>
                </c:pt>
                <c:pt idx="34">
                  <c:v>180804.86856127885</c:v>
                </c:pt>
                <c:pt idx="35">
                  <c:v>178516.42724867724</c:v>
                </c:pt>
                <c:pt idx="36">
                  <c:v>174020.68656716417</c:v>
                </c:pt>
                <c:pt idx="37">
                  <c:v>119139.84370546319</c:v>
                </c:pt>
                <c:pt idx="38">
                  <c:v>148257.94673748105</c:v>
                </c:pt>
                <c:pt idx="39">
                  <c:v>101887.95957894737</c:v>
                </c:pt>
                <c:pt idx="40">
                  <c:v>119736.55885471898</c:v>
                </c:pt>
                <c:pt idx="41">
                  <c:v>165462.11036269431</c:v>
                </c:pt>
                <c:pt idx="42">
                  <c:v>205002.15132924335</c:v>
                </c:pt>
                <c:pt idx="43">
                  <c:v>178157.33179723503</c:v>
                </c:pt>
                <c:pt idx="44">
                  <c:v>176503.23358024689</c:v>
                </c:pt>
                <c:pt idx="45">
                  <c:v>142947.67523105361</c:v>
                </c:pt>
                <c:pt idx="46">
                  <c:v>159523.65</c:v>
                </c:pt>
                <c:pt idx="47">
                  <c:v>128348.68279220778</c:v>
                </c:pt>
                <c:pt idx="48">
                  <c:v>173998.08601823708</c:v>
                </c:pt>
                <c:pt idx="49">
                  <c:v>119490.77096774193</c:v>
                </c:pt>
                <c:pt idx="50">
                  <c:v>49464.093465045589</c:v>
                </c:pt>
                <c:pt idx="51">
                  <c:v>83345.003010033441</c:v>
                </c:pt>
                <c:pt idx="52">
                  <c:v>65774.952097902104</c:v>
                </c:pt>
                <c:pt idx="53">
                  <c:v>148817.15165394402</c:v>
                </c:pt>
                <c:pt idx="54">
                  <c:v>56588.361585365856</c:v>
                </c:pt>
                <c:pt idx="55">
                  <c:v>56500.827987421384</c:v>
                </c:pt>
                <c:pt idx="56">
                  <c:v>67262.062608695662</c:v>
                </c:pt>
                <c:pt idx="57">
                  <c:v>48212.631746031744</c:v>
                </c:pt>
                <c:pt idx="58">
                  <c:v>63683.81162790698</c:v>
                </c:pt>
                <c:pt idx="59">
                  <c:v>74890.426229508201</c:v>
                </c:pt>
                <c:pt idx="60">
                  <c:v>103407.06884057971</c:v>
                </c:pt>
                <c:pt idx="61">
                  <c:v>92224.398739495795</c:v>
                </c:pt>
                <c:pt idx="62">
                  <c:v>74725.010208816704</c:v>
                </c:pt>
                <c:pt idx="63">
                  <c:v>100922.02913385826</c:v>
                </c:pt>
                <c:pt idx="64">
                  <c:v>68459.733024691363</c:v>
                </c:pt>
                <c:pt idx="65">
                  <c:v>70137.38491379311</c:v>
                </c:pt>
                <c:pt idx="66">
                  <c:v>107210.32034313727</c:v>
                </c:pt>
                <c:pt idx="67">
                  <c:v>88816.133082706758</c:v>
                </c:pt>
                <c:pt idx="68">
                  <c:v>76554.787142857138</c:v>
                </c:pt>
                <c:pt idx="69">
                  <c:v>81925.27888888889</c:v>
                </c:pt>
                <c:pt idx="70">
                  <c:v>70538.609926470584</c:v>
                </c:pt>
                <c:pt idx="71">
                  <c:v>69167.205179856115</c:v>
                </c:pt>
                <c:pt idx="72">
                  <c:v>78219.393981481495</c:v>
                </c:pt>
                <c:pt idx="73">
                  <c:v>90201.635714285716</c:v>
                </c:pt>
                <c:pt idx="74">
                  <c:v>100467.66007604563</c:v>
                </c:pt>
                <c:pt idx="75">
                  <c:v>85666.301444043318</c:v>
                </c:pt>
                <c:pt idx="76">
                  <c:v>84370.352785923751</c:v>
                </c:pt>
                <c:pt idx="77">
                  <c:v>149619.10816326531</c:v>
                </c:pt>
                <c:pt idx="78">
                  <c:v>96141.943602865926</c:v>
                </c:pt>
                <c:pt idx="79">
                  <c:v>63011.030975609756</c:v>
                </c:pt>
                <c:pt idx="80">
                  <c:v>81419.830220492862</c:v>
                </c:pt>
                <c:pt idx="81">
                  <c:v>62760.427494456766</c:v>
                </c:pt>
                <c:pt idx="82">
                  <c:v>103167.693772242</c:v>
                </c:pt>
                <c:pt idx="83">
                  <c:v>95861.010967741939</c:v>
                </c:pt>
                <c:pt idx="84">
                  <c:v>102050.72988505747</c:v>
                </c:pt>
                <c:pt idx="85">
                  <c:v>72558.240873015864</c:v>
                </c:pt>
                <c:pt idx="86">
                  <c:v>61114.887148594382</c:v>
                </c:pt>
                <c:pt idx="87">
                  <c:v>82644.737301587302</c:v>
                </c:pt>
                <c:pt idx="88">
                  <c:v>110887.75395683454</c:v>
                </c:pt>
                <c:pt idx="89">
                  <c:v>122011.02672672672</c:v>
                </c:pt>
                <c:pt idx="90">
                  <c:v>99479.845833333326</c:v>
                </c:pt>
                <c:pt idx="91">
                  <c:v>114424.23321917809</c:v>
                </c:pt>
                <c:pt idx="92">
                  <c:v>100156.77159999999</c:v>
                </c:pt>
                <c:pt idx="93">
                  <c:v>80983.72067307691</c:v>
                </c:pt>
                <c:pt idx="94">
                  <c:v>114850.82802547771</c:v>
                </c:pt>
                <c:pt idx="95">
                  <c:v>150450.54375000001</c:v>
                </c:pt>
                <c:pt idx="96">
                  <c:v>129839.99402515724</c:v>
                </c:pt>
                <c:pt idx="97">
                  <c:v>211605.62005494506</c:v>
                </c:pt>
                <c:pt idx="98">
                  <c:v>166265.34722838138</c:v>
                </c:pt>
                <c:pt idx="99">
                  <c:v>110389.35196850394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4DB-4ADA-B014-C4A8D5BA949A}"/>
            </c:ext>
          </c:extLst>
        </c:ser>
        <c:ser>
          <c:idx val="1"/>
          <c:order val="1"/>
          <c:tx>
            <c:v>Average trade size 0.05%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'ETH-USDT'!$AQ$3:$AQ$102</c:f>
              <c:numCache>
                <c:formatCode>#,##0</c:formatCode>
                <c:ptCount val="100"/>
                <c:pt idx="0">
                  <c:v>60289.391942929084</c:v>
                </c:pt>
                <c:pt idx="1">
                  <c:v>55163.970976253295</c:v>
                </c:pt>
                <c:pt idx="2">
                  <c:v>35021.267948214983</c:v>
                </c:pt>
                <c:pt idx="3">
                  <c:v>42272.917930766242</c:v>
                </c:pt>
                <c:pt idx="4">
                  <c:v>44513.722938647908</c:v>
                </c:pt>
                <c:pt idx="5">
                  <c:v>85463.709634988496</c:v>
                </c:pt>
                <c:pt idx="6">
                  <c:v>70588.096494845362</c:v>
                </c:pt>
                <c:pt idx="7">
                  <c:v>81029.141941000431</c:v>
                </c:pt>
                <c:pt idx="8">
                  <c:v>41823.964716981136</c:v>
                </c:pt>
                <c:pt idx="9">
                  <c:v>43074.666366366371</c:v>
                </c:pt>
                <c:pt idx="10">
                  <c:v>63438.868758285462</c:v>
                </c:pt>
                <c:pt idx="11">
                  <c:v>86271.898130238551</c:v>
                </c:pt>
                <c:pt idx="12">
                  <c:v>64066.658339197747</c:v>
                </c:pt>
                <c:pt idx="13">
                  <c:v>58889.234079173839</c:v>
                </c:pt>
                <c:pt idx="14">
                  <c:v>33305.833805841925</c:v>
                </c:pt>
                <c:pt idx="15">
                  <c:v>50008.735519591144</c:v>
                </c:pt>
                <c:pt idx="16">
                  <c:v>50404.649933362947</c:v>
                </c:pt>
                <c:pt idx="17">
                  <c:v>41325.741566780824</c:v>
                </c:pt>
                <c:pt idx="18">
                  <c:v>49117.427705627706</c:v>
                </c:pt>
                <c:pt idx="19">
                  <c:v>50852.488047076135</c:v>
                </c:pt>
                <c:pt idx="20">
                  <c:v>45251.685582822087</c:v>
                </c:pt>
                <c:pt idx="21">
                  <c:v>72310.207287050711</c:v>
                </c:pt>
                <c:pt idx="22">
                  <c:v>51710.378708067648</c:v>
                </c:pt>
                <c:pt idx="23">
                  <c:v>59091.894160583943</c:v>
                </c:pt>
                <c:pt idx="24">
                  <c:v>52700.653534609723</c:v>
                </c:pt>
                <c:pt idx="25">
                  <c:v>94110.780560524741</c:v>
                </c:pt>
                <c:pt idx="26">
                  <c:v>103874.06646294882</c:v>
                </c:pt>
                <c:pt idx="27">
                  <c:v>80930.910612535619</c:v>
                </c:pt>
                <c:pt idx="28">
                  <c:v>102391.8259149357</c:v>
                </c:pt>
                <c:pt idx="29">
                  <c:v>124894.54864593782</c:v>
                </c:pt>
                <c:pt idx="30">
                  <c:v>114619.26349431818</c:v>
                </c:pt>
                <c:pt idx="31">
                  <c:v>113949.10997579995</c:v>
                </c:pt>
                <c:pt idx="32">
                  <c:v>60120.873924429477</c:v>
                </c:pt>
                <c:pt idx="33">
                  <c:v>65206.586713016608</c:v>
                </c:pt>
                <c:pt idx="34">
                  <c:v>84877.317004680182</c:v>
                </c:pt>
                <c:pt idx="35">
                  <c:v>93645.294997124787</c:v>
                </c:pt>
                <c:pt idx="36">
                  <c:v>71806.958305084743</c:v>
                </c:pt>
                <c:pt idx="37">
                  <c:v>51646.881512217609</c:v>
                </c:pt>
                <c:pt idx="38">
                  <c:v>73257.005762711866</c:v>
                </c:pt>
                <c:pt idx="39">
                  <c:v>49821.878316906746</c:v>
                </c:pt>
                <c:pt idx="40">
                  <c:v>71376.863100923278</c:v>
                </c:pt>
                <c:pt idx="41">
                  <c:v>72619.308877178759</c:v>
                </c:pt>
                <c:pt idx="42">
                  <c:v>76939.84854294479</c:v>
                </c:pt>
                <c:pt idx="43">
                  <c:v>70065.294170403591</c:v>
                </c:pt>
                <c:pt idx="44">
                  <c:v>62210.965612104541</c:v>
                </c:pt>
                <c:pt idx="45">
                  <c:v>61744.946036471905</c:v>
                </c:pt>
                <c:pt idx="46">
                  <c:v>45620.335983263598</c:v>
                </c:pt>
                <c:pt idx="47">
                  <c:v>49749.203337725077</c:v>
                </c:pt>
                <c:pt idx="48">
                  <c:v>50427.725141776937</c:v>
                </c:pt>
                <c:pt idx="49">
                  <c:v>43352.752767527672</c:v>
                </c:pt>
                <c:pt idx="50">
                  <c:v>39083.957152729789</c:v>
                </c:pt>
                <c:pt idx="51">
                  <c:v>35840.377594846097</c:v>
                </c:pt>
                <c:pt idx="52">
                  <c:v>35814.796826688362</c:v>
                </c:pt>
                <c:pt idx="53">
                  <c:v>63246.25422535211</c:v>
                </c:pt>
                <c:pt idx="54">
                  <c:v>29176.058302028552</c:v>
                </c:pt>
                <c:pt idx="55">
                  <c:v>33668.15251316419</c:v>
                </c:pt>
                <c:pt idx="56">
                  <c:v>35772.492674360263</c:v>
                </c:pt>
                <c:pt idx="57">
                  <c:v>24001.214285714286</c:v>
                </c:pt>
                <c:pt idx="58">
                  <c:v>25380.041343370005</c:v>
                </c:pt>
                <c:pt idx="59">
                  <c:v>35161.778651115616</c:v>
                </c:pt>
                <c:pt idx="60">
                  <c:v>49732.277777777781</c:v>
                </c:pt>
                <c:pt idx="61">
                  <c:v>33746.801494505497</c:v>
                </c:pt>
                <c:pt idx="62">
                  <c:v>53927.692407809111</c:v>
                </c:pt>
                <c:pt idx="63">
                  <c:v>46696.357406647519</c:v>
                </c:pt>
                <c:pt idx="64">
                  <c:v>56905.851834649329</c:v>
                </c:pt>
                <c:pt idx="65">
                  <c:v>46515.369999999995</c:v>
                </c:pt>
                <c:pt idx="66">
                  <c:v>52911.940305870747</c:v>
                </c:pt>
                <c:pt idx="67">
                  <c:v>39935.846202200111</c:v>
                </c:pt>
                <c:pt idx="68">
                  <c:v>51016.401913875598</c:v>
                </c:pt>
                <c:pt idx="69">
                  <c:v>61169.73529411765</c:v>
                </c:pt>
                <c:pt idx="70">
                  <c:v>45671.383173348389</c:v>
                </c:pt>
                <c:pt idx="71">
                  <c:v>41276.277916120576</c:v>
                </c:pt>
                <c:pt idx="72">
                  <c:v>41347.002519975409</c:v>
                </c:pt>
                <c:pt idx="73">
                  <c:v>44131.974485183324</c:v>
                </c:pt>
                <c:pt idx="74">
                  <c:v>53180.525951557094</c:v>
                </c:pt>
                <c:pt idx="75">
                  <c:v>51668.235897435894</c:v>
                </c:pt>
                <c:pt idx="76">
                  <c:v>39701.983090246125</c:v>
                </c:pt>
                <c:pt idx="77">
                  <c:v>48305.961716171616</c:v>
                </c:pt>
                <c:pt idx="78">
                  <c:v>61799.949767949765</c:v>
                </c:pt>
                <c:pt idx="79">
                  <c:v>73441.099793814428</c:v>
                </c:pt>
                <c:pt idx="80">
                  <c:v>47006.07165001722</c:v>
                </c:pt>
                <c:pt idx="81">
                  <c:v>25945.725899280576</c:v>
                </c:pt>
                <c:pt idx="82">
                  <c:v>47860.907998342314</c:v>
                </c:pt>
                <c:pt idx="83">
                  <c:v>45272.514623172101</c:v>
                </c:pt>
                <c:pt idx="84">
                  <c:v>35700.021949602124</c:v>
                </c:pt>
                <c:pt idx="85">
                  <c:v>54612.061105207227</c:v>
                </c:pt>
                <c:pt idx="86">
                  <c:v>60290.962018927443</c:v>
                </c:pt>
                <c:pt idx="87">
                  <c:v>51302.506220095696</c:v>
                </c:pt>
                <c:pt idx="88">
                  <c:v>81946.931070496081</c:v>
                </c:pt>
                <c:pt idx="89">
                  <c:v>68314.356736242888</c:v>
                </c:pt>
                <c:pt idx="90">
                  <c:v>59104.790843373492</c:v>
                </c:pt>
                <c:pt idx="91">
                  <c:v>80747.930884676141</c:v>
                </c:pt>
                <c:pt idx="92">
                  <c:v>74036.072262118498</c:v>
                </c:pt>
                <c:pt idx="93">
                  <c:v>54437.840751730961</c:v>
                </c:pt>
                <c:pt idx="94">
                  <c:v>75517.486382978721</c:v>
                </c:pt>
                <c:pt idx="95">
                  <c:v>67673.968155339811</c:v>
                </c:pt>
                <c:pt idx="96">
                  <c:v>62931.210769877995</c:v>
                </c:pt>
                <c:pt idx="97">
                  <c:v>73982.005361930293</c:v>
                </c:pt>
                <c:pt idx="98">
                  <c:v>74159.040027845462</c:v>
                </c:pt>
                <c:pt idx="99">
                  <c:v>58021.406189555128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4DB-4ADA-B014-C4A8D5BA9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6743675"/>
        <c:axId val="1252507634"/>
      </c:barChart>
      <c:catAx>
        <c:axId val="14467436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252507634"/>
        <c:crosses val="autoZero"/>
        <c:auto val="1"/>
        <c:lblAlgn val="ctr"/>
        <c:lblOffset val="100"/>
        <c:noMultiLvlLbl val="1"/>
      </c:catAx>
      <c:valAx>
        <c:axId val="12525076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446743675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TVL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TVL 0.3%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'ETH-USDT'!$R$3:$R$102</c:f>
              <c:numCache>
                <c:formatCode>#,##0</c:formatCode>
                <c:ptCount val="100"/>
                <c:pt idx="0">
                  <c:v>160108133</c:v>
                </c:pt>
                <c:pt idx="1">
                  <c:v>159817670</c:v>
                </c:pt>
                <c:pt idx="2">
                  <c:v>161110348</c:v>
                </c:pt>
                <c:pt idx="3">
                  <c:v>163043908</c:v>
                </c:pt>
                <c:pt idx="4">
                  <c:v>162678844</c:v>
                </c:pt>
                <c:pt idx="5">
                  <c:v>161900087</c:v>
                </c:pt>
                <c:pt idx="6">
                  <c:v>163368808</c:v>
                </c:pt>
                <c:pt idx="7">
                  <c:v>163619206</c:v>
                </c:pt>
                <c:pt idx="8">
                  <c:v>164715591</c:v>
                </c:pt>
                <c:pt idx="9">
                  <c:v>163115433</c:v>
                </c:pt>
                <c:pt idx="10">
                  <c:v>163189287</c:v>
                </c:pt>
                <c:pt idx="11">
                  <c:v>160580851</c:v>
                </c:pt>
                <c:pt idx="12">
                  <c:v>161337399</c:v>
                </c:pt>
                <c:pt idx="13">
                  <c:v>156272917</c:v>
                </c:pt>
                <c:pt idx="14">
                  <c:v>161336403</c:v>
                </c:pt>
                <c:pt idx="15">
                  <c:v>162169750</c:v>
                </c:pt>
                <c:pt idx="16">
                  <c:v>160489208</c:v>
                </c:pt>
                <c:pt idx="17">
                  <c:v>156907254</c:v>
                </c:pt>
                <c:pt idx="18">
                  <c:v>161723310</c:v>
                </c:pt>
                <c:pt idx="19">
                  <c:v>160947536</c:v>
                </c:pt>
                <c:pt idx="20">
                  <c:v>163130001</c:v>
                </c:pt>
                <c:pt idx="21">
                  <c:v>153351606</c:v>
                </c:pt>
                <c:pt idx="22">
                  <c:v>154288630</c:v>
                </c:pt>
                <c:pt idx="23">
                  <c:v>158482934</c:v>
                </c:pt>
                <c:pt idx="24">
                  <c:v>185708659</c:v>
                </c:pt>
                <c:pt idx="25">
                  <c:v>189232009</c:v>
                </c:pt>
                <c:pt idx="26">
                  <c:v>188645893</c:v>
                </c:pt>
                <c:pt idx="27">
                  <c:v>188448151</c:v>
                </c:pt>
                <c:pt idx="28">
                  <c:v>192456529</c:v>
                </c:pt>
                <c:pt idx="29">
                  <c:v>190590137</c:v>
                </c:pt>
                <c:pt idx="30">
                  <c:v>197007432</c:v>
                </c:pt>
                <c:pt idx="31">
                  <c:v>201401892</c:v>
                </c:pt>
                <c:pt idx="32">
                  <c:v>200305070</c:v>
                </c:pt>
                <c:pt idx="33">
                  <c:v>202998419</c:v>
                </c:pt>
                <c:pt idx="34">
                  <c:v>197811331</c:v>
                </c:pt>
                <c:pt idx="35">
                  <c:v>192054012</c:v>
                </c:pt>
                <c:pt idx="36">
                  <c:v>197367202</c:v>
                </c:pt>
                <c:pt idx="37">
                  <c:v>199779572</c:v>
                </c:pt>
                <c:pt idx="38">
                  <c:v>189837210</c:v>
                </c:pt>
                <c:pt idx="39">
                  <c:v>163179387</c:v>
                </c:pt>
                <c:pt idx="40">
                  <c:v>167100204</c:v>
                </c:pt>
                <c:pt idx="41">
                  <c:v>166992650</c:v>
                </c:pt>
                <c:pt idx="42">
                  <c:v>175147160</c:v>
                </c:pt>
                <c:pt idx="43">
                  <c:v>178918326</c:v>
                </c:pt>
                <c:pt idx="44">
                  <c:v>178782612</c:v>
                </c:pt>
                <c:pt idx="45">
                  <c:v>179856560</c:v>
                </c:pt>
                <c:pt idx="46">
                  <c:v>182114765</c:v>
                </c:pt>
                <c:pt idx="47">
                  <c:v>181541860</c:v>
                </c:pt>
                <c:pt idx="48">
                  <c:v>184549001</c:v>
                </c:pt>
                <c:pt idx="49">
                  <c:v>183425331</c:v>
                </c:pt>
                <c:pt idx="50">
                  <c:v>184940967</c:v>
                </c:pt>
                <c:pt idx="51">
                  <c:v>185649435</c:v>
                </c:pt>
                <c:pt idx="52">
                  <c:v>184582183</c:v>
                </c:pt>
                <c:pt idx="53">
                  <c:v>178319537</c:v>
                </c:pt>
                <c:pt idx="54">
                  <c:v>171845768</c:v>
                </c:pt>
                <c:pt idx="55">
                  <c:v>175784407</c:v>
                </c:pt>
                <c:pt idx="56">
                  <c:v>177070610</c:v>
                </c:pt>
                <c:pt idx="57">
                  <c:v>178963317</c:v>
                </c:pt>
                <c:pt idx="58">
                  <c:v>181389105</c:v>
                </c:pt>
                <c:pt idx="59">
                  <c:v>179823981</c:v>
                </c:pt>
                <c:pt idx="60">
                  <c:v>180250071</c:v>
                </c:pt>
                <c:pt idx="61">
                  <c:v>171257982</c:v>
                </c:pt>
                <c:pt idx="62">
                  <c:v>154452320</c:v>
                </c:pt>
                <c:pt idx="63">
                  <c:v>120341527</c:v>
                </c:pt>
                <c:pt idx="64">
                  <c:v>126980486</c:v>
                </c:pt>
                <c:pt idx="65">
                  <c:v>127927263</c:v>
                </c:pt>
                <c:pt idx="66">
                  <c:v>135589860</c:v>
                </c:pt>
                <c:pt idx="67">
                  <c:v>139435432</c:v>
                </c:pt>
                <c:pt idx="68">
                  <c:v>142017226</c:v>
                </c:pt>
                <c:pt idx="69">
                  <c:v>140096337</c:v>
                </c:pt>
                <c:pt idx="70">
                  <c:v>142190930</c:v>
                </c:pt>
                <c:pt idx="71">
                  <c:v>142875228</c:v>
                </c:pt>
                <c:pt idx="72">
                  <c:v>142899268</c:v>
                </c:pt>
                <c:pt idx="73">
                  <c:v>139767534</c:v>
                </c:pt>
                <c:pt idx="74">
                  <c:v>139323312</c:v>
                </c:pt>
                <c:pt idx="75">
                  <c:v>137355754</c:v>
                </c:pt>
                <c:pt idx="76">
                  <c:v>134697042</c:v>
                </c:pt>
                <c:pt idx="77">
                  <c:v>115224280</c:v>
                </c:pt>
                <c:pt idx="78">
                  <c:v>110319426</c:v>
                </c:pt>
                <c:pt idx="79">
                  <c:v>113817112</c:v>
                </c:pt>
                <c:pt idx="80">
                  <c:v>110267843</c:v>
                </c:pt>
                <c:pt idx="81">
                  <c:v>116822994</c:v>
                </c:pt>
                <c:pt idx="82">
                  <c:v>122468310</c:v>
                </c:pt>
                <c:pt idx="83">
                  <c:v>121371878</c:v>
                </c:pt>
                <c:pt idx="84">
                  <c:v>125045591</c:v>
                </c:pt>
                <c:pt idx="85">
                  <c:v>126220952</c:v>
                </c:pt>
                <c:pt idx="86">
                  <c:v>127613522</c:v>
                </c:pt>
                <c:pt idx="87">
                  <c:v>129869354</c:v>
                </c:pt>
                <c:pt idx="88">
                  <c:v>141354762</c:v>
                </c:pt>
                <c:pt idx="89">
                  <c:v>139801407</c:v>
                </c:pt>
                <c:pt idx="90">
                  <c:v>132807391</c:v>
                </c:pt>
                <c:pt idx="91">
                  <c:v>140070882</c:v>
                </c:pt>
                <c:pt idx="92">
                  <c:v>168319664</c:v>
                </c:pt>
                <c:pt idx="93">
                  <c:v>169457437</c:v>
                </c:pt>
                <c:pt idx="94">
                  <c:v>169835232</c:v>
                </c:pt>
                <c:pt idx="95">
                  <c:v>185067280</c:v>
                </c:pt>
                <c:pt idx="96">
                  <c:v>189165568</c:v>
                </c:pt>
                <c:pt idx="97">
                  <c:v>184993177</c:v>
                </c:pt>
                <c:pt idx="98">
                  <c:v>179856688</c:v>
                </c:pt>
                <c:pt idx="99">
                  <c:v>181236122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07-42BD-B216-2E7DAF60DC58}"/>
            </c:ext>
          </c:extLst>
        </c:ser>
        <c:ser>
          <c:idx val="1"/>
          <c:order val="1"/>
          <c:tx>
            <c:v>TVL 0.05%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'ETH-USDT'!$S$3:$S$102</c:f>
              <c:numCache>
                <c:formatCode>#,##0</c:formatCode>
                <c:ptCount val="100"/>
                <c:pt idx="0">
                  <c:v>47374402.399999999</c:v>
                </c:pt>
                <c:pt idx="1">
                  <c:v>53916980</c:v>
                </c:pt>
                <c:pt idx="2">
                  <c:v>46642892.5</c:v>
                </c:pt>
                <c:pt idx="3">
                  <c:v>43936089.799999997</c:v>
                </c:pt>
                <c:pt idx="4">
                  <c:v>43891148.299999997</c:v>
                </c:pt>
                <c:pt idx="5">
                  <c:v>43719975.299999997</c:v>
                </c:pt>
                <c:pt idx="6">
                  <c:v>45098855.399999999</c:v>
                </c:pt>
                <c:pt idx="7">
                  <c:v>45479827.5</c:v>
                </c:pt>
                <c:pt idx="8">
                  <c:v>47554029.399999999</c:v>
                </c:pt>
                <c:pt idx="9">
                  <c:v>47891663.100000001</c:v>
                </c:pt>
                <c:pt idx="10">
                  <c:v>47140795.899999999</c:v>
                </c:pt>
                <c:pt idx="11">
                  <c:v>45100626.799999997</c:v>
                </c:pt>
                <c:pt idx="12">
                  <c:v>48016706.799999997</c:v>
                </c:pt>
                <c:pt idx="13">
                  <c:v>45913287.799999997</c:v>
                </c:pt>
                <c:pt idx="14">
                  <c:v>46815369.399999999</c:v>
                </c:pt>
                <c:pt idx="15">
                  <c:v>46254080.399999999</c:v>
                </c:pt>
                <c:pt idx="16">
                  <c:v>46073897.299999997</c:v>
                </c:pt>
                <c:pt idx="17">
                  <c:v>44482421.600000001</c:v>
                </c:pt>
                <c:pt idx="18">
                  <c:v>48892410.299999997</c:v>
                </c:pt>
                <c:pt idx="19">
                  <c:v>52613390.600000001</c:v>
                </c:pt>
                <c:pt idx="20">
                  <c:v>50165842.700000003</c:v>
                </c:pt>
                <c:pt idx="21">
                  <c:v>52454476.200000003</c:v>
                </c:pt>
                <c:pt idx="22">
                  <c:v>58059129.399999999</c:v>
                </c:pt>
                <c:pt idx="23">
                  <c:v>49067946.399999999</c:v>
                </c:pt>
                <c:pt idx="24">
                  <c:v>56386819.299999997</c:v>
                </c:pt>
                <c:pt idx="25">
                  <c:v>57593617.399999999</c:v>
                </c:pt>
                <c:pt idx="26">
                  <c:v>57545652.200000003</c:v>
                </c:pt>
                <c:pt idx="27">
                  <c:v>60616776.299999997</c:v>
                </c:pt>
                <c:pt idx="28">
                  <c:v>69753129.900000006</c:v>
                </c:pt>
                <c:pt idx="29">
                  <c:v>66607108.600000001</c:v>
                </c:pt>
                <c:pt idx="30">
                  <c:v>63154837.5</c:v>
                </c:pt>
                <c:pt idx="31">
                  <c:v>60527215.600000001</c:v>
                </c:pt>
                <c:pt idx="32">
                  <c:v>58393169.600000001</c:v>
                </c:pt>
                <c:pt idx="33">
                  <c:v>60811292.799999997</c:v>
                </c:pt>
                <c:pt idx="34">
                  <c:v>58708907.399999999</c:v>
                </c:pt>
                <c:pt idx="35">
                  <c:v>58252059.600000001</c:v>
                </c:pt>
                <c:pt idx="36">
                  <c:v>59666954.899999999</c:v>
                </c:pt>
                <c:pt idx="37">
                  <c:v>60739033.799999997</c:v>
                </c:pt>
                <c:pt idx="38">
                  <c:v>56661437</c:v>
                </c:pt>
                <c:pt idx="39">
                  <c:v>47321865.399999999</c:v>
                </c:pt>
                <c:pt idx="40">
                  <c:v>48382188.399999999</c:v>
                </c:pt>
                <c:pt idx="41">
                  <c:v>47428897.299999997</c:v>
                </c:pt>
                <c:pt idx="42">
                  <c:v>47179914</c:v>
                </c:pt>
                <c:pt idx="43">
                  <c:v>47895749.600000001</c:v>
                </c:pt>
                <c:pt idx="44">
                  <c:v>47014166.5</c:v>
                </c:pt>
                <c:pt idx="45">
                  <c:v>47329268.700000003</c:v>
                </c:pt>
                <c:pt idx="46">
                  <c:v>47951274.600000001</c:v>
                </c:pt>
                <c:pt idx="47">
                  <c:v>47701599.700000003</c:v>
                </c:pt>
                <c:pt idx="48">
                  <c:v>48338186.5</c:v>
                </c:pt>
                <c:pt idx="49">
                  <c:v>54614681</c:v>
                </c:pt>
                <c:pt idx="50">
                  <c:v>54188142</c:v>
                </c:pt>
                <c:pt idx="51">
                  <c:v>54128587.600000001</c:v>
                </c:pt>
                <c:pt idx="52">
                  <c:v>54662662.799999997</c:v>
                </c:pt>
                <c:pt idx="53">
                  <c:v>48820222.200000003</c:v>
                </c:pt>
                <c:pt idx="54">
                  <c:v>47045897.200000003</c:v>
                </c:pt>
                <c:pt idx="55">
                  <c:v>39708969</c:v>
                </c:pt>
                <c:pt idx="56">
                  <c:v>38200545</c:v>
                </c:pt>
                <c:pt idx="57">
                  <c:v>38820943.799999997</c:v>
                </c:pt>
                <c:pt idx="58">
                  <c:v>39524080.399999999</c:v>
                </c:pt>
                <c:pt idx="59">
                  <c:v>39366834.799999997</c:v>
                </c:pt>
                <c:pt idx="60">
                  <c:v>42908160.899999999</c:v>
                </c:pt>
                <c:pt idx="61">
                  <c:v>38266350.600000001</c:v>
                </c:pt>
                <c:pt idx="62">
                  <c:v>39065356.200000003</c:v>
                </c:pt>
                <c:pt idx="63">
                  <c:v>25485594</c:v>
                </c:pt>
                <c:pt idx="64">
                  <c:v>32123536.800000001</c:v>
                </c:pt>
                <c:pt idx="65">
                  <c:v>28391296.5</c:v>
                </c:pt>
                <c:pt idx="66">
                  <c:v>27929072.399999999</c:v>
                </c:pt>
                <c:pt idx="67">
                  <c:v>29072665.199999999</c:v>
                </c:pt>
                <c:pt idx="68">
                  <c:v>30298037.100000001</c:v>
                </c:pt>
                <c:pt idx="69">
                  <c:v>28363097.899999999</c:v>
                </c:pt>
                <c:pt idx="70">
                  <c:v>31361602.5</c:v>
                </c:pt>
                <c:pt idx="71">
                  <c:v>35581231.5</c:v>
                </c:pt>
                <c:pt idx="72">
                  <c:v>32920724.100000001</c:v>
                </c:pt>
                <c:pt idx="73">
                  <c:v>33371869.800000001</c:v>
                </c:pt>
                <c:pt idx="74">
                  <c:v>33329069.699999999</c:v>
                </c:pt>
                <c:pt idx="75">
                  <c:v>33223991.300000001</c:v>
                </c:pt>
                <c:pt idx="76">
                  <c:v>32576241.699999999</c:v>
                </c:pt>
                <c:pt idx="77">
                  <c:v>22583408.899999999</c:v>
                </c:pt>
                <c:pt idx="78">
                  <c:v>32904637.300000001</c:v>
                </c:pt>
                <c:pt idx="79">
                  <c:v>32374904.699999999</c:v>
                </c:pt>
                <c:pt idx="80">
                  <c:v>23449086.5</c:v>
                </c:pt>
                <c:pt idx="81">
                  <c:v>23457126.199999999</c:v>
                </c:pt>
                <c:pt idx="82">
                  <c:v>23637577</c:v>
                </c:pt>
                <c:pt idx="83">
                  <c:v>23394202.5</c:v>
                </c:pt>
                <c:pt idx="84">
                  <c:v>29645027.800000001</c:v>
                </c:pt>
                <c:pt idx="85">
                  <c:v>33013052.300000001</c:v>
                </c:pt>
                <c:pt idx="86">
                  <c:v>33235553.199999999</c:v>
                </c:pt>
                <c:pt idx="87">
                  <c:v>35000438.5</c:v>
                </c:pt>
                <c:pt idx="88">
                  <c:v>39147042.399999999</c:v>
                </c:pt>
                <c:pt idx="89">
                  <c:v>38369888.600000001</c:v>
                </c:pt>
                <c:pt idx="90">
                  <c:v>47137681.5</c:v>
                </c:pt>
                <c:pt idx="91">
                  <c:v>53654203.100000001</c:v>
                </c:pt>
                <c:pt idx="92">
                  <c:v>63433573.600000001</c:v>
                </c:pt>
                <c:pt idx="93">
                  <c:v>64015162.899999999</c:v>
                </c:pt>
                <c:pt idx="94">
                  <c:v>58647092.600000001</c:v>
                </c:pt>
                <c:pt idx="95">
                  <c:v>61210442</c:v>
                </c:pt>
                <c:pt idx="96">
                  <c:v>62293181.200000003</c:v>
                </c:pt>
                <c:pt idx="97">
                  <c:v>57506837.299999997</c:v>
                </c:pt>
                <c:pt idx="98">
                  <c:v>56183058.799999997</c:v>
                </c:pt>
                <c:pt idx="99">
                  <c:v>62412327.899999999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07-42BD-B216-2E7DAF60D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5465053"/>
        <c:axId val="303398840"/>
      </c:lineChart>
      <c:catAx>
        <c:axId val="6354650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303398840"/>
        <c:crosses val="autoZero"/>
        <c:auto val="1"/>
        <c:lblAlgn val="ctr"/>
        <c:lblOffset val="100"/>
        <c:noMultiLvlLbl val="1"/>
      </c:catAx>
      <c:valAx>
        <c:axId val="303398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635465053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$ fee weekly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Fee 0.3% weekly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'ETH-USDT'!$W$3:$W$16</c:f>
              <c:numCache>
                <c:formatCode>#,##0</c:formatCode>
                <c:ptCount val="14"/>
                <c:pt idx="0">
                  <c:v>868571.81059999997</c:v>
                </c:pt>
                <c:pt idx="1">
                  <c:v>932216.90789999999</c:v>
                </c:pt>
                <c:pt idx="2">
                  <c:v>609719.15780000004</c:v>
                </c:pt>
                <c:pt idx="3">
                  <c:v>1370381.3803999999</c:v>
                </c:pt>
                <c:pt idx="4">
                  <c:v>2668471.1780000003</c:v>
                </c:pt>
                <c:pt idx="5">
                  <c:v>1838788.4560000002</c:v>
                </c:pt>
                <c:pt idx="6">
                  <c:v>1424541.7890000001</c:v>
                </c:pt>
                <c:pt idx="7">
                  <c:v>625004.07389999996</c:v>
                </c:pt>
                <c:pt idx="8">
                  <c:v>515897.76689999993</c:v>
                </c:pt>
                <c:pt idx="9">
                  <c:v>601929.85569999996</c:v>
                </c:pt>
                <c:pt idx="10">
                  <c:v>442049.38500000001</c:v>
                </c:pt>
                <c:pt idx="11">
                  <c:v>1380081.5516000004</c:v>
                </c:pt>
                <c:pt idx="12">
                  <c:v>577009.77269999997</c:v>
                </c:pt>
                <c:pt idx="13">
                  <c:v>840671.36739999987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9A7-4D2A-AE40-BAC69DF3EC7C}"/>
            </c:ext>
          </c:extLst>
        </c:ser>
        <c:ser>
          <c:idx val="1"/>
          <c:order val="1"/>
          <c:tx>
            <c:v>Fee 0.05% weekly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'ETH-USDT'!$X$3:$X$16</c:f>
              <c:numCache>
                <c:formatCode>#,##0</c:formatCode>
                <c:ptCount val="14"/>
                <c:pt idx="0">
                  <c:v>506023.63309999998</c:v>
                </c:pt>
                <c:pt idx="1">
                  <c:v>564292.70369999995</c:v>
                </c:pt>
                <c:pt idx="2">
                  <c:v>402101.97979999997</c:v>
                </c:pt>
                <c:pt idx="3">
                  <c:v>808162.6020999999</c:v>
                </c:pt>
                <c:pt idx="4">
                  <c:v>1078366.6013</c:v>
                </c:pt>
                <c:pt idx="5">
                  <c:v>700217.89700000011</c:v>
                </c:pt>
                <c:pt idx="6">
                  <c:v>507094.19439999998</c:v>
                </c:pt>
                <c:pt idx="7">
                  <c:v>395595.20410000003</c:v>
                </c:pt>
                <c:pt idx="8">
                  <c:v>258698.59360000002</c:v>
                </c:pt>
                <c:pt idx="9">
                  <c:v>357266.24049999996</c:v>
                </c:pt>
                <c:pt idx="10">
                  <c:v>302264.33740000002</c:v>
                </c:pt>
                <c:pt idx="11">
                  <c:v>465080.20070000004</c:v>
                </c:pt>
                <c:pt idx="12">
                  <c:v>386127.09970000002</c:v>
                </c:pt>
                <c:pt idx="13">
                  <c:v>586980.25380000006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9A7-4D2A-AE40-BAC69DF3E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7501417"/>
        <c:axId val="469884454"/>
      </c:barChart>
      <c:catAx>
        <c:axId val="7075014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69884454"/>
        <c:crosses val="autoZero"/>
        <c:auto val="1"/>
        <c:lblAlgn val="ctr"/>
        <c:lblOffset val="100"/>
        <c:noMultiLvlLbl val="1"/>
      </c:catAx>
      <c:valAx>
        <c:axId val="4698844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707501417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Fee/TVL weekly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Fee/TVL 0.3% weekly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'ETH-USDT'!$AC$3:$AC$16</c:f>
              <c:numCache>
                <c:formatCode>General</c:formatCode>
                <c:ptCount val="14"/>
                <c:pt idx="0">
                  <c:v>5.3685399043188068E-3</c:v>
                </c:pt>
                <c:pt idx="1">
                  <c:v>5.7662366081765899E-3</c:v>
                </c:pt>
                <c:pt idx="2">
                  <c:v>3.7884371127476241E-3</c:v>
                </c:pt>
                <c:pt idx="3">
                  <c:v>7.5996133114086956E-3</c:v>
                </c:pt>
                <c:pt idx="4">
                  <c:v>1.3590132400505101E-2</c:v>
                </c:pt>
                <c:pt idx="5">
                  <c:v>1.006461116198799E-2</c:v>
                </c:pt>
                <c:pt idx="6">
                  <c:v>7.9382282244334027E-3</c:v>
                </c:pt>
                <c:pt idx="7">
                  <c:v>3.4568475677839174E-3</c:v>
                </c:pt>
                <c:pt idx="8">
                  <c:v>2.997695144516678E-3</c:v>
                </c:pt>
                <c:pt idx="9">
                  <c:v>4.5862892066309445E-3</c:v>
                </c:pt>
                <c:pt idx="10">
                  <c:v>3.1772899382597228E-3</c:v>
                </c:pt>
                <c:pt idx="11">
                  <c:v>1.2009702456521408E-2</c:v>
                </c:pt>
                <c:pt idx="12">
                  <c:v>4.3526714073367171E-3</c:v>
                </c:pt>
                <c:pt idx="13">
                  <c:v>4.8204759775499701E-3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B14-4BC6-89FF-C51ADE0E0261}"/>
            </c:ext>
          </c:extLst>
        </c:ser>
        <c:ser>
          <c:idx val="1"/>
          <c:order val="1"/>
          <c:tx>
            <c:v>Fee/TVL 0.05% weekly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'ETH-USDT'!$AD$3:$AD$16</c:f>
              <c:numCache>
                <c:formatCode>General</c:formatCode>
                <c:ptCount val="14"/>
                <c:pt idx="0">
                  <c:v>1.1041106381930448E-2</c:v>
                </c:pt>
                <c:pt idx="1">
                  <c:v>1.2162983173359185E-2</c:v>
                </c:pt>
                <c:pt idx="2">
                  <c:v>8.3584514251090133E-3</c:v>
                </c:pt>
                <c:pt idx="3">
                  <c:v>1.4467825457463663E-2</c:v>
                </c:pt>
                <c:pt idx="4">
                  <c:v>1.7102005943020374E-2</c:v>
                </c:pt>
                <c:pt idx="5">
                  <c:v>1.2994106801207418E-2</c:v>
                </c:pt>
                <c:pt idx="6">
                  <c:v>1.0657280078726749E-2</c:v>
                </c:pt>
                <c:pt idx="7">
                  <c:v>7.8144102540848373E-3</c:v>
                </c:pt>
                <c:pt idx="8">
                  <c:v>6.5492200514910602E-3</c:v>
                </c:pt>
                <c:pt idx="9">
                  <c:v>1.2445122632185184E-2</c:v>
                </c:pt>
                <c:pt idx="10">
                  <c:v>9.1316875252005856E-3</c:v>
                </c:pt>
                <c:pt idx="11">
                  <c:v>1.7503256021786581E-2</c:v>
                </c:pt>
                <c:pt idx="12">
                  <c:v>1.0462648540624776E-2</c:v>
                </c:pt>
                <c:pt idx="13">
                  <c:v>9.8818731307057078E-3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BB14-4BC6-89FF-C51ADE0E02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3147098"/>
        <c:axId val="2116726599"/>
      </c:barChart>
      <c:catAx>
        <c:axId val="9031470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116726599"/>
        <c:crosses val="autoZero"/>
        <c:auto val="1"/>
        <c:lblAlgn val="ctr"/>
        <c:lblOffset val="100"/>
        <c:noMultiLvlLbl val="1"/>
      </c:catAx>
      <c:valAx>
        <c:axId val="21167265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903147098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Average trade size weekly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Average trade size 0.3% weekly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'ETH-USDT'!$AR$3:$AR$16</c:f>
              <c:numCache>
                <c:formatCode>#,##0</c:formatCode>
                <c:ptCount val="14"/>
                <c:pt idx="0">
                  <c:v>504164.79523681378</c:v>
                </c:pt>
                <c:pt idx="1">
                  <c:v>641995.11220838665</c:v>
                </c:pt>
                <c:pt idx="2">
                  <c:v>421210.38618102903</c:v>
                </c:pt>
                <c:pt idx="3">
                  <c:v>874733.54413368716</c:v>
                </c:pt>
                <c:pt idx="4">
                  <c:v>1360883.1631719095</c:v>
                </c:pt>
                <c:pt idx="5">
                  <c:v>1007021.5330551465</c:v>
                </c:pt>
                <c:pt idx="6">
                  <c:v>1164480.8107482239</c:v>
                </c:pt>
                <c:pt idx="7">
                  <c:v>579981.16076745442</c:v>
                </c:pt>
                <c:pt idx="8">
                  <c:v>524405.41000103473</c:v>
                </c:pt>
                <c:pt idx="9">
                  <c:v>594025.66652993276</c:v>
                </c:pt>
                <c:pt idx="10">
                  <c:v>578631.15910810663</c:v>
                </c:pt>
                <c:pt idx="11">
                  <c:v>651981.04519667453</c:v>
                </c:pt>
                <c:pt idx="12">
                  <c:v>650747.22172514955</c:v>
                </c:pt>
                <c:pt idx="13">
                  <c:v>902311.71134783514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8D1-4261-8E21-EA99B5511B19}"/>
            </c:ext>
          </c:extLst>
        </c:ser>
        <c:ser>
          <c:idx val="1"/>
          <c:order val="1"/>
          <c:tx>
            <c:v>Average trade size 0.05% weekly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'ETH-USDT'!$AS$3:$AS$16</c:f>
              <c:numCache>
                <c:formatCode>#,##0</c:formatCode>
                <c:ptCount val="14"/>
                <c:pt idx="0">
                  <c:v>393313.07786664536</c:v>
                </c:pt>
                <c:pt idx="1">
                  <c:v>438594.43233124347</c:v>
                </c:pt>
                <c:pt idx="2">
                  <c:v>320266.56216110277</c:v>
                </c:pt>
                <c:pt idx="3">
                  <c:v>514728.89132632117</c:v>
                </c:pt>
                <c:pt idx="4">
                  <c:v>666059.52567311784</c:v>
                </c:pt>
                <c:pt idx="5">
                  <c:v>484174.19087214774</c:v>
                </c:pt>
                <c:pt idx="6">
                  <c:v>416758.31882469048</c:v>
                </c:pt>
                <c:pt idx="7">
                  <c:v>280182.34938233678</c:v>
                </c:pt>
                <c:pt idx="8">
                  <c:v>257722.29863465254</c:v>
                </c:pt>
                <c:pt idx="9">
                  <c:v>355151.50295736099</c:v>
                </c:pt>
                <c:pt idx="10">
                  <c:v>316977.38303386676</c:v>
                </c:pt>
                <c:pt idx="11">
                  <c:v>349632.23144874803</c:v>
                </c:pt>
                <c:pt idx="12">
                  <c:v>411271.62994394498</c:v>
                </c:pt>
                <c:pt idx="13">
                  <c:v>489326.51456865243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8D1-4261-8E21-EA99B5511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3521156"/>
        <c:axId val="862055389"/>
      </c:barChart>
      <c:catAx>
        <c:axId val="20135211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862055389"/>
        <c:crosses val="autoZero"/>
        <c:auto val="1"/>
        <c:lblAlgn val="ctr"/>
        <c:lblOffset val="100"/>
        <c:noMultiLvlLbl val="1"/>
      </c:catAx>
      <c:valAx>
        <c:axId val="8620553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013521156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$ fee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Fee 0.3%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'ETH-DAI'!$U$3:$U$102</c:f>
              <c:numCache>
                <c:formatCode>#,##0</c:formatCode>
                <c:ptCount val="100"/>
                <c:pt idx="0">
                  <c:v>84222.166400000002</c:v>
                </c:pt>
                <c:pt idx="1">
                  <c:v>88976.964999999997</c:v>
                </c:pt>
                <c:pt idx="2">
                  <c:v>53043.152999999998</c:v>
                </c:pt>
                <c:pt idx="3">
                  <c:v>90874.816200000001</c:v>
                </c:pt>
                <c:pt idx="4">
                  <c:v>81336.945600000006</c:v>
                </c:pt>
                <c:pt idx="5">
                  <c:v>276076.73700000002</c:v>
                </c:pt>
                <c:pt idx="6">
                  <c:v>96803.618100000007</c:v>
                </c:pt>
                <c:pt idx="7">
                  <c:v>196650.82199999999</c:v>
                </c:pt>
                <c:pt idx="8">
                  <c:v>58226.347199999997</c:v>
                </c:pt>
                <c:pt idx="9">
                  <c:v>108802.147</c:v>
                </c:pt>
                <c:pt idx="10">
                  <c:v>102741.40399999999</c:v>
                </c:pt>
                <c:pt idx="11">
                  <c:v>183610.95300000001</c:v>
                </c:pt>
                <c:pt idx="12">
                  <c:v>35959.723599999998</c:v>
                </c:pt>
                <c:pt idx="13">
                  <c:v>44232.208200000001</c:v>
                </c:pt>
                <c:pt idx="14">
                  <c:v>20573.640500000001</c:v>
                </c:pt>
                <c:pt idx="15">
                  <c:v>51631.436199999996</c:v>
                </c:pt>
                <c:pt idx="16">
                  <c:v>104725.548</c:v>
                </c:pt>
                <c:pt idx="17">
                  <c:v>34021.501600000003</c:v>
                </c:pt>
                <c:pt idx="18">
                  <c:v>64360.099800000004</c:v>
                </c:pt>
                <c:pt idx="19">
                  <c:v>37130.830800000003</c:v>
                </c:pt>
                <c:pt idx="20">
                  <c:v>106638.07399999999</c:v>
                </c:pt>
                <c:pt idx="21">
                  <c:v>133605.91399999999</c:v>
                </c:pt>
                <c:pt idx="22">
                  <c:v>20315.5707</c:v>
                </c:pt>
                <c:pt idx="23">
                  <c:v>39142.222600000001</c:v>
                </c:pt>
                <c:pt idx="24">
                  <c:v>143266.18400000001</c:v>
                </c:pt>
                <c:pt idx="25">
                  <c:v>369629.451</c:v>
                </c:pt>
                <c:pt idx="26">
                  <c:v>322832.11300000001</c:v>
                </c:pt>
                <c:pt idx="27">
                  <c:v>266074.13900000002</c:v>
                </c:pt>
                <c:pt idx="28">
                  <c:v>286575.16399999999</c:v>
                </c:pt>
                <c:pt idx="29">
                  <c:v>595308.56000000006</c:v>
                </c:pt>
                <c:pt idx="30">
                  <c:v>286794.57699999999</c:v>
                </c:pt>
                <c:pt idx="31">
                  <c:v>422236.46399999998</c:v>
                </c:pt>
                <c:pt idx="32">
                  <c:v>200343.85699999999</c:v>
                </c:pt>
                <c:pt idx="33">
                  <c:v>227029.22200000001</c:v>
                </c:pt>
                <c:pt idx="34">
                  <c:v>298998.82699999999</c:v>
                </c:pt>
                <c:pt idx="35">
                  <c:v>397417.93800000002</c:v>
                </c:pt>
                <c:pt idx="36">
                  <c:v>305898.85800000001</c:v>
                </c:pt>
                <c:pt idx="37">
                  <c:v>136443.17000000001</c:v>
                </c:pt>
                <c:pt idx="38">
                  <c:v>263349.84100000001</c:v>
                </c:pt>
                <c:pt idx="39">
                  <c:v>128780.227</c:v>
                </c:pt>
                <c:pt idx="40">
                  <c:v>293766.603</c:v>
                </c:pt>
                <c:pt idx="41">
                  <c:v>208580.81</c:v>
                </c:pt>
                <c:pt idx="42">
                  <c:v>283648.09499999997</c:v>
                </c:pt>
                <c:pt idx="43">
                  <c:v>202224.24900000001</c:v>
                </c:pt>
                <c:pt idx="44">
                  <c:v>201428.87100000001</c:v>
                </c:pt>
                <c:pt idx="45">
                  <c:v>213088.92499999999</c:v>
                </c:pt>
                <c:pt idx="46">
                  <c:v>131451.6</c:v>
                </c:pt>
                <c:pt idx="47">
                  <c:v>100607.327</c:v>
                </c:pt>
                <c:pt idx="48">
                  <c:v>162799.60999999999</c:v>
                </c:pt>
                <c:pt idx="49">
                  <c:v>107581.117</c:v>
                </c:pt>
                <c:pt idx="50">
                  <c:v>84877.381699999998</c:v>
                </c:pt>
                <c:pt idx="51">
                  <c:v>69462.983200000002</c:v>
                </c:pt>
                <c:pt idx="52">
                  <c:v>52768.916899999997</c:v>
                </c:pt>
                <c:pt idx="53">
                  <c:v>158431.764</c:v>
                </c:pt>
                <c:pt idx="54">
                  <c:v>40197.213100000001</c:v>
                </c:pt>
                <c:pt idx="55">
                  <c:v>19808.724399999999</c:v>
                </c:pt>
                <c:pt idx="56">
                  <c:v>25455.763800000001</c:v>
                </c:pt>
                <c:pt idx="57">
                  <c:v>21071.1512</c:v>
                </c:pt>
                <c:pt idx="58">
                  <c:v>31007.221600000001</c:v>
                </c:pt>
                <c:pt idx="59">
                  <c:v>51671.718099999998</c:v>
                </c:pt>
                <c:pt idx="60">
                  <c:v>77667.547000000006</c:v>
                </c:pt>
                <c:pt idx="61">
                  <c:v>71472.31</c:v>
                </c:pt>
                <c:pt idx="62">
                  <c:v>34454.113499999999</c:v>
                </c:pt>
                <c:pt idx="63">
                  <c:v>65543.150899999993</c:v>
                </c:pt>
                <c:pt idx="64">
                  <c:v>73938.801600000006</c:v>
                </c:pt>
                <c:pt idx="65">
                  <c:v>34940.863100000002</c:v>
                </c:pt>
                <c:pt idx="66">
                  <c:v>78812.331699999995</c:v>
                </c:pt>
                <c:pt idx="67">
                  <c:v>44252.700199999999</c:v>
                </c:pt>
                <c:pt idx="68">
                  <c:v>44701.577400000002</c:v>
                </c:pt>
                <c:pt idx="69">
                  <c:v>107498.928</c:v>
                </c:pt>
                <c:pt idx="70">
                  <c:v>86796.718200000003</c:v>
                </c:pt>
                <c:pt idx="71">
                  <c:v>44436.375500000002</c:v>
                </c:pt>
                <c:pt idx="72">
                  <c:v>71278.021699999998</c:v>
                </c:pt>
                <c:pt idx="73">
                  <c:v>116872.698</c:v>
                </c:pt>
                <c:pt idx="74">
                  <c:v>122857.21400000001</c:v>
                </c:pt>
                <c:pt idx="75">
                  <c:v>109555.364</c:v>
                </c:pt>
                <c:pt idx="76">
                  <c:v>122948.26700000001</c:v>
                </c:pt>
                <c:pt idx="77">
                  <c:v>71094.870299999995</c:v>
                </c:pt>
                <c:pt idx="78">
                  <c:v>49224.9516</c:v>
                </c:pt>
                <c:pt idx="79">
                  <c:v>11355.4753</c:v>
                </c:pt>
                <c:pt idx="80">
                  <c:v>32771.1901</c:v>
                </c:pt>
                <c:pt idx="81">
                  <c:v>25341.2186</c:v>
                </c:pt>
                <c:pt idx="82">
                  <c:v>56247.278700000003</c:v>
                </c:pt>
                <c:pt idx="83">
                  <c:v>33370.135799999996</c:v>
                </c:pt>
                <c:pt idx="84">
                  <c:v>31653.150799999999</c:v>
                </c:pt>
                <c:pt idx="85">
                  <c:v>15819.035099999999</c:v>
                </c:pt>
                <c:pt idx="86">
                  <c:v>14490.652099999999</c:v>
                </c:pt>
                <c:pt idx="87">
                  <c:v>18124.496599999999</c:v>
                </c:pt>
                <c:pt idx="88">
                  <c:v>30044.772099999998</c:v>
                </c:pt>
                <c:pt idx="89">
                  <c:v>52408.864600000001</c:v>
                </c:pt>
                <c:pt idx="90">
                  <c:v>35383.334600000002</c:v>
                </c:pt>
                <c:pt idx="91">
                  <c:v>46793.582399999999</c:v>
                </c:pt>
                <c:pt idx="92">
                  <c:v>44158.067300000002</c:v>
                </c:pt>
                <c:pt idx="93">
                  <c:v>28406.159500000002</c:v>
                </c:pt>
                <c:pt idx="94">
                  <c:v>71101.049700000003</c:v>
                </c:pt>
                <c:pt idx="95">
                  <c:v>95079.907300000006</c:v>
                </c:pt>
                <c:pt idx="96">
                  <c:v>81893.102100000004</c:v>
                </c:pt>
                <c:pt idx="97">
                  <c:v>130104.41</c:v>
                </c:pt>
                <c:pt idx="98">
                  <c:v>125233.238</c:v>
                </c:pt>
                <c:pt idx="99">
                  <c:v>26534.231400000001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CA7-40E9-A5A5-5134FEEDDDE9}"/>
            </c:ext>
          </c:extLst>
        </c:ser>
        <c:ser>
          <c:idx val="1"/>
          <c:order val="1"/>
          <c:tx>
            <c:v>Fee 0.05%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'ETH-DAI'!$V$3:$V$102</c:f>
              <c:numCache>
                <c:formatCode>#,##0</c:formatCode>
                <c:ptCount val="100"/>
                <c:pt idx="0">
                  <c:v>67376.085800000001</c:v>
                </c:pt>
                <c:pt idx="1">
                  <c:v>68494.592099999994</c:v>
                </c:pt>
                <c:pt idx="2">
                  <c:v>59623.554300000003</c:v>
                </c:pt>
                <c:pt idx="3">
                  <c:v>63299.141900000002</c:v>
                </c:pt>
                <c:pt idx="4">
                  <c:v>48381.779499999997</c:v>
                </c:pt>
                <c:pt idx="5">
                  <c:v>137510.41500000001</c:v>
                </c:pt>
                <c:pt idx="6">
                  <c:v>80584.907900000006</c:v>
                </c:pt>
                <c:pt idx="7">
                  <c:v>98887.741299999994</c:v>
                </c:pt>
                <c:pt idx="8">
                  <c:v>46779.921199999997</c:v>
                </c:pt>
                <c:pt idx="9">
                  <c:v>55367.637699999999</c:v>
                </c:pt>
                <c:pt idx="10">
                  <c:v>60656.332999999999</c:v>
                </c:pt>
                <c:pt idx="11">
                  <c:v>223606.72500000001</c:v>
                </c:pt>
                <c:pt idx="12">
                  <c:v>163360.217</c:v>
                </c:pt>
                <c:pt idx="13">
                  <c:v>147200.03700000001</c:v>
                </c:pt>
                <c:pt idx="14">
                  <c:v>90349.909799999994</c:v>
                </c:pt>
                <c:pt idx="15">
                  <c:v>67682.174700000003</c:v>
                </c:pt>
                <c:pt idx="16">
                  <c:v>80891.404899999994</c:v>
                </c:pt>
                <c:pt idx="17">
                  <c:v>143579.44399999999</c:v>
                </c:pt>
                <c:pt idx="18">
                  <c:v>115419.65300000001</c:v>
                </c:pt>
                <c:pt idx="19">
                  <c:v>119295.821</c:v>
                </c:pt>
                <c:pt idx="20">
                  <c:v>64815.392699999997</c:v>
                </c:pt>
                <c:pt idx="21">
                  <c:v>124766.92600000001</c:v>
                </c:pt>
                <c:pt idx="22">
                  <c:v>10028.4318</c:v>
                </c:pt>
                <c:pt idx="23">
                  <c:v>11291.206899999999</c:v>
                </c:pt>
                <c:pt idx="24">
                  <c:v>44222.921399999999</c:v>
                </c:pt>
                <c:pt idx="25">
                  <c:v>98869.216799999995</c:v>
                </c:pt>
                <c:pt idx="26">
                  <c:v>92288.208799999993</c:v>
                </c:pt>
                <c:pt idx="27">
                  <c:v>68296.923800000004</c:v>
                </c:pt>
                <c:pt idx="28">
                  <c:v>106058.417</c:v>
                </c:pt>
                <c:pt idx="29">
                  <c:v>188673.14499999999</c:v>
                </c:pt>
                <c:pt idx="30">
                  <c:v>105891.842</c:v>
                </c:pt>
                <c:pt idx="31">
                  <c:v>136234.864</c:v>
                </c:pt>
                <c:pt idx="32">
                  <c:v>63693.165200000003</c:v>
                </c:pt>
                <c:pt idx="33">
                  <c:v>71827.974000000002</c:v>
                </c:pt>
                <c:pt idx="34">
                  <c:v>99382.548200000005</c:v>
                </c:pt>
                <c:pt idx="35">
                  <c:v>147902.73499999999</c:v>
                </c:pt>
                <c:pt idx="36">
                  <c:v>95511.989400000006</c:v>
                </c:pt>
                <c:pt idx="37">
                  <c:v>48659.324999999997</c:v>
                </c:pt>
                <c:pt idx="38">
                  <c:v>80189.8606</c:v>
                </c:pt>
                <c:pt idx="39">
                  <c:v>41171.354099999997</c:v>
                </c:pt>
                <c:pt idx="40">
                  <c:v>79991.206900000005</c:v>
                </c:pt>
                <c:pt idx="41">
                  <c:v>63921.718800000002</c:v>
                </c:pt>
                <c:pt idx="42">
                  <c:v>92782.055600000007</c:v>
                </c:pt>
                <c:pt idx="43">
                  <c:v>70419.147400000002</c:v>
                </c:pt>
                <c:pt idx="44">
                  <c:v>52800.821499999998</c:v>
                </c:pt>
                <c:pt idx="45">
                  <c:v>69653.103400000007</c:v>
                </c:pt>
                <c:pt idx="46">
                  <c:v>42023.999600000003</c:v>
                </c:pt>
                <c:pt idx="47">
                  <c:v>26601.5049</c:v>
                </c:pt>
                <c:pt idx="48">
                  <c:v>44597.552900000002</c:v>
                </c:pt>
                <c:pt idx="49">
                  <c:v>28894.8547</c:v>
                </c:pt>
                <c:pt idx="50">
                  <c:v>21299.462299999999</c:v>
                </c:pt>
                <c:pt idx="51">
                  <c:v>22471.083600000002</c:v>
                </c:pt>
                <c:pt idx="52">
                  <c:v>20132.151999999998</c:v>
                </c:pt>
                <c:pt idx="53">
                  <c:v>70301.225600000005</c:v>
                </c:pt>
                <c:pt idx="54">
                  <c:v>10301.409100000001</c:v>
                </c:pt>
                <c:pt idx="55">
                  <c:v>7882.1595799999996</c:v>
                </c:pt>
                <c:pt idx="56">
                  <c:v>7955.3299500000003</c:v>
                </c:pt>
                <c:pt idx="57">
                  <c:v>9465.0289300000004</c:v>
                </c:pt>
                <c:pt idx="58">
                  <c:v>12937.330599999999</c:v>
                </c:pt>
                <c:pt idx="59">
                  <c:v>16420.702600000001</c:v>
                </c:pt>
                <c:pt idx="60">
                  <c:v>32555.459900000002</c:v>
                </c:pt>
                <c:pt idx="61">
                  <c:v>18651.529500000001</c:v>
                </c:pt>
                <c:pt idx="62">
                  <c:v>5772.6176299999997</c:v>
                </c:pt>
                <c:pt idx="63">
                  <c:v>10132.3833</c:v>
                </c:pt>
                <c:pt idx="64">
                  <c:v>14862.348400000001</c:v>
                </c:pt>
                <c:pt idx="65">
                  <c:v>13962.209500000001</c:v>
                </c:pt>
                <c:pt idx="66">
                  <c:v>19858.959800000001</c:v>
                </c:pt>
                <c:pt idx="67">
                  <c:v>17663.640500000001</c:v>
                </c:pt>
                <c:pt idx="68">
                  <c:v>15161.049000000001</c:v>
                </c:pt>
                <c:pt idx="69">
                  <c:v>42046.652300000002</c:v>
                </c:pt>
                <c:pt idx="70">
                  <c:v>25304.1927</c:v>
                </c:pt>
                <c:pt idx="71">
                  <c:v>18689.879300000001</c:v>
                </c:pt>
                <c:pt idx="72">
                  <c:v>33106.459799999997</c:v>
                </c:pt>
                <c:pt idx="73">
                  <c:v>42139.448100000001</c:v>
                </c:pt>
                <c:pt idx="74">
                  <c:v>43229.036</c:v>
                </c:pt>
                <c:pt idx="75">
                  <c:v>37564.006800000003</c:v>
                </c:pt>
                <c:pt idx="76">
                  <c:v>32552.1525</c:v>
                </c:pt>
                <c:pt idx="77">
                  <c:v>11900.961300000001</c:v>
                </c:pt>
                <c:pt idx="78">
                  <c:v>10742.2755</c:v>
                </c:pt>
                <c:pt idx="79">
                  <c:v>14927.3657</c:v>
                </c:pt>
                <c:pt idx="80">
                  <c:v>4123.3588</c:v>
                </c:pt>
                <c:pt idx="81">
                  <c:v>2965.7113199999999</c:v>
                </c:pt>
                <c:pt idx="82">
                  <c:v>5042.5927799999999</c:v>
                </c:pt>
                <c:pt idx="83">
                  <c:v>1957.35869</c:v>
                </c:pt>
                <c:pt idx="84">
                  <c:v>2271.6613200000002</c:v>
                </c:pt>
                <c:pt idx="85">
                  <c:v>2272.9445599999999</c:v>
                </c:pt>
                <c:pt idx="86">
                  <c:v>2728.3497900000002</c:v>
                </c:pt>
                <c:pt idx="87">
                  <c:v>2632.4554899999998</c:v>
                </c:pt>
                <c:pt idx="88">
                  <c:v>2324.6480700000002</c:v>
                </c:pt>
                <c:pt idx="89">
                  <c:v>9474.0455000000002</c:v>
                </c:pt>
                <c:pt idx="90">
                  <c:v>9614.7275499999996</c:v>
                </c:pt>
                <c:pt idx="91">
                  <c:v>16995.592799999999</c:v>
                </c:pt>
                <c:pt idx="92">
                  <c:v>14250.4907</c:v>
                </c:pt>
                <c:pt idx="93">
                  <c:v>11158.724200000001</c:v>
                </c:pt>
                <c:pt idx="94">
                  <c:v>27907.885200000001</c:v>
                </c:pt>
                <c:pt idx="95">
                  <c:v>28469.558400000002</c:v>
                </c:pt>
                <c:pt idx="96">
                  <c:v>19827.588</c:v>
                </c:pt>
                <c:pt idx="97">
                  <c:v>31555.734700000001</c:v>
                </c:pt>
                <c:pt idx="98">
                  <c:v>33524.501700000001</c:v>
                </c:pt>
                <c:pt idx="99">
                  <c:v>12242.2019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CA7-40E9-A5A5-5134FEEDD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2445182"/>
        <c:axId val="2015384268"/>
      </c:barChart>
      <c:catAx>
        <c:axId val="6524451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015384268"/>
        <c:crosses val="autoZero"/>
        <c:auto val="1"/>
        <c:lblAlgn val="ctr"/>
        <c:lblOffset val="100"/>
        <c:noMultiLvlLbl val="1"/>
      </c:catAx>
      <c:valAx>
        <c:axId val="20153842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652445182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Fee/TVL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Fee/TVL 0.3%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'ETH-DAI'!$Z$3:$Z$102</c:f>
              <c:numCache>
                <c:formatCode>General</c:formatCode>
                <c:ptCount val="100"/>
                <c:pt idx="0">
                  <c:v>9.809025058092754E-4</c:v>
                </c:pt>
                <c:pt idx="1">
                  <c:v>1.0266329959557009E-3</c:v>
                </c:pt>
                <c:pt idx="2">
                  <c:v>6.0292928739815409E-4</c:v>
                </c:pt>
                <c:pt idx="3">
                  <c:v>9.7705329754321714E-4</c:v>
                </c:pt>
                <c:pt idx="4">
                  <c:v>8.7831527577527497E-4</c:v>
                </c:pt>
                <c:pt idx="5">
                  <c:v>2.9116173261257987E-3</c:v>
                </c:pt>
                <c:pt idx="6">
                  <c:v>1.0263135473983147E-3</c:v>
                </c:pt>
                <c:pt idx="7">
                  <c:v>2.0915025398860311E-3</c:v>
                </c:pt>
                <c:pt idx="8">
                  <c:v>6.1607554229110969E-4</c:v>
                </c:pt>
                <c:pt idx="9">
                  <c:v>1.1408856429878805E-3</c:v>
                </c:pt>
                <c:pt idx="10">
                  <c:v>1.0788955024911811E-3</c:v>
                </c:pt>
                <c:pt idx="11">
                  <c:v>2.1218832438978808E-3</c:v>
                </c:pt>
                <c:pt idx="12">
                  <c:v>4.1345202962413461E-4</c:v>
                </c:pt>
                <c:pt idx="13">
                  <c:v>5.4311122163739722E-4</c:v>
                </c:pt>
                <c:pt idx="14">
                  <c:v>2.4177338662545599E-4</c:v>
                </c:pt>
                <c:pt idx="15">
                  <c:v>5.9472868969825737E-4</c:v>
                </c:pt>
                <c:pt idx="16">
                  <c:v>1.2293245132798398E-3</c:v>
                </c:pt>
                <c:pt idx="17">
                  <c:v>4.1113953486874156E-4</c:v>
                </c:pt>
                <c:pt idx="18">
                  <c:v>7.2677822750115905E-4</c:v>
                </c:pt>
                <c:pt idx="19">
                  <c:v>4.1628583204531369E-4</c:v>
                </c:pt>
                <c:pt idx="20">
                  <c:v>1.1889389813676294E-3</c:v>
                </c:pt>
                <c:pt idx="21">
                  <c:v>1.592646598370455E-3</c:v>
                </c:pt>
                <c:pt idx="22">
                  <c:v>2.4474793722890399E-4</c:v>
                </c:pt>
                <c:pt idx="23">
                  <c:v>4.532343093211227E-4</c:v>
                </c:pt>
                <c:pt idx="24">
                  <c:v>1.349374530774461E-3</c:v>
                </c:pt>
                <c:pt idx="25">
                  <c:v>3.4253506759278816E-3</c:v>
                </c:pt>
                <c:pt idx="26">
                  <c:v>2.9946285529558465E-3</c:v>
                </c:pt>
                <c:pt idx="27">
                  <c:v>2.4903919790914037E-3</c:v>
                </c:pt>
                <c:pt idx="28">
                  <c:v>2.3285999016605381E-3</c:v>
                </c:pt>
                <c:pt idx="29">
                  <c:v>4.8919597905916325E-3</c:v>
                </c:pt>
                <c:pt idx="30">
                  <c:v>2.3188927646897559E-3</c:v>
                </c:pt>
                <c:pt idx="31">
                  <c:v>3.3321506140902598E-3</c:v>
                </c:pt>
                <c:pt idx="32">
                  <c:v>1.586509617433487E-3</c:v>
                </c:pt>
                <c:pt idx="33">
                  <c:v>1.7251650065610523E-3</c:v>
                </c:pt>
                <c:pt idx="34">
                  <c:v>2.3412032131018192E-3</c:v>
                </c:pt>
                <c:pt idx="35">
                  <c:v>3.219205613678288E-3</c:v>
                </c:pt>
                <c:pt idx="36">
                  <c:v>2.3797355094979456E-3</c:v>
                </c:pt>
                <c:pt idx="37">
                  <c:v>1.0483008693119571E-3</c:v>
                </c:pt>
                <c:pt idx="38">
                  <c:v>2.1536261234589432E-3</c:v>
                </c:pt>
                <c:pt idx="39">
                  <c:v>1.3634854923816472E-3</c:v>
                </c:pt>
                <c:pt idx="40">
                  <c:v>3.0118489138599436E-3</c:v>
                </c:pt>
                <c:pt idx="41">
                  <c:v>2.1416938358918775E-3</c:v>
                </c:pt>
                <c:pt idx="42">
                  <c:v>2.9359334891220245E-3</c:v>
                </c:pt>
                <c:pt idx="43">
                  <c:v>2.0458569865781351E-3</c:v>
                </c:pt>
                <c:pt idx="44">
                  <c:v>2.0084407531434797E-3</c:v>
                </c:pt>
                <c:pt idx="45">
                  <c:v>2.114737624184646E-3</c:v>
                </c:pt>
                <c:pt idx="46">
                  <c:v>1.2805950477201191E-3</c:v>
                </c:pt>
                <c:pt idx="47">
                  <c:v>9.8471046873600679E-4</c:v>
                </c:pt>
                <c:pt idx="48">
                  <c:v>1.5601178378608577E-3</c:v>
                </c:pt>
                <c:pt idx="49">
                  <c:v>1.0351619342867013E-3</c:v>
                </c:pt>
                <c:pt idx="50">
                  <c:v>8.0861475751069375E-4</c:v>
                </c:pt>
                <c:pt idx="51">
                  <c:v>6.628849985909766E-4</c:v>
                </c:pt>
                <c:pt idx="52">
                  <c:v>5.0513540845597367E-4</c:v>
                </c:pt>
                <c:pt idx="53">
                  <c:v>1.5794715370195474E-3</c:v>
                </c:pt>
                <c:pt idx="54">
                  <c:v>4.1425558841115247E-4</c:v>
                </c:pt>
                <c:pt idx="55">
                  <c:v>2.0114146817557026E-4</c:v>
                </c:pt>
                <c:pt idx="56">
                  <c:v>2.6011028614976022E-4</c:v>
                </c:pt>
                <c:pt idx="57">
                  <c:v>2.1230870401101374E-4</c:v>
                </c:pt>
                <c:pt idx="58">
                  <c:v>3.0780744882150806E-4</c:v>
                </c:pt>
                <c:pt idx="59">
                  <c:v>5.2015790748214936E-4</c:v>
                </c:pt>
                <c:pt idx="60">
                  <c:v>7.7707373272119934E-4</c:v>
                </c:pt>
                <c:pt idx="61">
                  <c:v>7.524610035686334E-4</c:v>
                </c:pt>
                <c:pt idx="62">
                  <c:v>3.7391227674644749E-4</c:v>
                </c:pt>
                <c:pt idx="63">
                  <c:v>1.2216351051049885E-3</c:v>
                </c:pt>
                <c:pt idx="64">
                  <c:v>1.1736539963367878E-3</c:v>
                </c:pt>
                <c:pt idx="65">
                  <c:v>5.4766852921196165E-4</c:v>
                </c:pt>
                <c:pt idx="66">
                  <c:v>1.2601912163110332E-3</c:v>
                </c:pt>
                <c:pt idx="67">
                  <c:v>6.8374180195125158E-4</c:v>
                </c:pt>
                <c:pt idx="68">
                  <c:v>4.4893800171859458E-4</c:v>
                </c:pt>
                <c:pt idx="69">
                  <c:v>1.1089698403566289E-3</c:v>
                </c:pt>
                <c:pt idx="70">
                  <c:v>8.8484680005427099E-4</c:v>
                </c:pt>
                <c:pt idx="71">
                  <c:v>4.5251218997110175E-4</c:v>
                </c:pt>
                <c:pt idx="72">
                  <c:v>7.2469056292757863E-4</c:v>
                </c:pt>
                <c:pt idx="73">
                  <c:v>1.2195739918208284E-3</c:v>
                </c:pt>
                <c:pt idx="74">
                  <c:v>1.2695617909012132E-3</c:v>
                </c:pt>
                <c:pt idx="75">
                  <c:v>1.1508072990636129E-3</c:v>
                </c:pt>
                <c:pt idx="76">
                  <c:v>1.3238345093608979E-3</c:v>
                </c:pt>
                <c:pt idx="77">
                  <c:v>1.4823149568101691E-3</c:v>
                </c:pt>
                <c:pt idx="78">
                  <c:v>1.0862299381325408E-3</c:v>
                </c:pt>
                <c:pt idx="79">
                  <c:v>2.4194565776847245E-4</c:v>
                </c:pt>
                <c:pt idx="80">
                  <c:v>7.1867807764661585E-4</c:v>
                </c:pt>
                <c:pt idx="81">
                  <c:v>4.890288686972905E-4</c:v>
                </c:pt>
                <c:pt idx="82">
                  <c:v>1.1416412044004769E-3</c:v>
                </c:pt>
                <c:pt idx="83">
                  <c:v>6.8474001968755994E-4</c:v>
                </c:pt>
                <c:pt idx="84">
                  <c:v>6.2633013614557184E-4</c:v>
                </c:pt>
                <c:pt idx="85">
                  <c:v>3.113011396664371E-4</c:v>
                </c:pt>
                <c:pt idx="86">
                  <c:v>2.8597727739444544E-4</c:v>
                </c:pt>
                <c:pt idx="87">
                  <c:v>3.506994698319676E-4</c:v>
                </c:pt>
                <c:pt idx="88">
                  <c:v>5.4006817191407878E-4</c:v>
                </c:pt>
                <c:pt idx="89">
                  <c:v>9.6774630199526767E-4</c:v>
                </c:pt>
                <c:pt idx="90">
                  <c:v>6.5459672974203288E-4</c:v>
                </c:pt>
                <c:pt idx="91">
                  <c:v>8.1488775353032704E-4</c:v>
                </c:pt>
                <c:pt idx="92">
                  <c:v>5.2516624617752387E-4</c:v>
                </c:pt>
                <c:pt idx="93">
                  <c:v>3.3883381282573399E-4</c:v>
                </c:pt>
                <c:pt idx="94">
                  <c:v>8.222055862383079E-4</c:v>
                </c:pt>
                <c:pt idx="95">
                  <c:v>1.0897870137920899E-3</c:v>
                </c:pt>
                <c:pt idx="96">
                  <c:v>8.9529897910363117E-4</c:v>
                </c:pt>
                <c:pt idx="97">
                  <c:v>1.5011545165732844E-3</c:v>
                </c:pt>
                <c:pt idx="98">
                  <c:v>1.4881502773177082E-3</c:v>
                </c:pt>
                <c:pt idx="99">
                  <c:v>3.1195715333258612E-4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B17-4CD3-B91D-6058330D6BCA}"/>
            </c:ext>
          </c:extLst>
        </c:ser>
        <c:ser>
          <c:idx val="1"/>
          <c:order val="1"/>
          <c:tx>
            <c:v>Fee/TVL 0.05%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'ETH-DAI'!$AA$3:$AA$102</c:f>
              <c:numCache>
                <c:formatCode>General</c:formatCode>
                <c:ptCount val="100"/>
                <c:pt idx="0">
                  <c:v>1.0018070330065053E-3</c:v>
                </c:pt>
                <c:pt idx="1">
                  <c:v>1.0525076392387503E-3</c:v>
                </c:pt>
                <c:pt idx="2">
                  <c:v>9.0587367784587933E-4</c:v>
                </c:pt>
                <c:pt idx="3">
                  <c:v>9.5115694062753115E-4</c:v>
                </c:pt>
                <c:pt idx="4">
                  <c:v>7.1601539997466707E-4</c:v>
                </c:pt>
                <c:pt idx="5">
                  <c:v>1.9436708254594833E-3</c:v>
                </c:pt>
                <c:pt idx="6">
                  <c:v>1.1005886363386649E-3</c:v>
                </c:pt>
                <c:pt idx="7">
                  <c:v>1.3944082703009689E-3</c:v>
                </c:pt>
                <c:pt idx="8">
                  <c:v>6.344282325877979E-4</c:v>
                </c:pt>
                <c:pt idx="9">
                  <c:v>7.8196307850337003E-4</c:v>
                </c:pt>
                <c:pt idx="10">
                  <c:v>8.5952529671541394E-4</c:v>
                </c:pt>
                <c:pt idx="11">
                  <c:v>3.2696444801972014E-3</c:v>
                </c:pt>
                <c:pt idx="12">
                  <c:v>2.2325001442766333E-3</c:v>
                </c:pt>
                <c:pt idx="13">
                  <c:v>2.244722046005317E-3</c:v>
                </c:pt>
                <c:pt idx="14">
                  <c:v>1.2986696735118326E-3</c:v>
                </c:pt>
                <c:pt idx="15">
                  <c:v>9.5410722271921768E-4</c:v>
                </c:pt>
                <c:pt idx="16">
                  <c:v>1.1614202303453596E-3</c:v>
                </c:pt>
                <c:pt idx="17">
                  <c:v>2.12659298953687E-3</c:v>
                </c:pt>
                <c:pt idx="18">
                  <c:v>1.6320320991900228E-3</c:v>
                </c:pt>
                <c:pt idx="19">
                  <c:v>1.7086276686043261E-3</c:v>
                </c:pt>
                <c:pt idx="20">
                  <c:v>8.9280220241666854E-4</c:v>
                </c:pt>
                <c:pt idx="21">
                  <c:v>4.6281038155147345E-3</c:v>
                </c:pt>
                <c:pt idx="22">
                  <c:v>3.6988936195902914E-4</c:v>
                </c:pt>
                <c:pt idx="23">
                  <c:v>4.0010527561651008E-4</c:v>
                </c:pt>
                <c:pt idx="24">
                  <c:v>1.2675065870089586E-3</c:v>
                </c:pt>
                <c:pt idx="25">
                  <c:v>2.6895265887556842E-3</c:v>
                </c:pt>
                <c:pt idx="26">
                  <c:v>2.1557830911313426E-3</c:v>
                </c:pt>
                <c:pt idx="27">
                  <c:v>1.5076091400901062E-3</c:v>
                </c:pt>
                <c:pt idx="28">
                  <c:v>2.2233899374737194E-3</c:v>
                </c:pt>
                <c:pt idx="29">
                  <c:v>3.9632086228134642E-3</c:v>
                </c:pt>
                <c:pt idx="30">
                  <c:v>2.1855666049217519E-3</c:v>
                </c:pt>
                <c:pt idx="31">
                  <c:v>2.7508556227588471E-3</c:v>
                </c:pt>
                <c:pt idx="32">
                  <c:v>1.2899330526218817E-3</c:v>
                </c:pt>
                <c:pt idx="33">
                  <c:v>1.525687993922497E-3</c:v>
                </c:pt>
                <c:pt idx="34">
                  <c:v>2.1943963447832011E-3</c:v>
                </c:pt>
                <c:pt idx="35">
                  <c:v>3.2825049322220091E-3</c:v>
                </c:pt>
                <c:pt idx="36">
                  <c:v>2.0845070586680489E-3</c:v>
                </c:pt>
                <c:pt idx="37">
                  <c:v>1.0499717464996514E-3</c:v>
                </c:pt>
                <c:pt idx="38">
                  <c:v>1.8463578131939502E-3</c:v>
                </c:pt>
                <c:pt idx="39">
                  <c:v>1.2673150957205901E-3</c:v>
                </c:pt>
                <c:pt idx="40">
                  <c:v>2.3921142730944961E-3</c:v>
                </c:pt>
                <c:pt idx="41">
                  <c:v>1.9225416582927422E-3</c:v>
                </c:pt>
                <c:pt idx="42">
                  <c:v>2.8247524387526759E-3</c:v>
                </c:pt>
                <c:pt idx="43">
                  <c:v>2.1075406307522891E-3</c:v>
                </c:pt>
                <c:pt idx="44">
                  <c:v>1.585803709021236E-3</c:v>
                </c:pt>
                <c:pt idx="45">
                  <c:v>2.0796158641436294E-3</c:v>
                </c:pt>
                <c:pt idx="46">
                  <c:v>1.2396192169605209E-3</c:v>
                </c:pt>
                <c:pt idx="47">
                  <c:v>7.8888884160436732E-4</c:v>
                </c:pt>
                <c:pt idx="48">
                  <c:v>1.299823826900879E-3</c:v>
                </c:pt>
                <c:pt idx="49">
                  <c:v>8.4902619349919335E-4</c:v>
                </c:pt>
                <c:pt idx="50">
                  <c:v>6.2110206478550845E-4</c:v>
                </c:pt>
                <c:pt idx="51">
                  <c:v>6.5826066250732008E-4</c:v>
                </c:pt>
                <c:pt idx="52">
                  <c:v>5.9164322595882347E-4</c:v>
                </c:pt>
                <c:pt idx="53">
                  <c:v>2.1291682174418656E-3</c:v>
                </c:pt>
                <c:pt idx="54">
                  <c:v>3.2725578571271709E-4</c:v>
                </c:pt>
                <c:pt idx="55">
                  <c:v>2.4287899655005721E-4</c:v>
                </c:pt>
                <c:pt idx="56">
                  <c:v>2.4852000292963409E-4</c:v>
                </c:pt>
                <c:pt idx="57">
                  <c:v>2.8860793178098968E-4</c:v>
                </c:pt>
                <c:pt idx="58">
                  <c:v>3.9177087782293728E-4</c:v>
                </c:pt>
                <c:pt idx="59">
                  <c:v>5.0176273593584774E-4</c:v>
                </c:pt>
                <c:pt idx="60">
                  <c:v>9.9114863644702103E-4</c:v>
                </c:pt>
                <c:pt idx="61">
                  <c:v>5.9875838544921098E-4</c:v>
                </c:pt>
                <c:pt idx="62">
                  <c:v>1.9144112700064959E-4</c:v>
                </c:pt>
                <c:pt idx="63">
                  <c:v>7.0517238014708341E-4</c:v>
                </c:pt>
                <c:pt idx="64">
                  <c:v>8.497067748496831E-4</c:v>
                </c:pt>
                <c:pt idx="65">
                  <c:v>7.8778806553068351E-4</c:v>
                </c:pt>
                <c:pt idx="66">
                  <c:v>1.136775002801158E-3</c:v>
                </c:pt>
                <c:pt idx="67">
                  <c:v>9.7088363823358878E-4</c:v>
                </c:pt>
                <c:pt idx="68">
                  <c:v>5.2097118735568084E-4</c:v>
                </c:pt>
                <c:pt idx="69">
                  <c:v>1.4720895558532855E-3</c:v>
                </c:pt>
                <c:pt idx="70">
                  <c:v>8.7706128933107185E-4</c:v>
                </c:pt>
                <c:pt idx="71">
                  <c:v>6.4627029179499583E-4</c:v>
                </c:pt>
                <c:pt idx="72">
                  <c:v>1.1388106682629195E-3</c:v>
                </c:pt>
                <c:pt idx="73">
                  <c:v>1.4631462723430032E-3</c:v>
                </c:pt>
                <c:pt idx="74">
                  <c:v>1.5024011968374662E-3</c:v>
                </c:pt>
                <c:pt idx="75">
                  <c:v>1.3247561629504802E-3</c:v>
                </c:pt>
                <c:pt idx="76">
                  <c:v>1.1737242074799927E-3</c:v>
                </c:pt>
                <c:pt idx="77">
                  <c:v>9.2833727023148823E-4</c:v>
                </c:pt>
                <c:pt idx="78">
                  <c:v>8.6724631982176099E-4</c:v>
                </c:pt>
                <c:pt idx="79">
                  <c:v>1.1642954487490083E-3</c:v>
                </c:pt>
                <c:pt idx="80">
                  <c:v>3.3131928077397612E-4</c:v>
                </c:pt>
                <c:pt idx="81">
                  <c:v>2.4387282815288032E-4</c:v>
                </c:pt>
                <c:pt idx="82">
                  <c:v>4.1352655278331706E-4</c:v>
                </c:pt>
                <c:pt idx="83">
                  <c:v>1.6319273574734116E-4</c:v>
                </c:pt>
                <c:pt idx="84">
                  <c:v>1.8428148163471175E-4</c:v>
                </c:pt>
                <c:pt idx="85">
                  <c:v>1.8214589039638614E-4</c:v>
                </c:pt>
                <c:pt idx="86">
                  <c:v>2.1614895567331101E-4</c:v>
                </c:pt>
                <c:pt idx="87">
                  <c:v>2.0512667567561377E-4</c:v>
                </c:pt>
                <c:pt idx="88">
                  <c:v>1.4905191324750193E-4</c:v>
                </c:pt>
                <c:pt idx="89">
                  <c:v>6.2243330030808594E-4</c:v>
                </c:pt>
                <c:pt idx="90">
                  <c:v>6.3134641705352092E-4</c:v>
                </c:pt>
                <c:pt idx="91">
                  <c:v>1.0502999303544731E-3</c:v>
                </c:pt>
                <c:pt idx="92">
                  <c:v>5.1857035665193096E-4</c:v>
                </c:pt>
                <c:pt idx="93">
                  <c:v>4.0221871619937946E-4</c:v>
                </c:pt>
                <c:pt idx="94">
                  <c:v>9.8889619288104855E-4</c:v>
                </c:pt>
                <c:pt idx="95">
                  <c:v>9.9554888678598423E-4</c:v>
                </c:pt>
                <c:pt idx="96">
                  <c:v>6.9024422798510921E-4</c:v>
                </c:pt>
                <c:pt idx="97">
                  <c:v>1.1310468224560919E-3</c:v>
                </c:pt>
                <c:pt idx="98">
                  <c:v>1.2388722745938444E-3</c:v>
                </c:pt>
                <c:pt idx="99">
                  <c:v>4.4901183686374283E-4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B17-4CD3-B91D-6058330D6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455254"/>
        <c:axId val="1237419657"/>
      </c:barChart>
      <c:catAx>
        <c:axId val="1304552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237419657"/>
        <c:crosses val="autoZero"/>
        <c:auto val="1"/>
        <c:lblAlgn val="ctr"/>
        <c:lblOffset val="100"/>
        <c:noMultiLvlLbl val="1"/>
      </c:catAx>
      <c:valAx>
        <c:axId val="12374196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30455254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>
                <a:solidFill>
                  <a:srgbClr val="757575"/>
                </a:solidFill>
                <a:latin typeface="+mn-lt"/>
              </a:defRPr>
            </a:pPr>
            <a:r>
              <a:rPr lang="en-US" sz="1800" b="0">
                <a:solidFill>
                  <a:srgbClr val="757575"/>
                </a:solidFill>
                <a:latin typeface="+mn-lt"/>
              </a:rPr>
              <a:t>Delta= Fee/TVL 0.05% - Fee/TVL 0.3%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Delta= Fee/TVL 0.05% - Fee/TVL 0.3%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'ETH-DAI'!$AB$3:$AB$102</c:f>
              <c:numCache>
                <c:formatCode>General</c:formatCode>
                <c:ptCount val="100"/>
                <c:pt idx="0">
                  <c:v>2.0904527197229857E-5</c:v>
                </c:pt>
                <c:pt idx="1">
                  <c:v>2.587464328304939E-5</c:v>
                </c:pt>
                <c:pt idx="2">
                  <c:v>3.0294439044772524E-4</c:v>
                </c:pt>
                <c:pt idx="3">
                  <c:v>-2.5896356915685995E-5</c:v>
                </c:pt>
                <c:pt idx="4">
                  <c:v>-1.622998758006079E-4</c:v>
                </c:pt>
                <c:pt idx="5">
                  <c:v>-9.6794650066631539E-4</c:v>
                </c:pt>
                <c:pt idx="6">
                  <c:v>7.4275088940350259E-5</c:v>
                </c:pt>
                <c:pt idx="7">
                  <c:v>-6.9709426958506227E-4</c:v>
                </c:pt>
                <c:pt idx="8">
                  <c:v>1.8352690296688208E-5</c:v>
                </c:pt>
                <c:pt idx="9">
                  <c:v>-3.5892256448451048E-4</c:v>
                </c:pt>
                <c:pt idx="10">
                  <c:v>-2.1937020577576718E-4</c:v>
                </c:pt>
                <c:pt idx="11">
                  <c:v>1.1477612362993206E-3</c:v>
                </c:pt>
                <c:pt idx="12">
                  <c:v>1.8190481146524986E-3</c:v>
                </c:pt>
                <c:pt idx="13">
                  <c:v>1.7016108243679197E-3</c:v>
                </c:pt>
                <c:pt idx="14">
                  <c:v>1.0568962868863765E-3</c:v>
                </c:pt>
                <c:pt idx="15">
                  <c:v>3.5937853302096031E-4</c:v>
                </c:pt>
                <c:pt idx="16">
                  <c:v>-6.790428293448024E-5</c:v>
                </c:pt>
                <c:pt idx="17">
                  <c:v>1.7154534546681285E-3</c:v>
                </c:pt>
                <c:pt idx="18">
                  <c:v>9.0525387168886374E-4</c:v>
                </c:pt>
                <c:pt idx="19">
                  <c:v>1.2923418365590124E-3</c:v>
                </c:pt>
                <c:pt idx="20">
                  <c:v>-2.9613677895096082E-4</c:v>
                </c:pt>
                <c:pt idx="21">
                  <c:v>3.0354572171442792E-3</c:v>
                </c:pt>
                <c:pt idx="22">
                  <c:v>1.2514142473012515E-4</c:v>
                </c:pt>
                <c:pt idx="23">
                  <c:v>-5.3129033704612627E-5</c:v>
                </c:pt>
                <c:pt idx="24">
                  <c:v>-8.1867943765502387E-5</c:v>
                </c:pt>
                <c:pt idx="25">
                  <c:v>-7.3582408717219735E-4</c:v>
                </c:pt>
                <c:pt idx="26">
                  <c:v>-8.3884546182450394E-4</c:v>
                </c:pt>
                <c:pt idx="27">
                  <c:v>-9.8278283900129744E-4</c:v>
                </c:pt>
                <c:pt idx="28">
                  <c:v>-1.052099641868187E-4</c:v>
                </c:pt>
                <c:pt idx="29">
                  <c:v>-9.2875116777816832E-4</c:v>
                </c:pt>
                <c:pt idx="30">
                  <c:v>-1.3332615976800397E-4</c:v>
                </c:pt>
                <c:pt idx="31">
                  <c:v>-5.8129499133141279E-4</c:v>
                </c:pt>
                <c:pt idx="32">
                  <c:v>-2.9657656481160526E-4</c:v>
                </c:pt>
                <c:pt idx="33">
                  <c:v>-1.9947701263855534E-4</c:v>
                </c:pt>
                <c:pt idx="34">
                  <c:v>-1.4680686831861816E-4</c:v>
                </c:pt>
                <c:pt idx="35">
                  <c:v>6.3299318543721082E-5</c:v>
                </c:pt>
                <c:pt idx="36">
                  <c:v>-2.9522845082989666E-4</c:v>
                </c:pt>
                <c:pt idx="37">
                  <c:v>1.6708771876942832E-6</c:v>
                </c:pt>
                <c:pt idx="38">
                  <c:v>-3.0726831026499303E-4</c:v>
                </c:pt>
                <c:pt idx="39">
                  <c:v>-9.6170396661057105E-5</c:v>
                </c:pt>
                <c:pt idx="40">
                  <c:v>-6.1973464076544747E-4</c:v>
                </c:pt>
                <c:pt idx="41">
                  <c:v>-2.1915217759913529E-4</c:v>
                </c:pt>
                <c:pt idx="42">
                  <c:v>-1.1118105036934858E-4</c:v>
                </c:pt>
                <c:pt idx="43">
                  <c:v>6.1683644174154E-5</c:v>
                </c:pt>
                <c:pt idx="44">
                  <c:v>-4.2263704412224363E-4</c:v>
                </c:pt>
                <c:pt idx="45">
                  <c:v>-3.5121760041016605E-5</c:v>
                </c:pt>
                <c:pt idx="46">
                  <c:v>-4.0975830759598219E-5</c:v>
                </c:pt>
                <c:pt idx="47">
                  <c:v>-1.9582162713163947E-4</c:v>
                </c:pt>
                <c:pt idx="48">
                  <c:v>-2.6029401095997869E-4</c:v>
                </c:pt>
                <c:pt idx="49">
                  <c:v>-1.8613574078750797E-4</c:v>
                </c:pt>
                <c:pt idx="50">
                  <c:v>-1.875126927251853E-4</c:v>
                </c:pt>
                <c:pt idx="51">
                  <c:v>-4.624336083656512E-6</c:v>
                </c:pt>
                <c:pt idx="52">
                  <c:v>8.6507817502849802E-5</c:v>
                </c:pt>
                <c:pt idx="53">
                  <c:v>5.4969668042231822E-4</c:v>
                </c:pt>
                <c:pt idx="54">
                  <c:v>-8.6999802698435374E-5</c:v>
                </c:pt>
                <c:pt idx="55">
                  <c:v>4.1737528374486955E-5</c:v>
                </c:pt>
                <c:pt idx="56">
                  <c:v>-1.1590283220126133E-5</c:v>
                </c:pt>
                <c:pt idx="57">
                  <c:v>7.6299227769975944E-5</c:v>
                </c:pt>
                <c:pt idx="58">
                  <c:v>8.3963429001429211E-5</c:v>
                </c:pt>
                <c:pt idx="59">
                  <c:v>-1.8395171546301621E-5</c:v>
                </c:pt>
                <c:pt idx="60">
                  <c:v>2.1407490372582169E-4</c:v>
                </c:pt>
                <c:pt idx="61">
                  <c:v>-1.5370261811942243E-4</c:v>
                </c:pt>
                <c:pt idx="62">
                  <c:v>-1.824711497457979E-4</c:v>
                </c:pt>
                <c:pt idx="63">
                  <c:v>-5.164627249579051E-4</c:v>
                </c:pt>
                <c:pt idx="64">
                  <c:v>-3.2394722148710469E-4</c:v>
                </c:pt>
                <c:pt idx="65">
                  <c:v>2.4011953631872186E-4</c:v>
                </c:pt>
                <c:pt idx="66">
                  <c:v>-1.2341621350987525E-4</c:v>
                </c:pt>
                <c:pt idx="67">
                  <c:v>2.871418362823372E-4</c:v>
                </c:pt>
                <c:pt idx="68">
                  <c:v>7.2033185637086262E-5</c:v>
                </c:pt>
                <c:pt idx="69">
                  <c:v>3.6311971549665657E-4</c:v>
                </c:pt>
                <c:pt idx="70">
                  <c:v>-7.7855107231991454E-6</c:v>
                </c:pt>
                <c:pt idx="71">
                  <c:v>1.9375810182389408E-4</c:v>
                </c:pt>
                <c:pt idx="72">
                  <c:v>4.1412010533534085E-4</c:v>
                </c:pt>
                <c:pt idx="73">
                  <c:v>2.4357228052217478E-4</c:v>
                </c:pt>
                <c:pt idx="74">
                  <c:v>2.3283940593625302E-4</c:v>
                </c:pt>
                <c:pt idx="75">
                  <c:v>1.7394886388686736E-4</c:v>
                </c:pt>
                <c:pt idx="76">
                  <c:v>-1.5011030188090521E-4</c:v>
                </c:pt>
                <c:pt idx="77">
                  <c:v>-5.5397768657868083E-4</c:v>
                </c:pt>
                <c:pt idx="78">
                  <c:v>-2.1898361831077981E-4</c:v>
                </c:pt>
                <c:pt idx="79">
                  <c:v>9.2234979098053589E-4</c:v>
                </c:pt>
                <c:pt idx="80">
                  <c:v>-3.8735879687263973E-4</c:v>
                </c:pt>
                <c:pt idx="81">
                  <c:v>-2.4515604054441018E-4</c:v>
                </c:pt>
                <c:pt idx="82">
                  <c:v>-7.2811465161715984E-4</c:v>
                </c:pt>
                <c:pt idx="83">
                  <c:v>-5.215472839402188E-4</c:v>
                </c:pt>
                <c:pt idx="84">
                  <c:v>-4.4204865451086012E-4</c:v>
                </c:pt>
                <c:pt idx="85">
                  <c:v>-1.2915524927005096E-4</c:v>
                </c:pt>
                <c:pt idx="86">
                  <c:v>-6.982832172113443E-5</c:v>
                </c:pt>
                <c:pt idx="87">
                  <c:v>-1.4557279415635383E-4</c:v>
                </c:pt>
                <c:pt idx="88">
                  <c:v>-3.9101625866657687E-4</c:v>
                </c:pt>
                <c:pt idx="89">
                  <c:v>-3.4531300168718173E-4</c:v>
                </c:pt>
                <c:pt idx="90">
                  <c:v>-2.3250312688511961E-5</c:v>
                </c:pt>
                <c:pt idx="91">
                  <c:v>2.3541217682414609E-4</c:v>
                </c:pt>
                <c:pt idx="92">
                  <c:v>-6.5958895255929144E-6</c:v>
                </c:pt>
                <c:pt idx="93">
                  <c:v>6.3384903373645462E-5</c:v>
                </c:pt>
                <c:pt idx="94">
                  <c:v>1.6669060664274064E-4</c:v>
                </c:pt>
                <c:pt idx="95">
                  <c:v>-9.423812700610568E-5</c:v>
                </c:pt>
                <c:pt idx="96">
                  <c:v>-2.0505475111852196E-4</c:v>
                </c:pt>
                <c:pt idx="97">
                  <c:v>-3.7010769411719249E-4</c:v>
                </c:pt>
                <c:pt idx="98">
                  <c:v>-2.492780027238638E-4</c:v>
                </c:pt>
                <c:pt idx="99">
                  <c:v>1.370546835311567E-4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D0E-4505-91D2-B842E209A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672677"/>
        <c:axId val="2035433129"/>
      </c:barChart>
      <c:catAx>
        <c:axId val="746726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035433129"/>
        <c:crosses val="autoZero"/>
        <c:auto val="1"/>
        <c:lblAlgn val="ctr"/>
        <c:lblOffset val="100"/>
        <c:noMultiLvlLbl val="1"/>
      </c:catAx>
      <c:valAx>
        <c:axId val="20354331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7467267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Transactions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Transactions 0.3%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'ETH-DAI'!$AF$3:$AF$102</c:f>
              <c:numCache>
                <c:formatCode>General</c:formatCode>
                <c:ptCount val="100"/>
                <c:pt idx="0">
                  <c:v>183</c:v>
                </c:pt>
                <c:pt idx="1">
                  <c:v>190</c:v>
                </c:pt>
                <c:pt idx="2">
                  <c:v>187</c:v>
                </c:pt>
                <c:pt idx="3">
                  <c:v>227</c:v>
                </c:pt>
                <c:pt idx="4">
                  <c:v>173</c:v>
                </c:pt>
                <c:pt idx="5">
                  <c:v>313</c:v>
                </c:pt>
                <c:pt idx="6">
                  <c:v>154</c:v>
                </c:pt>
                <c:pt idx="7">
                  <c:v>291</c:v>
                </c:pt>
                <c:pt idx="8">
                  <c:v>107</c:v>
                </c:pt>
                <c:pt idx="9">
                  <c:v>185</c:v>
                </c:pt>
                <c:pt idx="10">
                  <c:v>182</c:v>
                </c:pt>
                <c:pt idx="11">
                  <c:v>346</c:v>
                </c:pt>
                <c:pt idx="12">
                  <c:v>192</c:v>
                </c:pt>
                <c:pt idx="13">
                  <c:v>215</c:v>
                </c:pt>
                <c:pt idx="14">
                  <c:v>145</c:v>
                </c:pt>
                <c:pt idx="15">
                  <c:v>142</c:v>
                </c:pt>
                <c:pt idx="16">
                  <c:v>155</c:v>
                </c:pt>
                <c:pt idx="17">
                  <c:v>150</c:v>
                </c:pt>
                <c:pt idx="18">
                  <c:v>187</c:v>
                </c:pt>
                <c:pt idx="19">
                  <c:v>135</c:v>
                </c:pt>
                <c:pt idx="20">
                  <c:v>185</c:v>
                </c:pt>
                <c:pt idx="21">
                  <c:v>343</c:v>
                </c:pt>
                <c:pt idx="22">
                  <c:v>129</c:v>
                </c:pt>
                <c:pt idx="23">
                  <c:v>163</c:v>
                </c:pt>
                <c:pt idx="24">
                  <c:v>163</c:v>
                </c:pt>
                <c:pt idx="25">
                  <c:v>378</c:v>
                </c:pt>
                <c:pt idx="26">
                  <c:v>274</c:v>
                </c:pt>
                <c:pt idx="27">
                  <c:v>260</c:v>
                </c:pt>
                <c:pt idx="28">
                  <c:v>291</c:v>
                </c:pt>
                <c:pt idx="29">
                  <c:v>594</c:v>
                </c:pt>
                <c:pt idx="30">
                  <c:v>286</c:v>
                </c:pt>
                <c:pt idx="31">
                  <c:v>435</c:v>
                </c:pt>
                <c:pt idx="32">
                  <c:v>230</c:v>
                </c:pt>
                <c:pt idx="33">
                  <c:v>240</c:v>
                </c:pt>
                <c:pt idx="34">
                  <c:v>304</c:v>
                </c:pt>
                <c:pt idx="35">
                  <c:v>367</c:v>
                </c:pt>
                <c:pt idx="36">
                  <c:v>324</c:v>
                </c:pt>
                <c:pt idx="37">
                  <c:v>210</c:v>
                </c:pt>
                <c:pt idx="38">
                  <c:v>353</c:v>
                </c:pt>
                <c:pt idx="39">
                  <c:v>254</c:v>
                </c:pt>
                <c:pt idx="40">
                  <c:v>328</c:v>
                </c:pt>
                <c:pt idx="41">
                  <c:v>189</c:v>
                </c:pt>
                <c:pt idx="42">
                  <c:v>349</c:v>
                </c:pt>
                <c:pt idx="43">
                  <c:v>245</c:v>
                </c:pt>
                <c:pt idx="44">
                  <c:v>224</c:v>
                </c:pt>
                <c:pt idx="45">
                  <c:v>329</c:v>
                </c:pt>
                <c:pt idx="46">
                  <c:v>146</c:v>
                </c:pt>
                <c:pt idx="47">
                  <c:v>126</c:v>
                </c:pt>
                <c:pt idx="48">
                  <c:v>193</c:v>
                </c:pt>
                <c:pt idx="49">
                  <c:v>158</c:v>
                </c:pt>
                <c:pt idx="50">
                  <c:v>143</c:v>
                </c:pt>
                <c:pt idx="51">
                  <c:v>129</c:v>
                </c:pt>
                <c:pt idx="52">
                  <c:v>118</c:v>
                </c:pt>
                <c:pt idx="53">
                  <c:v>203</c:v>
                </c:pt>
                <c:pt idx="54">
                  <c:v>142</c:v>
                </c:pt>
                <c:pt idx="55">
                  <c:v>120</c:v>
                </c:pt>
                <c:pt idx="56">
                  <c:v>134</c:v>
                </c:pt>
                <c:pt idx="57">
                  <c:v>105</c:v>
                </c:pt>
                <c:pt idx="58">
                  <c:v>81</c:v>
                </c:pt>
                <c:pt idx="59">
                  <c:v>123</c:v>
                </c:pt>
                <c:pt idx="60">
                  <c:v>130</c:v>
                </c:pt>
                <c:pt idx="61">
                  <c:v>177</c:v>
                </c:pt>
                <c:pt idx="62">
                  <c:v>234</c:v>
                </c:pt>
                <c:pt idx="63">
                  <c:v>358</c:v>
                </c:pt>
                <c:pt idx="64">
                  <c:v>274</c:v>
                </c:pt>
                <c:pt idx="65">
                  <c:v>124</c:v>
                </c:pt>
                <c:pt idx="66">
                  <c:v>204</c:v>
                </c:pt>
                <c:pt idx="67">
                  <c:v>135</c:v>
                </c:pt>
                <c:pt idx="68">
                  <c:v>121</c:v>
                </c:pt>
                <c:pt idx="69">
                  <c:v>146</c:v>
                </c:pt>
                <c:pt idx="70">
                  <c:v>153</c:v>
                </c:pt>
                <c:pt idx="71">
                  <c:v>92</c:v>
                </c:pt>
                <c:pt idx="72">
                  <c:v>137</c:v>
                </c:pt>
                <c:pt idx="73">
                  <c:v>221</c:v>
                </c:pt>
                <c:pt idx="74">
                  <c:v>210</c:v>
                </c:pt>
                <c:pt idx="75">
                  <c:v>190</c:v>
                </c:pt>
                <c:pt idx="76">
                  <c:v>210</c:v>
                </c:pt>
                <c:pt idx="77">
                  <c:v>431</c:v>
                </c:pt>
                <c:pt idx="78">
                  <c:v>556</c:v>
                </c:pt>
                <c:pt idx="79">
                  <c:v>187</c:v>
                </c:pt>
                <c:pt idx="80">
                  <c:v>430</c:v>
                </c:pt>
                <c:pt idx="81">
                  <c:v>226</c:v>
                </c:pt>
                <c:pt idx="82">
                  <c:v>360</c:v>
                </c:pt>
                <c:pt idx="83">
                  <c:v>271</c:v>
                </c:pt>
                <c:pt idx="84">
                  <c:v>246</c:v>
                </c:pt>
                <c:pt idx="85">
                  <c:v>166</c:v>
                </c:pt>
                <c:pt idx="86">
                  <c:v>148</c:v>
                </c:pt>
                <c:pt idx="87">
                  <c:v>152</c:v>
                </c:pt>
                <c:pt idx="88">
                  <c:v>154</c:v>
                </c:pt>
                <c:pt idx="89">
                  <c:v>211</c:v>
                </c:pt>
                <c:pt idx="90">
                  <c:v>183</c:v>
                </c:pt>
                <c:pt idx="91">
                  <c:v>178</c:v>
                </c:pt>
                <c:pt idx="92">
                  <c:v>177</c:v>
                </c:pt>
                <c:pt idx="93">
                  <c:v>134</c:v>
                </c:pt>
                <c:pt idx="94">
                  <c:v>187</c:v>
                </c:pt>
                <c:pt idx="95">
                  <c:v>232</c:v>
                </c:pt>
                <c:pt idx="96">
                  <c:v>214</c:v>
                </c:pt>
                <c:pt idx="97">
                  <c:v>293</c:v>
                </c:pt>
                <c:pt idx="98">
                  <c:v>326</c:v>
                </c:pt>
                <c:pt idx="99">
                  <c:v>168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EB7-42C6-AE5D-DFA025AAA3CE}"/>
            </c:ext>
          </c:extLst>
        </c:ser>
        <c:ser>
          <c:idx val="1"/>
          <c:order val="1"/>
          <c:tx>
            <c:v>Transactions 0.05%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31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1-3EB7-42C6-AE5D-DFA025AAA3CE}"/>
              </c:ext>
            </c:extLst>
          </c:dPt>
          <c:val>
            <c:numRef>
              <c:f>'ETH-DAI'!$AG$3:$AG$102</c:f>
              <c:numCache>
                <c:formatCode>General</c:formatCode>
                <c:ptCount val="100"/>
                <c:pt idx="0">
                  <c:v>868</c:v>
                </c:pt>
                <c:pt idx="1">
                  <c:v>981</c:v>
                </c:pt>
                <c:pt idx="2">
                  <c:v>967</c:v>
                </c:pt>
                <c:pt idx="3">
                  <c:v>969</c:v>
                </c:pt>
                <c:pt idx="4">
                  <c:v>917</c:v>
                </c:pt>
                <c:pt idx="5">
                  <c:v>1267</c:v>
                </c:pt>
                <c:pt idx="6">
                  <c:v>922</c:v>
                </c:pt>
                <c:pt idx="7">
                  <c:v>1059</c:v>
                </c:pt>
                <c:pt idx="8">
                  <c:v>735</c:v>
                </c:pt>
                <c:pt idx="9">
                  <c:v>819</c:v>
                </c:pt>
                <c:pt idx="10">
                  <c:v>784</c:v>
                </c:pt>
                <c:pt idx="11">
                  <c:v>1861</c:v>
                </c:pt>
                <c:pt idx="12">
                  <c:v>1509</c:v>
                </c:pt>
                <c:pt idx="13">
                  <c:v>1521</c:v>
                </c:pt>
                <c:pt idx="14">
                  <c:v>1221</c:v>
                </c:pt>
                <c:pt idx="15">
                  <c:v>960</c:v>
                </c:pt>
                <c:pt idx="16">
                  <c:v>1047</c:v>
                </c:pt>
                <c:pt idx="17">
                  <c:v>1308</c:v>
                </c:pt>
                <c:pt idx="18">
                  <c:v>1204</c:v>
                </c:pt>
                <c:pt idx="19">
                  <c:v>1235</c:v>
                </c:pt>
                <c:pt idx="20">
                  <c:v>1097</c:v>
                </c:pt>
                <c:pt idx="21">
                  <c:v>1473</c:v>
                </c:pt>
                <c:pt idx="22">
                  <c:v>741</c:v>
                </c:pt>
                <c:pt idx="23">
                  <c:v>639</c:v>
                </c:pt>
                <c:pt idx="24">
                  <c:v>912</c:v>
                </c:pt>
                <c:pt idx="25">
                  <c:v>1544</c:v>
                </c:pt>
                <c:pt idx="26">
                  <c:v>1073</c:v>
                </c:pt>
                <c:pt idx="27">
                  <c:v>1070</c:v>
                </c:pt>
                <c:pt idx="28">
                  <c:v>1367</c:v>
                </c:pt>
                <c:pt idx="29">
                  <c:v>2118</c:v>
                </c:pt>
                <c:pt idx="30">
                  <c:v>1323</c:v>
                </c:pt>
                <c:pt idx="31">
                  <c:v>1730</c:v>
                </c:pt>
                <c:pt idx="32">
                  <c:v>999</c:v>
                </c:pt>
                <c:pt idx="33">
                  <c:v>1108</c:v>
                </c:pt>
                <c:pt idx="34">
                  <c:v>1365</c:v>
                </c:pt>
                <c:pt idx="35">
                  <c:v>1757</c:v>
                </c:pt>
                <c:pt idx="36">
                  <c:v>1372</c:v>
                </c:pt>
                <c:pt idx="37">
                  <c:v>1038</c:v>
                </c:pt>
                <c:pt idx="38">
                  <c:v>1525</c:v>
                </c:pt>
                <c:pt idx="39">
                  <c:v>1075</c:v>
                </c:pt>
                <c:pt idx="40">
                  <c:v>1342</c:v>
                </c:pt>
                <c:pt idx="41">
                  <c:v>1056</c:v>
                </c:pt>
                <c:pt idx="42">
                  <c:v>1375</c:v>
                </c:pt>
                <c:pt idx="43">
                  <c:v>1250</c:v>
                </c:pt>
                <c:pt idx="44">
                  <c:v>1169</c:v>
                </c:pt>
                <c:pt idx="45">
                  <c:v>1231</c:v>
                </c:pt>
                <c:pt idx="46">
                  <c:v>919</c:v>
                </c:pt>
                <c:pt idx="47">
                  <c:v>715</c:v>
                </c:pt>
                <c:pt idx="48">
                  <c:v>1004</c:v>
                </c:pt>
                <c:pt idx="49">
                  <c:v>813</c:v>
                </c:pt>
                <c:pt idx="50">
                  <c:v>667</c:v>
                </c:pt>
                <c:pt idx="51">
                  <c:v>717</c:v>
                </c:pt>
                <c:pt idx="52">
                  <c:v>687</c:v>
                </c:pt>
                <c:pt idx="53">
                  <c:v>947</c:v>
                </c:pt>
                <c:pt idx="54">
                  <c:v>443</c:v>
                </c:pt>
                <c:pt idx="55">
                  <c:v>404</c:v>
                </c:pt>
                <c:pt idx="56">
                  <c:v>469</c:v>
                </c:pt>
                <c:pt idx="57">
                  <c:v>398</c:v>
                </c:pt>
                <c:pt idx="58">
                  <c:v>448</c:v>
                </c:pt>
                <c:pt idx="59">
                  <c:v>561</c:v>
                </c:pt>
                <c:pt idx="60">
                  <c:v>547</c:v>
                </c:pt>
                <c:pt idx="61">
                  <c:v>617</c:v>
                </c:pt>
                <c:pt idx="62">
                  <c:v>502</c:v>
                </c:pt>
                <c:pt idx="63">
                  <c:v>634</c:v>
                </c:pt>
                <c:pt idx="64">
                  <c:v>628</c:v>
                </c:pt>
                <c:pt idx="65">
                  <c:v>462</c:v>
                </c:pt>
                <c:pt idx="66">
                  <c:v>767</c:v>
                </c:pt>
                <c:pt idx="67">
                  <c:v>537</c:v>
                </c:pt>
                <c:pt idx="68">
                  <c:v>578</c:v>
                </c:pt>
                <c:pt idx="69">
                  <c:v>670</c:v>
                </c:pt>
                <c:pt idx="70">
                  <c:v>625</c:v>
                </c:pt>
                <c:pt idx="71">
                  <c:v>510</c:v>
                </c:pt>
                <c:pt idx="72">
                  <c:v>632</c:v>
                </c:pt>
                <c:pt idx="73">
                  <c:v>1198</c:v>
                </c:pt>
                <c:pt idx="74">
                  <c:v>1048</c:v>
                </c:pt>
                <c:pt idx="75">
                  <c:v>870</c:v>
                </c:pt>
                <c:pt idx="76">
                  <c:v>911</c:v>
                </c:pt>
                <c:pt idx="77">
                  <c:v>859</c:v>
                </c:pt>
                <c:pt idx="78">
                  <c:v>908</c:v>
                </c:pt>
                <c:pt idx="79">
                  <c:v>418</c:v>
                </c:pt>
                <c:pt idx="80">
                  <c:v>595</c:v>
                </c:pt>
                <c:pt idx="81">
                  <c:v>399</c:v>
                </c:pt>
                <c:pt idx="82">
                  <c:v>484</c:v>
                </c:pt>
                <c:pt idx="83">
                  <c:v>295</c:v>
                </c:pt>
                <c:pt idx="84">
                  <c:v>271</c:v>
                </c:pt>
                <c:pt idx="85">
                  <c:v>270</c:v>
                </c:pt>
                <c:pt idx="86">
                  <c:v>280</c:v>
                </c:pt>
                <c:pt idx="87">
                  <c:v>301</c:v>
                </c:pt>
                <c:pt idx="88">
                  <c:v>285</c:v>
                </c:pt>
                <c:pt idx="89">
                  <c:v>496</c:v>
                </c:pt>
                <c:pt idx="90">
                  <c:v>516</c:v>
                </c:pt>
                <c:pt idx="91">
                  <c:v>796</c:v>
                </c:pt>
                <c:pt idx="92">
                  <c:v>823</c:v>
                </c:pt>
                <c:pt idx="93">
                  <c:v>682</c:v>
                </c:pt>
                <c:pt idx="94">
                  <c:v>908</c:v>
                </c:pt>
                <c:pt idx="95">
                  <c:v>923</c:v>
                </c:pt>
                <c:pt idx="96">
                  <c:v>847</c:v>
                </c:pt>
                <c:pt idx="97">
                  <c:v>979</c:v>
                </c:pt>
                <c:pt idx="98">
                  <c:v>1279</c:v>
                </c:pt>
                <c:pt idx="99">
                  <c:v>743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3EB7-42C6-AE5D-DFA025AAA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8832592"/>
        <c:axId val="952435107"/>
      </c:barChart>
      <c:catAx>
        <c:axId val="928832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952435107"/>
        <c:crosses val="autoZero"/>
        <c:auto val="1"/>
        <c:lblAlgn val="ctr"/>
        <c:lblOffset val="100"/>
        <c:noMultiLvlLbl val="1"/>
      </c:catAx>
      <c:valAx>
        <c:axId val="9524351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92883259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43378350700394114"/>
          <c:y val="0.91704834605597962"/>
        </c:manualLayout>
      </c:layout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>
                <a:solidFill>
                  <a:srgbClr val="757575"/>
                </a:solidFill>
                <a:latin typeface="+mn-lt"/>
              </a:defRPr>
            </a:pPr>
            <a:r>
              <a:rPr lang="en-US" sz="1800" b="0">
                <a:solidFill>
                  <a:srgbClr val="757575"/>
                </a:solidFill>
                <a:latin typeface="+mn-lt"/>
              </a:rPr>
              <a:t>Transactions 0.05%/Transactions 0.3%</a:t>
            </a:r>
          </a:p>
        </c:rich>
      </c:tx>
      <c:layout>
        <c:manualLayout>
          <c:xMode val="edge"/>
          <c:yMode val="edge"/>
          <c:x val="2.0904729266620972E-2"/>
          <c:y val="0.05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Transactions 0.05%/Transactions 0.3%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'ETH-DAI'!$AH$3:$AH$102</c:f>
              <c:numCache>
                <c:formatCode>General</c:formatCode>
                <c:ptCount val="100"/>
                <c:pt idx="0">
                  <c:v>4.7431693989071038</c:v>
                </c:pt>
                <c:pt idx="1">
                  <c:v>5.1631578947368419</c:v>
                </c:pt>
                <c:pt idx="2">
                  <c:v>5.1711229946524062</c:v>
                </c:pt>
                <c:pt idx="3">
                  <c:v>4.2687224669603525</c:v>
                </c:pt>
                <c:pt idx="4">
                  <c:v>5.300578034682081</c:v>
                </c:pt>
                <c:pt idx="5">
                  <c:v>4.0479233226837064</c:v>
                </c:pt>
                <c:pt idx="6">
                  <c:v>5.9870129870129869</c:v>
                </c:pt>
                <c:pt idx="7">
                  <c:v>3.6391752577319587</c:v>
                </c:pt>
                <c:pt idx="8">
                  <c:v>6.8691588785046731</c:v>
                </c:pt>
                <c:pt idx="9">
                  <c:v>4.4270270270270267</c:v>
                </c:pt>
                <c:pt idx="10">
                  <c:v>4.3076923076923075</c:v>
                </c:pt>
                <c:pt idx="11">
                  <c:v>5.3786127167630058</c:v>
                </c:pt>
                <c:pt idx="12">
                  <c:v>7.859375</c:v>
                </c:pt>
                <c:pt idx="13">
                  <c:v>7.0744186046511626</c:v>
                </c:pt>
                <c:pt idx="14">
                  <c:v>8.4206896551724135</c:v>
                </c:pt>
                <c:pt idx="15">
                  <c:v>6.76056338028169</c:v>
                </c:pt>
                <c:pt idx="16">
                  <c:v>6.7548387096774194</c:v>
                </c:pt>
                <c:pt idx="17">
                  <c:v>8.7200000000000006</c:v>
                </c:pt>
                <c:pt idx="18">
                  <c:v>6.4385026737967914</c:v>
                </c:pt>
                <c:pt idx="19">
                  <c:v>9.1481481481481488</c:v>
                </c:pt>
                <c:pt idx="20">
                  <c:v>5.92972972972973</c:v>
                </c:pt>
                <c:pt idx="21">
                  <c:v>4.2944606413994171</c:v>
                </c:pt>
                <c:pt idx="22">
                  <c:v>5.7441860465116283</c:v>
                </c:pt>
                <c:pt idx="23">
                  <c:v>3.9202453987730062</c:v>
                </c:pt>
                <c:pt idx="24">
                  <c:v>5.595092024539877</c:v>
                </c:pt>
                <c:pt idx="25">
                  <c:v>4.0846560846560847</c:v>
                </c:pt>
                <c:pt idx="26">
                  <c:v>3.9160583941605838</c:v>
                </c:pt>
                <c:pt idx="27">
                  <c:v>4.115384615384615</c:v>
                </c:pt>
                <c:pt idx="28">
                  <c:v>4.6975945017182132</c:v>
                </c:pt>
                <c:pt idx="29">
                  <c:v>3.5656565656565657</c:v>
                </c:pt>
                <c:pt idx="30">
                  <c:v>4.6258741258741258</c:v>
                </c:pt>
                <c:pt idx="31">
                  <c:v>3.9770114942528734</c:v>
                </c:pt>
                <c:pt idx="32">
                  <c:v>4.3434782608695652</c:v>
                </c:pt>
                <c:pt idx="33">
                  <c:v>4.6166666666666663</c:v>
                </c:pt>
                <c:pt idx="34">
                  <c:v>4.4901315789473681</c:v>
                </c:pt>
                <c:pt idx="35">
                  <c:v>4.7874659400544957</c:v>
                </c:pt>
                <c:pt idx="36">
                  <c:v>4.2345679012345681</c:v>
                </c:pt>
                <c:pt idx="37">
                  <c:v>4.9428571428571431</c:v>
                </c:pt>
                <c:pt idx="38">
                  <c:v>4.3201133144475925</c:v>
                </c:pt>
                <c:pt idx="39">
                  <c:v>4.2322834645669287</c:v>
                </c:pt>
                <c:pt idx="40">
                  <c:v>4.0914634146341466</c:v>
                </c:pt>
                <c:pt idx="41">
                  <c:v>5.587301587301587</c:v>
                </c:pt>
                <c:pt idx="42">
                  <c:v>3.9398280802292263</c:v>
                </c:pt>
                <c:pt idx="43">
                  <c:v>5.1020408163265305</c:v>
                </c:pt>
                <c:pt idx="44">
                  <c:v>5.21875</c:v>
                </c:pt>
                <c:pt idx="45">
                  <c:v>3.7416413373860182</c:v>
                </c:pt>
                <c:pt idx="46">
                  <c:v>6.2945205479452051</c:v>
                </c:pt>
                <c:pt idx="47">
                  <c:v>5.6746031746031749</c:v>
                </c:pt>
                <c:pt idx="48">
                  <c:v>5.2020725388601035</c:v>
                </c:pt>
                <c:pt idx="49">
                  <c:v>5.1455696202531644</c:v>
                </c:pt>
                <c:pt idx="50">
                  <c:v>4.6643356643356642</c:v>
                </c:pt>
                <c:pt idx="51">
                  <c:v>5.558139534883721</c:v>
                </c:pt>
                <c:pt idx="52">
                  <c:v>5.8220338983050848</c:v>
                </c:pt>
                <c:pt idx="53">
                  <c:v>4.6650246305418719</c:v>
                </c:pt>
                <c:pt idx="54">
                  <c:v>3.119718309859155</c:v>
                </c:pt>
                <c:pt idx="55">
                  <c:v>3.3666666666666667</c:v>
                </c:pt>
                <c:pt idx="56">
                  <c:v>3.5</c:v>
                </c:pt>
                <c:pt idx="57">
                  <c:v>3.7904761904761903</c:v>
                </c:pt>
                <c:pt idx="58">
                  <c:v>5.5308641975308639</c:v>
                </c:pt>
                <c:pt idx="59">
                  <c:v>4.5609756097560972</c:v>
                </c:pt>
                <c:pt idx="60">
                  <c:v>4.2076923076923078</c:v>
                </c:pt>
                <c:pt idx="61">
                  <c:v>3.4858757062146895</c:v>
                </c:pt>
                <c:pt idx="62">
                  <c:v>2.1452991452991452</c:v>
                </c:pt>
                <c:pt idx="63">
                  <c:v>1.770949720670391</c:v>
                </c:pt>
                <c:pt idx="64">
                  <c:v>2.2919708029197081</c:v>
                </c:pt>
                <c:pt idx="65">
                  <c:v>3.725806451612903</c:v>
                </c:pt>
                <c:pt idx="66">
                  <c:v>3.7598039215686274</c:v>
                </c:pt>
                <c:pt idx="67">
                  <c:v>3.9777777777777779</c:v>
                </c:pt>
                <c:pt idx="68">
                  <c:v>4.776859504132231</c:v>
                </c:pt>
                <c:pt idx="69">
                  <c:v>4.5890410958904111</c:v>
                </c:pt>
                <c:pt idx="70">
                  <c:v>4.0849673202614376</c:v>
                </c:pt>
                <c:pt idx="71">
                  <c:v>5.5434782608695654</c:v>
                </c:pt>
                <c:pt idx="72">
                  <c:v>4.6131386861313866</c:v>
                </c:pt>
                <c:pt idx="73">
                  <c:v>5.4208144796380093</c:v>
                </c:pt>
                <c:pt idx="74">
                  <c:v>4.9904761904761905</c:v>
                </c:pt>
                <c:pt idx="75">
                  <c:v>4.5789473684210522</c:v>
                </c:pt>
                <c:pt idx="76">
                  <c:v>4.3380952380952378</c:v>
                </c:pt>
                <c:pt idx="77">
                  <c:v>1.9930394431554523</c:v>
                </c:pt>
                <c:pt idx="78">
                  <c:v>1.6330935251798562</c:v>
                </c:pt>
                <c:pt idx="79">
                  <c:v>2.2352941176470589</c:v>
                </c:pt>
                <c:pt idx="80">
                  <c:v>1.3837209302325582</c:v>
                </c:pt>
                <c:pt idx="81">
                  <c:v>1.7654867256637168</c:v>
                </c:pt>
                <c:pt idx="82">
                  <c:v>1.3444444444444446</c:v>
                </c:pt>
                <c:pt idx="83">
                  <c:v>1.088560885608856</c:v>
                </c:pt>
                <c:pt idx="84">
                  <c:v>1.1016260162601625</c:v>
                </c:pt>
                <c:pt idx="85">
                  <c:v>1.6265060240963856</c:v>
                </c:pt>
                <c:pt idx="86">
                  <c:v>1.8918918918918919</c:v>
                </c:pt>
                <c:pt idx="87">
                  <c:v>1.9802631578947369</c:v>
                </c:pt>
                <c:pt idx="88">
                  <c:v>1.8506493506493507</c:v>
                </c:pt>
                <c:pt idx="89">
                  <c:v>2.3507109004739335</c:v>
                </c:pt>
                <c:pt idx="90">
                  <c:v>2.819672131147541</c:v>
                </c:pt>
                <c:pt idx="91">
                  <c:v>4.4719101123595504</c:v>
                </c:pt>
                <c:pt idx="92">
                  <c:v>4.6497175141242941</c:v>
                </c:pt>
                <c:pt idx="93">
                  <c:v>5.08955223880597</c:v>
                </c:pt>
                <c:pt idx="94">
                  <c:v>4.855614973262032</c:v>
                </c:pt>
                <c:pt idx="95">
                  <c:v>3.978448275862069</c:v>
                </c:pt>
                <c:pt idx="96">
                  <c:v>3.957943925233645</c:v>
                </c:pt>
                <c:pt idx="97">
                  <c:v>3.3412969283276452</c:v>
                </c:pt>
                <c:pt idx="98">
                  <c:v>3.923312883435583</c:v>
                </c:pt>
                <c:pt idx="99">
                  <c:v>4.4226190476190474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C97-4641-9638-5BF75EB48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1795243"/>
        <c:axId val="146248395"/>
      </c:barChart>
      <c:catAx>
        <c:axId val="19417952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46248395"/>
        <c:crosses val="autoZero"/>
        <c:auto val="1"/>
        <c:lblAlgn val="ctr"/>
        <c:lblOffset val="100"/>
        <c:noMultiLvlLbl val="1"/>
      </c:catAx>
      <c:valAx>
        <c:axId val="1462483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94179524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Average fee per 1 transaction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Average fee/Transaction  0.3%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'ETH-DAI'!$AJ$3:$AJ$102</c:f>
              <c:numCache>
                <c:formatCode>General</c:formatCode>
                <c:ptCount val="100"/>
                <c:pt idx="0">
                  <c:v>460.23041748633881</c:v>
                </c:pt>
                <c:pt idx="1">
                  <c:v>468.29981578947366</c:v>
                </c:pt>
                <c:pt idx="2">
                  <c:v>283.65322459893048</c:v>
                </c:pt>
                <c:pt idx="3">
                  <c:v>400.32958678414099</c:v>
                </c:pt>
                <c:pt idx="4">
                  <c:v>470.15575491329486</c:v>
                </c:pt>
                <c:pt idx="5">
                  <c:v>882.03430351437703</c:v>
                </c:pt>
                <c:pt idx="6">
                  <c:v>628.59492272727277</c:v>
                </c:pt>
                <c:pt idx="7">
                  <c:v>675.77602061855669</c:v>
                </c:pt>
                <c:pt idx="8">
                  <c:v>544.17146915887849</c:v>
                </c:pt>
                <c:pt idx="9">
                  <c:v>588.11971351351349</c:v>
                </c:pt>
                <c:pt idx="10">
                  <c:v>564.51320879120874</c:v>
                </c:pt>
                <c:pt idx="11">
                  <c:v>530.66749421965324</c:v>
                </c:pt>
                <c:pt idx="12">
                  <c:v>187.29022708333332</c:v>
                </c:pt>
                <c:pt idx="13">
                  <c:v>205.73120093023257</c:v>
                </c:pt>
                <c:pt idx="14">
                  <c:v>141.88717586206897</c:v>
                </c:pt>
                <c:pt idx="15">
                  <c:v>363.60166338028165</c:v>
                </c:pt>
                <c:pt idx="16">
                  <c:v>675.64869677419347</c:v>
                </c:pt>
                <c:pt idx="17">
                  <c:v>226.8100106666667</c:v>
                </c:pt>
                <c:pt idx="18">
                  <c:v>344.17165668449201</c:v>
                </c:pt>
                <c:pt idx="19">
                  <c:v>275.04319111111113</c:v>
                </c:pt>
                <c:pt idx="20">
                  <c:v>576.42202162162164</c:v>
                </c:pt>
                <c:pt idx="21">
                  <c:v>389.52161516034982</c:v>
                </c:pt>
                <c:pt idx="22">
                  <c:v>157.48504418604651</c:v>
                </c:pt>
                <c:pt idx="23">
                  <c:v>240.13633496932516</c:v>
                </c:pt>
                <c:pt idx="24">
                  <c:v>878.93364417177918</c:v>
                </c:pt>
                <c:pt idx="25">
                  <c:v>977.85569047619049</c:v>
                </c:pt>
                <c:pt idx="26">
                  <c:v>1178.2193905109489</c:v>
                </c:pt>
                <c:pt idx="27">
                  <c:v>1023.3620730769231</c:v>
                </c:pt>
                <c:pt idx="28">
                  <c:v>984.79437800687276</c:v>
                </c:pt>
                <c:pt idx="29">
                  <c:v>1002.2029629629631</c:v>
                </c:pt>
                <c:pt idx="30">
                  <c:v>1002.7782412587412</c:v>
                </c:pt>
                <c:pt idx="31">
                  <c:v>970.6585379310344</c:v>
                </c:pt>
                <c:pt idx="32">
                  <c:v>871.06024782608688</c:v>
                </c:pt>
                <c:pt idx="33">
                  <c:v>945.9550916666667</c:v>
                </c:pt>
                <c:pt idx="34">
                  <c:v>983.54877302631576</c:v>
                </c:pt>
                <c:pt idx="35">
                  <c:v>1082.8826648501363</c:v>
                </c:pt>
                <c:pt idx="36">
                  <c:v>944.13227777777774</c:v>
                </c:pt>
                <c:pt idx="37">
                  <c:v>649.72938095238101</c:v>
                </c:pt>
                <c:pt idx="38">
                  <c:v>746.03354390934851</c:v>
                </c:pt>
                <c:pt idx="39">
                  <c:v>507.00876771653543</c:v>
                </c:pt>
                <c:pt idx="40">
                  <c:v>895.62988719512191</c:v>
                </c:pt>
                <c:pt idx="41">
                  <c:v>1103.6021693121693</c:v>
                </c:pt>
                <c:pt idx="42">
                  <c:v>812.74525787965604</c:v>
                </c:pt>
                <c:pt idx="43">
                  <c:v>825.40509795918376</c:v>
                </c:pt>
                <c:pt idx="44">
                  <c:v>899.23603125000011</c:v>
                </c:pt>
                <c:pt idx="45">
                  <c:v>647.68670212765949</c:v>
                </c:pt>
                <c:pt idx="46">
                  <c:v>900.35342465753433</c:v>
                </c:pt>
                <c:pt idx="47">
                  <c:v>798.47084920634927</c:v>
                </c:pt>
                <c:pt idx="48">
                  <c:v>843.52129533678749</c:v>
                </c:pt>
                <c:pt idx="49">
                  <c:v>680.89314556962029</c:v>
                </c:pt>
                <c:pt idx="50">
                  <c:v>593.54812377622375</c:v>
                </c:pt>
                <c:pt idx="51">
                  <c:v>538.47273798449612</c:v>
                </c:pt>
                <c:pt idx="52">
                  <c:v>447.19421101694911</c:v>
                </c:pt>
                <c:pt idx="53">
                  <c:v>780.45203940886699</c:v>
                </c:pt>
                <c:pt idx="54">
                  <c:v>283.07896549295776</c:v>
                </c:pt>
                <c:pt idx="55">
                  <c:v>165.07270333333332</c:v>
                </c:pt>
                <c:pt idx="56">
                  <c:v>189.96838656716417</c:v>
                </c:pt>
                <c:pt idx="57">
                  <c:v>200.67763047619047</c:v>
                </c:pt>
                <c:pt idx="58">
                  <c:v>382.80520493827163</c:v>
                </c:pt>
                <c:pt idx="59">
                  <c:v>420.09526910569105</c:v>
                </c:pt>
                <c:pt idx="60">
                  <c:v>597.4426692307693</c:v>
                </c:pt>
                <c:pt idx="61">
                  <c:v>403.79836158192091</c:v>
                </c:pt>
                <c:pt idx="62">
                  <c:v>147.23980128205127</c:v>
                </c:pt>
                <c:pt idx="63">
                  <c:v>183.08142709497204</c:v>
                </c:pt>
                <c:pt idx="64">
                  <c:v>269.84964087591243</c:v>
                </c:pt>
                <c:pt idx="65">
                  <c:v>281.78115403225809</c:v>
                </c:pt>
                <c:pt idx="66">
                  <c:v>386.33495931372545</c:v>
                </c:pt>
                <c:pt idx="67">
                  <c:v>327.79777925925924</c:v>
                </c:pt>
                <c:pt idx="68">
                  <c:v>369.43452396694215</c:v>
                </c:pt>
                <c:pt idx="69">
                  <c:v>736.29402739726027</c:v>
                </c:pt>
                <c:pt idx="70">
                  <c:v>567.29881176470587</c:v>
                </c:pt>
                <c:pt idx="71">
                  <c:v>483.00408152173912</c:v>
                </c:pt>
                <c:pt idx="72">
                  <c:v>520.27753065693423</c:v>
                </c:pt>
                <c:pt idx="73">
                  <c:v>528.83573755656107</c:v>
                </c:pt>
                <c:pt idx="74">
                  <c:v>585.03435238095244</c:v>
                </c:pt>
                <c:pt idx="75">
                  <c:v>576.60717894736842</c:v>
                </c:pt>
                <c:pt idx="76">
                  <c:v>585.46793809523808</c:v>
                </c:pt>
                <c:pt idx="77">
                  <c:v>164.95329535962875</c:v>
                </c:pt>
                <c:pt idx="78">
                  <c:v>88.53408561151079</c:v>
                </c:pt>
                <c:pt idx="79">
                  <c:v>60.724466844919789</c:v>
                </c:pt>
                <c:pt idx="80">
                  <c:v>76.212069999999997</c:v>
                </c:pt>
                <c:pt idx="81">
                  <c:v>112.12928584070796</c:v>
                </c:pt>
                <c:pt idx="82">
                  <c:v>156.24244083333335</c:v>
                </c:pt>
                <c:pt idx="83">
                  <c:v>123.13703247232471</c:v>
                </c:pt>
                <c:pt idx="84">
                  <c:v>128.67134471544716</c:v>
                </c:pt>
                <c:pt idx="85">
                  <c:v>95.295392168674695</c:v>
                </c:pt>
                <c:pt idx="86">
                  <c:v>97.909811486486475</c:v>
                </c:pt>
                <c:pt idx="87">
                  <c:v>119.24010921052631</c:v>
                </c:pt>
                <c:pt idx="88">
                  <c:v>195.09592272727272</c:v>
                </c:pt>
                <c:pt idx="89">
                  <c:v>248.38324454976305</c:v>
                </c:pt>
                <c:pt idx="90">
                  <c:v>193.35155519125684</c:v>
                </c:pt>
                <c:pt idx="91">
                  <c:v>262.88529438202249</c:v>
                </c:pt>
                <c:pt idx="92">
                  <c:v>249.48060621468929</c:v>
                </c:pt>
                <c:pt idx="93">
                  <c:v>211.98626492537315</c:v>
                </c:pt>
                <c:pt idx="94">
                  <c:v>380.21951711229946</c:v>
                </c:pt>
                <c:pt idx="95">
                  <c:v>409.82718663793105</c:v>
                </c:pt>
                <c:pt idx="96">
                  <c:v>382.67804719626167</c:v>
                </c:pt>
                <c:pt idx="97">
                  <c:v>444.0423549488055</c:v>
                </c:pt>
                <c:pt idx="98">
                  <c:v>384.15103680981593</c:v>
                </c:pt>
                <c:pt idx="99">
                  <c:v>157.94185357142857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FDB-4ACF-BB27-1ADB2A5B60EE}"/>
            </c:ext>
          </c:extLst>
        </c:ser>
        <c:ser>
          <c:idx val="1"/>
          <c:order val="1"/>
          <c:tx>
            <c:v>Average fee/Transaction  0.05%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'ETH-DAI'!$AK$3:$AK$102</c:f>
              <c:numCache>
                <c:formatCode>General</c:formatCode>
                <c:ptCount val="100"/>
                <c:pt idx="0">
                  <c:v>77.622218663594467</c:v>
                </c:pt>
                <c:pt idx="1">
                  <c:v>69.821194801223243</c:v>
                </c:pt>
                <c:pt idx="2">
                  <c:v>61.658277456049639</c:v>
                </c:pt>
                <c:pt idx="3">
                  <c:v>65.324191847265226</c:v>
                </c:pt>
                <c:pt idx="4">
                  <c:v>52.760937295528898</c:v>
                </c:pt>
                <c:pt idx="5">
                  <c:v>108.53229281767956</c:v>
                </c:pt>
                <c:pt idx="6">
                  <c:v>87.402286225596541</c:v>
                </c:pt>
                <c:pt idx="7">
                  <c:v>93.378414825306891</c:v>
                </c:pt>
                <c:pt idx="8">
                  <c:v>63.646151292517004</c:v>
                </c:pt>
                <c:pt idx="9">
                  <c:v>67.603953235653236</c:v>
                </c:pt>
                <c:pt idx="10">
                  <c:v>77.367771683673467</c:v>
                </c:pt>
                <c:pt idx="11">
                  <c:v>120.15407039226223</c:v>
                </c:pt>
                <c:pt idx="12">
                  <c:v>108.25726772697151</c:v>
                </c:pt>
                <c:pt idx="13">
                  <c:v>96.778459566074957</c:v>
                </c:pt>
                <c:pt idx="14">
                  <c:v>73.996650122850113</c:v>
                </c:pt>
                <c:pt idx="15">
                  <c:v>70.502265312500001</c:v>
                </c:pt>
                <c:pt idx="16">
                  <c:v>77.260176599808972</c:v>
                </c:pt>
                <c:pt idx="17">
                  <c:v>109.77021712538226</c:v>
                </c:pt>
                <c:pt idx="18">
                  <c:v>95.863499169435215</c:v>
                </c:pt>
                <c:pt idx="19">
                  <c:v>96.595806477732793</c:v>
                </c:pt>
                <c:pt idx="20">
                  <c:v>59.084223062898815</c:v>
                </c:pt>
                <c:pt idx="21">
                  <c:v>84.70259742023083</c:v>
                </c:pt>
                <c:pt idx="22">
                  <c:v>13.533646153846155</c:v>
                </c:pt>
                <c:pt idx="23">
                  <c:v>17.670120344287948</c:v>
                </c:pt>
                <c:pt idx="24">
                  <c:v>48.490045394736839</c:v>
                </c:pt>
                <c:pt idx="25">
                  <c:v>64.03446683937824</c:v>
                </c:pt>
                <c:pt idx="26">
                  <c:v>86.009514259086671</c:v>
                </c:pt>
                <c:pt idx="27">
                  <c:v>63.828900747663553</c:v>
                </c:pt>
                <c:pt idx="28">
                  <c:v>77.584796634967077</c:v>
                </c:pt>
                <c:pt idx="29">
                  <c:v>89.080805004721427</c:v>
                </c:pt>
                <c:pt idx="30">
                  <c:v>80.03918518518519</c:v>
                </c:pt>
                <c:pt idx="31">
                  <c:v>78.748476300578034</c:v>
                </c:pt>
                <c:pt idx="32">
                  <c:v>63.756922122122127</c:v>
                </c:pt>
                <c:pt idx="33">
                  <c:v>64.82669133574008</c:v>
                </c:pt>
                <c:pt idx="34">
                  <c:v>72.807727619047625</c:v>
                </c:pt>
                <c:pt idx="35">
                  <c:v>84.179132043255535</c:v>
                </c:pt>
                <c:pt idx="36">
                  <c:v>69.61515262390671</c:v>
                </c:pt>
                <c:pt idx="37">
                  <c:v>46.877962427745665</c:v>
                </c:pt>
                <c:pt idx="38">
                  <c:v>52.583515147540986</c:v>
                </c:pt>
                <c:pt idx="39">
                  <c:v>38.298934046511626</c:v>
                </c:pt>
                <c:pt idx="40">
                  <c:v>59.605966393442628</c:v>
                </c:pt>
                <c:pt idx="41">
                  <c:v>60.531930681818181</c:v>
                </c:pt>
                <c:pt idx="42">
                  <c:v>67.477858618181827</c:v>
                </c:pt>
                <c:pt idx="43">
                  <c:v>56.335317920000001</c:v>
                </c:pt>
                <c:pt idx="44">
                  <c:v>45.167511976047905</c:v>
                </c:pt>
                <c:pt idx="45">
                  <c:v>56.582537286758736</c:v>
                </c:pt>
                <c:pt idx="46">
                  <c:v>45.72796474428727</c:v>
                </c:pt>
                <c:pt idx="47">
                  <c:v>37.204901958041958</c:v>
                </c:pt>
                <c:pt idx="48">
                  <c:v>44.419873406374506</c:v>
                </c:pt>
                <c:pt idx="49">
                  <c:v>35.541026691266914</c:v>
                </c:pt>
                <c:pt idx="50">
                  <c:v>31.933226836581706</c:v>
                </c:pt>
                <c:pt idx="51">
                  <c:v>31.340423430962346</c:v>
                </c:pt>
                <c:pt idx="52">
                  <c:v>29.304442503639006</c:v>
                </c:pt>
                <c:pt idx="53">
                  <c:v>74.2357186906019</c:v>
                </c:pt>
                <c:pt idx="54">
                  <c:v>23.253745146726864</c:v>
                </c:pt>
                <c:pt idx="55">
                  <c:v>19.51029599009901</c:v>
                </c:pt>
                <c:pt idx="56">
                  <c:v>16.962323987206823</c:v>
                </c:pt>
                <c:pt idx="57">
                  <c:v>23.781479723618091</c:v>
                </c:pt>
                <c:pt idx="58">
                  <c:v>28.877970089285714</c:v>
                </c:pt>
                <c:pt idx="59">
                  <c:v>29.270414616755794</c:v>
                </c:pt>
                <c:pt idx="60">
                  <c:v>59.516380073126143</c:v>
                </c:pt>
                <c:pt idx="61">
                  <c:v>30.229383306320909</c:v>
                </c:pt>
                <c:pt idx="62">
                  <c:v>11.499238306772908</c:v>
                </c:pt>
                <c:pt idx="63">
                  <c:v>15.981677129337539</c:v>
                </c:pt>
                <c:pt idx="64">
                  <c:v>23.666159872611466</c:v>
                </c:pt>
                <c:pt idx="65">
                  <c:v>30.221232683982684</c:v>
                </c:pt>
                <c:pt idx="66">
                  <c:v>25.89173376792699</c:v>
                </c:pt>
                <c:pt idx="67">
                  <c:v>32.893185288640595</c:v>
                </c:pt>
                <c:pt idx="68">
                  <c:v>26.230188581314881</c:v>
                </c:pt>
                <c:pt idx="69">
                  <c:v>62.756197462686572</c:v>
                </c:pt>
                <c:pt idx="70">
                  <c:v>40.486708319999998</c:v>
                </c:pt>
                <c:pt idx="71">
                  <c:v>36.646822156862747</c:v>
                </c:pt>
                <c:pt idx="72">
                  <c:v>52.383638924050629</c:v>
                </c:pt>
                <c:pt idx="73">
                  <c:v>35.17483146911519</c:v>
                </c:pt>
                <c:pt idx="74">
                  <c:v>41.249080152671759</c:v>
                </c:pt>
                <c:pt idx="75">
                  <c:v>43.177019310344832</c:v>
                </c:pt>
                <c:pt idx="76">
                  <c:v>35.732329857299668</c:v>
                </c:pt>
                <c:pt idx="77">
                  <c:v>13.854436903376019</c:v>
                </c:pt>
                <c:pt idx="78">
                  <c:v>11.830699889867841</c:v>
                </c:pt>
                <c:pt idx="79">
                  <c:v>35.711401196172247</c:v>
                </c:pt>
                <c:pt idx="80">
                  <c:v>6.9300147899159663</c:v>
                </c:pt>
                <c:pt idx="81">
                  <c:v>7.4328604511278193</c:v>
                </c:pt>
                <c:pt idx="82">
                  <c:v>10.418580123966942</c:v>
                </c:pt>
                <c:pt idx="83">
                  <c:v>6.6351142033898309</c:v>
                </c:pt>
                <c:pt idx="84">
                  <c:v>8.3825140959409605</c:v>
                </c:pt>
                <c:pt idx="85">
                  <c:v>8.418313185185184</c:v>
                </c:pt>
                <c:pt idx="86">
                  <c:v>9.7441063928571428</c:v>
                </c:pt>
                <c:pt idx="87">
                  <c:v>8.7456993023255816</c:v>
                </c:pt>
                <c:pt idx="88">
                  <c:v>8.1566598947368423</c:v>
                </c:pt>
                <c:pt idx="89">
                  <c:v>19.100898185483871</c:v>
                </c:pt>
                <c:pt idx="90">
                  <c:v>18.633192926356589</c:v>
                </c:pt>
                <c:pt idx="91">
                  <c:v>21.351247236180903</c:v>
                </c:pt>
                <c:pt idx="92">
                  <c:v>17.315298541919805</c:v>
                </c:pt>
                <c:pt idx="93">
                  <c:v>16.361765689149561</c:v>
                </c:pt>
                <c:pt idx="94">
                  <c:v>30.735556387665198</c:v>
                </c:pt>
                <c:pt idx="95">
                  <c:v>30.844591982665225</c:v>
                </c:pt>
                <c:pt idx="96">
                  <c:v>23.409194805194804</c:v>
                </c:pt>
                <c:pt idx="97">
                  <c:v>32.23261971399387</c:v>
                </c:pt>
                <c:pt idx="98">
                  <c:v>26.211494683346366</c:v>
                </c:pt>
                <c:pt idx="99">
                  <c:v>16.476718573351278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FDB-4ACF-BB27-1ADB2A5B6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1248461"/>
        <c:axId val="709788776"/>
      </c:barChart>
      <c:catAx>
        <c:axId val="2612484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709788776"/>
        <c:crosses val="autoZero"/>
        <c:auto val="1"/>
        <c:lblAlgn val="ctr"/>
        <c:lblOffset val="100"/>
        <c:noMultiLvlLbl val="1"/>
      </c:catAx>
      <c:valAx>
        <c:axId val="7097887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61248461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Volume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Volume USD 0.3%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'ETH-DAI'!$AM$3:$AM$102</c:f>
              <c:numCache>
                <c:formatCode>#,##0</c:formatCode>
                <c:ptCount val="100"/>
                <c:pt idx="0">
                  <c:v>28074055.5</c:v>
                </c:pt>
                <c:pt idx="1">
                  <c:v>29658988.300000001</c:v>
                </c:pt>
                <c:pt idx="2">
                  <c:v>17681051</c:v>
                </c:pt>
                <c:pt idx="3">
                  <c:v>30291605.399999999</c:v>
                </c:pt>
                <c:pt idx="4">
                  <c:v>27112315.199999999</c:v>
                </c:pt>
                <c:pt idx="5">
                  <c:v>92025578.900000006</c:v>
                </c:pt>
                <c:pt idx="6">
                  <c:v>32267872.699999999</c:v>
                </c:pt>
                <c:pt idx="7">
                  <c:v>65550274</c:v>
                </c:pt>
                <c:pt idx="8">
                  <c:v>19408782.399999999</c:v>
                </c:pt>
                <c:pt idx="9">
                  <c:v>36267382.399999999</c:v>
                </c:pt>
                <c:pt idx="10">
                  <c:v>34247134.799999997</c:v>
                </c:pt>
                <c:pt idx="11">
                  <c:v>61203651.100000001</c:v>
                </c:pt>
                <c:pt idx="12">
                  <c:v>11986574.5</c:v>
                </c:pt>
                <c:pt idx="13">
                  <c:v>14744069.4</c:v>
                </c:pt>
                <c:pt idx="14">
                  <c:v>6857880.1699999999</c:v>
                </c:pt>
                <c:pt idx="15">
                  <c:v>17210478.699999999</c:v>
                </c:pt>
                <c:pt idx="16">
                  <c:v>34908515.799999997</c:v>
                </c:pt>
                <c:pt idx="17">
                  <c:v>11340500.5</c:v>
                </c:pt>
                <c:pt idx="18">
                  <c:v>21453366.600000001</c:v>
                </c:pt>
                <c:pt idx="19">
                  <c:v>12376943.6</c:v>
                </c:pt>
                <c:pt idx="20">
                  <c:v>35546024.700000003</c:v>
                </c:pt>
                <c:pt idx="21">
                  <c:v>44535304.600000001</c:v>
                </c:pt>
                <c:pt idx="22">
                  <c:v>6771856.9000000004</c:v>
                </c:pt>
                <c:pt idx="23">
                  <c:v>13047407.5</c:v>
                </c:pt>
                <c:pt idx="24">
                  <c:v>47755394.700000003</c:v>
                </c:pt>
                <c:pt idx="25">
                  <c:v>123209817</c:v>
                </c:pt>
                <c:pt idx="26">
                  <c:v>107610704</c:v>
                </c:pt>
                <c:pt idx="27">
                  <c:v>88691379.5</c:v>
                </c:pt>
                <c:pt idx="28">
                  <c:v>95525054.599999994</c:v>
                </c:pt>
                <c:pt idx="29">
                  <c:v>198436187</c:v>
                </c:pt>
                <c:pt idx="30">
                  <c:v>95598192.299999997</c:v>
                </c:pt>
                <c:pt idx="31">
                  <c:v>140745488</c:v>
                </c:pt>
                <c:pt idx="32">
                  <c:v>66781285.799999997</c:v>
                </c:pt>
                <c:pt idx="33">
                  <c:v>75676407.400000006</c:v>
                </c:pt>
                <c:pt idx="34">
                  <c:v>99666275.700000003</c:v>
                </c:pt>
                <c:pt idx="35">
                  <c:v>132472646</c:v>
                </c:pt>
                <c:pt idx="36">
                  <c:v>101966286</c:v>
                </c:pt>
                <c:pt idx="37">
                  <c:v>45481056.600000001</c:v>
                </c:pt>
                <c:pt idx="38">
                  <c:v>87783280.400000006</c:v>
                </c:pt>
                <c:pt idx="39">
                  <c:v>42926742.299999997</c:v>
                </c:pt>
                <c:pt idx="40">
                  <c:v>97922201.099999994</c:v>
                </c:pt>
                <c:pt idx="41">
                  <c:v>69526936.799999997</c:v>
                </c:pt>
                <c:pt idx="42">
                  <c:v>94549365.099999994</c:v>
                </c:pt>
                <c:pt idx="43">
                  <c:v>67408082.900000006</c:v>
                </c:pt>
                <c:pt idx="44">
                  <c:v>67142957.099999994</c:v>
                </c:pt>
                <c:pt idx="45">
                  <c:v>71029641.700000003</c:v>
                </c:pt>
                <c:pt idx="46">
                  <c:v>43817199.899999999</c:v>
                </c:pt>
                <c:pt idx="47">
                  <c:v>33535775.5</c:v>
                </c:pt>
                <c:pt idx="48">
                  <c:v>54266536.799999997</c:v>
                </c:pt>
                <c:pt idx="49">
                  <c:v>35860372.5</c:v>
                </c:pt>
                <c:pt idx="50">
                  <c:v>28292460.600000001</c:v>
                </c:pt>
                <c:pt idx="51">
                  <c:v>23154327.699999999</c:v>
                </c:pt>
                <c:pt idx="52">
                  <c:v>17589639</c:v>
                </c:pt>
                <c:pt idx="53">
                  <c:v>52810588</c:v>
                </c:pt>
                <c:pt idx="54">
                  <c:v>13399071</c:v>
                </c:pt>
                <c:pt idx="55">
                  <c:v>6602908.1399999997</c:v>
                </c:pt>
                <c:pt idx="56">
                  <c:v>8485254.6099999994</c:v>
                </c:pt>
                <c:pt idx="57">
                  <c:v>7023717.0700000003</c:v>
                </c:pt>
                <c:pt idx="58">
                  <c:v>10335740.5</c:v>
                </c:pt>
                <c:pt idx="59">
                  <c:v>17223906</c:v>
                </c:pt>
                <c:pt idx="60">
                  <c:v>25889182.300000001</c:v>
                </c:pt>
                <c:pt idx="61">
                  <c:v>23824103.300000001</c:v>
                </c:pt>
                <c:pt idx="62">
                  <c:v>11484704.5</c:v>
                </c:pt>
                <c:pt idx="63">
                  <c:v>21847717</c:v>
                </c:pt>
                <c:pt idx="64">
                  <c:v>24646267.199999999</c:v>
                </c:pt>
                <c:pt idx="65">
                  <c:v>11646954.4</c:v>
                </c:pt>
                <c:pt idx="66">
                  <c:v>26270777.199999999</c:v>
                </c:pt>
                <c:pt idx="67">
                  <c:v>14750900.1</c:v>
                </c:pt>
                <c:pt idx="68">
                  <c:v>14900525.800000001</c:v>
                </c:pt>
                <c:pt idx="69">
                  <c:v>35832976.100000001</c:v>
                </c:pt>
                <c:pt idx="70">
                  <c:v>28932239.399999999</c:v>
                </c:pt>
                <c:pt idx="71">
                  <c:v>14812125.199999999</c:v>
                </c:pt>
                <c:pt idx="72">
                  <c:v>23759340.600000001</c:v>
                </c:pt>
                <c:pt idx="73">
                  <c:v>38957566.100000001</c:v>
                </c:pt>
                <c:pt idx="74">
                  <c:v>40952404.600000001</c:v>
                </c:pt>
                <c:pt idx="75">
                  <c:v>36518454.600000001</c:v>
                </c:pt>
                <c:pt idx="76">
                  <c:v>40982755.600000001</c:v>
                </c:pt>
                <c:pt idx="77">
                  <c:v>23698290.100000001</c:v>
                </c:pt>
                <c:pt idx="78">
                  <c:v>16408317.199999999</c:v>
                </c:pt>
                <c:pt idx="79">
                  <c:v>3785158.43</c:v>
                </c:pt>
                <c:pt idx="80">
                  <c:v>10923730</c:v>
                </c:pt>
                <c:pt idx="81">
                  <c:v>8447072.8599999994</c:v>
                </c:pt>
                <c:pt idx="82">
                  <c:v>18749092.899999999</c:v>
                </c:pt>
                <c:pt idx="83">
                  <c:v>11123378.6</c:v>
                </c:pt>
                <c:pt idx="84">
                  <c:v>10551050.300000001</c:v>
                </c:pt>
                <c:pt idx="85">
                  <c:v>5273011.71</c:v>
                </c:pt>
                <c:pt idx="86">
                  <c:v>4830217.3600000003</c:v>
                </c:pt>
                <c:pt idx="87">
                  <c:v>6041498.8799999999</c:v>
                </c:pt>
                <c:pt idx="88">
                  <c:v>10014924</c:v>
                </c:pt>
                <c:pt idx="89">
                  <c:v>17469621.5</c:v>
                </c:pt>
                <c:pt idx="90">
                  <c:v>11794444.9</c:v>
                </c:pt>
                <c:pt idx="91">
                  <c:v>15597860.800000001</c:v>
                </c:pt>
                <c:pt idx="92">
                  <c:v>14719355.800000001</c:v>
                </c:pt>
                <c:pt idx="93">
                  <c:v>9468719.8499999996</c:v>
                </c:pt>
                <c:pt idx="94">
                  <c:v>23700349.899999999</c:v>
                </c:pt>
                <c:pt idx="95">
                  <c:v>31693302.399999999</c:v>
                </c:pt>
                <c:pt idx="96">
                  <c:v>27297700.699999999</c:v>
                </c:pt>
                <c:pt idx="97">
                  <c:v>43368136.600000001</c:v>
                </c:pt>
                <c:pt idx="98">
                  <c:v>41744412.799999997</c:v>
                </c:pt>
                <c:pt idx="99">
                  <c:v>8844743.8000000007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584-41A6-B9EA-096428A4BEB5}"/>
            </c:ext>
          </c:extLst>
        </c:ser>
        <c:ser>
          <c:idx val="1"/>
          <c:order val="1"/>
          <c:tx>
            <c:v>Volume USD 0.05%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'ETH-DAI'!$AN$3:$AN$102</c:f>
              <c:numCache>
                <c:formatCode>#,##0</c:formatCode>
                <c:ptCount val="100"/>
                <c:pt idx="0">
                  <c:v>134752172</c:v>
                </c:pt>
                <c:pt idx="1">
                  <c:v>136989184</c:v>
                </c:pt>
                <c:pt idx="2">
                  <c:v>119247109</c:v>
                </c:pt>
                <c:pt idx="3">
                  <c:v>126598284</c:v>
                </c:pt>
                <c:pt idx="4">
                  <c:v>96763559</c:v>
                </c:pt>
                <c:pt idx="5">
                  <c:v>275020830</c:v>
                </c:pt>
                <c:pt idx="6">
                  <c:v>161169816</c:v>
                </c:pt>
                <c:pt idx="7">
                  <c:v>197775483</c:v>
                </c:pt>
                <c:pt idx="8">
                  <c:v>93559842.400000006</c:v>
                </c:pt>
                <c:pt idx="9">
                  <c:v>110735275</c:v>
                </c:pt>
                <c:pt idx="10">
                  <c:v>121312666</c:v>
                </c:pt>
                <c:pt idx="11">
                  <c:v>447213450</c:v>
                </c:pt>
                <c:pt idx="12">
                  <c:v>326720434</c:v>
                </c:pt>
                <c:pt idx="13">
                  <c:v>294400075</c:v>
                </c:pt>
                <c:pt idx="14">
                  <c:v>180699820</c:v>
                </c:pt>
                <c:pt idx="15">
                  <c:v>135364349</c:v>
                </c:pt>
                <c:pt idx="16">
                  <c:v>161782810</c:v>
                </c:pt>
                <c:pt idx="17">
                  <c:v>287158887</c:v>
                </c:pt>
                <c:pt idx="18">
                  <c:v>230839306</c:v>
                </c:pt>
                <c:pt idx="19">
                  <c:v>238591643</c:v>
                </c:pt>
                <c:pt idx="20">
                  <c:v>129630785</c:v>
                </c:pt>
                <c:pt idx="21">
                  <c:v>249533852</c:v>
                </c:pt>
                <c:pt idx="22">
                  <c:v>20056863.600000001</c:v>
                </c:pt>
                <c:pt idx="23">
                  <c:v>22582413.800000001</c:v>
                </c:pt>
                <c:pt idx="24">
                  <c:v>88445842.799999997</c:v>
                </c:pt>
                <c:pt idx="25">
                  <c:v>197738434</c:v>
                </c:pt>
                <c:pt idx="26">
                  <c:v>184576418</c:v>
                </c:pt>
                <c:pt idx="27">
                  <c:v>136593848</c:v>
                </c:pt>
                <c:pt idx="28">
                  <c:v>212116835</c:v>
                </c:pt>
                <c:pt idx="29">
                  <c:v>377346290</c:v>
                </c:pt>
                <c:pt idx="30">
                  <c:v>211783684</c:v>
                </c:pt>
                <c:pt idx="31">
                  <c:v>272469727</c:v>
                </c:pt>
                <c:pt idx="32">
                  <c:v>127386330</c:v>
                </c:pt>
                <c:pt idx="33">
                  <c:v>143655948</c:v>
                </c:pt>
                <c:pt idx="34">
                  <c:v>198765096</c:v>
                </c:pt>
                <c:pt idx="35">
                  <c:v>295805471</c:v>
                </c:pt>
                <c:pt idx="36">
                  <c:v>191023979</c:v>
                </c:pt>
                <c:pt idx="37">
                  <c:v>97318650</c:v>
                </c:pt>
                <c:pt idx="38">
                  <c:v>160379721</c:v>
                </c:pt>
                <c:pt idx="39">
                  <c:v>82342708.099999994</c:v>
                </c:pt>
                <c:pt idx="40">
                  <c:v>159982414</c:v>
                </c:pt>
                <c:pt idx="41">
                  <c:v>127843438</c:v>
                </c:pt>
                <c:pt idx="42">
                  <c:v>185564111</c:v>
                </c:pt>
                <c:pt idx="43">
                  <c:v>140838295</c:v>
                </c:pt>
                <c:pt idx="44">
                  <c:v>105601643</c:v>
                </c:pt>
                <c:pt idx="45">
                  <c:v>139306207</c:v>
                </c:pt>
                <c:pt idx="46">
                  <c:v>84047999.099999994</c:v>
                </c:pt>
                <c:pt idx="47">
                  <c:v>53203009.799999997</c:v>
                </c:pt>
                <c:pt idx="48">
                  <c:v>89195105.700000003</c:v>
                </c:pt>
                <c:pt idx="49">
                  <c:v>57789709.399999999</c:v>
                </c:pt>
                <c:pt idx="50">
                  <c:v>42598924.700000003</c:v>
                </c:pt>
                <c:pt idx="51">
                  <c:v>44942167.200000003</c:v>
                </c:pt>
                <c:pt idx="52">
                  <c:v>40264304</c:v>
                </c:pt>
                <c:pt idx="53">
                  <c:v>140602451</c:v>
                </c:pt>
                <c:pt idx="54">
                  <c:v>20602818.100000001</c:v>
                </c:pt>
                <c:pt idx="55">
                  <c:v>15764319.199999999</c:v>
                </c:pt>
                <c:pt idx="56">
                  <c:v>15910659.9</c:v>
                </c:pt>
                <c:pt idx="57">
                  <c:v>18930057.899999999</c:v>
                </c:pt>
                <c:pt idx="58">
                  <c:v>25874661.199999999</c:v>
                </c:pt>
                <c:pt idx="59">
                  <c:v>32841405.199999999</c:v>
                </c:pt>
                <c:pt idx="60">
                  <c:v>65110919.899999999</c:v>
                </c:pt>
                <c:pt idx="61">
                  <c:v>37303059.100000001</c:v>
                </c:pt>
                <c:pt idx="62">
                  <c:v>11545235.300000001</c:v>
                </c:pt>
                <c:pt idx="63">
                  <c:v>20264766.699999999</c:v>
                </c:pt>
                <c:pt idx="64">
                  <c:v>29724696.699999999</c:v>
                </c:pt>
                <c:pt idx="65">
                  <c:v>27924419.100000001</c:v>
                </c:pt>
                <c:pt idx="66">
                  <c:v>39717919.600000001</c:v>
                </c:pt>
                <c:pt idx="67">
                  <c:v>35327281</c:v>
                </c:pt>
                <c:pt idx="68">
                  <c:v>30322098</c:v>
                </c:pt>
                <c:pt idx="69">
                  <c:v>84093304.599999994</c:v>
                </c:pt>
                <c:pt idx="70">
                  <c:v>50608385.5</c:v>
                </c:pt>
                <c:pt idx="71">
                  <c:v>37379758.5</c:v>
                </c:pt>
                <c:pt idx="72">
                  <c:v>66212919.600000001</c:v>
                </c:pt>
                <c:pt idx="73">
                  <c:v>84278896.200000003</c:v>
                </c:pt>
                <c:pt idx="74">
                  <c:v>86458071.900000006</c:v>
                </c:pt>
                <c:pt idx="75">
                  <c:v>75128013.599999994</c:v>
                </c:pt>
                <c:pt idx="76">
                  <c:v>65104305.100000001</c:v>
                </c:pt>
                <c:pt idx="77">
                  <c:v>23801922.600000001</c:v>
                </c:pt>
                <c:pt idx="78">
                  <c:v>21484550.899999999</c:v>
                </c:pt>
                <c:pt idx="79">
                  <c:v>29854731.5</c:v>
                </c:pt>
                <c:pt idx="80">
                  <c:v>8246717.5999999996</c:v>
                </c:pt>
                <c:pt idx="81">
                  <c:v>5931422.6299999999</c:v>
                </c:pt>
                <c:pt idx="82">
                  <c:v>10085185.6</c:v>
                </c:pt>
                <c:pt idx="83">
                  <c:v>3914717.38</c:v>
                </c:pt>
                <c:pt idx="84">
                  <c:v>4543322.6500000004</c:v>
                </c:pt>
                <c:pt idx="85">
                  <c:v>4545889.1100000003</c:v>
                </c:pt>
                <c:pt idx="86">
                  <c:v>5456699.5800000001</c:v>
                </c:pt>
                <c:pt idx="87">
                  <c:v>5264910.9800000004</c:v>
                </c:pt>
                <c:pt idx="88">
                  <c:v>4649296.1399999997</c:v>
                </c:pt>
                <c:pt idx="89">
                  <c:v>18948091</c:v>
                </c:pt>
                <c:pt idx="90">
                  <c:v>19229455.100000001</c:v>
                </c:pt>
                <c:pt idx="91">
                  <c:v>33991185.700000003</c:v>
                </c:pt>
                <c:pt idx="92">
                  <c:v>28500981.399999999</c:v>
                </c:pt>
                <c:pt idx="93">
                  <c:v>22317448.399999999</c:v>
                </c:pt>
                <c:pt idx="94">
                  <c:v>55815770.5</c:v>
                </c:pt>
                <c:pt idx="95">
                  <c:v>56939116.799999997</c:v>
                </c:pt>
                <c:pt idx="96">
                  <c:v>39655176</c:v>
                </c:pt>
                <c:pt idx="97">
                  <c:v>63111469.399999999</c:v>
                </c:pt>
                <c:pt idx="98">
                  <c:v>67049003.299999997</c:v>
                </c:pt>
                <c:pt idx="99">
                  <c:v>24484403.699999999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584-41A6-B9EA-096428A4B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6380063"/>
        <c:axId val="52575009"/>
      </c:barChart>
      <c:catAx>
        <c:axId val="4663800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2575009"/>
        <c:crosses val="autoZero"/>
        <c:auto val="1"/>
        <c:lblAlgn val="ctr"/>
        <c:lblOffset val="100"/>
        <c:noMultiLvlLbl val="1"/>
      </c:catAx>
      <c:valAx>
        <c:axId val="525750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66380063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Average trade size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Average trade size 0.3%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'ETH-DAI'!$AP$3:$AP$102</c:f>
              <c:numCache>
                <c:formatCode>#,##0</c:formatCode>
                <c:ptCount val="100"/>
                <c:pt idx="0">
                  <c:v>153410.13934426231</c:v>
                </c:pt>
                <c:pt idx="1">
                  <c:v>156099.93842105265</c:v>
                </c:pt>
                <c:pt idx="2">
                  <c:v>94551.074866310155</c:v>
                </c:pt>
                <c:pt idx="3">
                  <c:v>133443.19559471364</c:v>
                </c:pt>
                <c:pt idx="4">
                  <c:v>156718.58497109826</c:v>
                </c:pt>
                <c:pt idx="5">
                  <c:v>294011.43418530351</c:v>
                </c:pt>
                <c:pt idx="6">
                  <c:v>209531.6409090909</c:v>
                </c:pt>
                <c:pt idx="7">
                  <c:v>225258.6735395189</c:v>
                </c:pt>
                <c:pt idx="8">
                  <c:v>181390.48971962614</c:v>
                </c:pt>
                <c:pt idx="9">
                  <c:v>196039.90486486486</c:v>
                </c:pt>
                <c:pt idx="10">
                  <c:v>188171.0703296703</c:v>
                </c:pt>
                <c:pt idx="11">
                  <c:v>176889.16502890174</c:v>
                </c:pt>
                <c:pt idx="12">
                  <c:v>62430.075520833336</c:v>
                </c:pt>
                <c:pt idx="13">
                  <c:v>68577.066976744187</c:v>
                </c:pt>
                <c:pt idx="14">
                  <c:v>47295.725310344824</c:v>
                </c:pt>
                <c:pt idx="15">
                  <c:v>121200.55422535211</c:v>
                </c:pt>
                <c:pt idx="16">
                  <c:v>225216.23096774193</c:v>
                </c:pt>
                <c:pt idx="17">
                  <c:v>75603.33666666667</c:v>
                </c:pt>
                <c:pt idx="18">
                  <c:v>114723.88556149733</c:v>
                </c:pt>
                <c:pt idx="19">
                  <c:v>91681.063703703694</c:v>
                </c:pt>
                <c:pt idx="20">
                  <c:v>192140.67405405408</c:v>
                </c:pt>
                <c:pt idx="21">
                  <c:v>129840.53819241983</c:v>
                </c:pt>
                <c:pt idx="22">
                  <c:v>52495.014728682174</c:v>
                </c:pt>
                <c:pt idx="23">
                  <c:v>80045.444785276079</c:v>
                </c:pt>
                <c:pt idx="24">
                  <c:v>292977.88159509207</c:v>
                </c:pt>
                <c:pt idx="25">
                  <c:v>325951.89682539681</c:v>
                </c:pt>
                <c:pt idx="26">
                  <c:v>392739.79562043794</c:v>
                </c:pt>
                <c:pt idx="27">
                  <c:v>341120.69038461539</c:v>
                </c:pt>
                <c:pt idx="28">
                  <c:v>328264.7924398625</c:v>
                </c:pt>
                <c:pt idx="29">
                  <c:v>334067.65488215489</c:v>
                </c:pt>
                <c:pt idx="30">
                  <c:v>334259.41363636364</c:v>
                </c:pt>
                <c:pt idx="31">
                  <c:v>323552.84597701149</c:v>
                </c:pt>
                <c:pt idx="32">
                  <c:v>290353.4165217391</c:v>
                </c:pt>
                <c:pt idx="33">
                  <c:v>315318.3641666667</c:v>
                </c:pt>
                <c:pt idx="34">
                  <c:v>327849.59111842106</c:v>
                </c:pt>
                <c:pt idx="35">
                  <c:v>360960.88828337874</c:v>
                </c:pt>
                <c:pt idx="36">
                  <c:v>314710.75925925927</c:v>
                </c:pt>
                <c:pt idx="37">
                  <c:v>216576.46000000002</c:v>
                </c:pt>
                <c:pt idx="38">
                  <c:v>248677.84815864023</c:v>
                </c:pt>
                <c:pt idx="39">
                  <c:v>169002.92244094488</c:v>
                </c:pt>
                <c:pt idx="40">
                  <c:v>298543.29603658535</c:v>
                </c:pt>
                <c:pt idx="41">
                  <c:v>367867.39047619049</c:v>
                </c:pt>
                <c:pt idx="42">
                  <c:v>270915.0862464183</c:v>
                </c:pt>
                <c:pt idx="43">
                  <c:v>275135.03224489797</c:v>
                </c:pt>
                <c:pt idx="44">
                  <c:v>299745.34419642854</c:v>
                </c:pt>
                <c:pt idx="45">
                  <c:v>215895.56747720364</c:v>
                </c:pt>
                <c:pt idx="46">
                  <c:v>300117.80753424659</c:v>
                </c:pt>
                <c:pt idx="47">
                  <c:v>266156.9484126984</c:v>
                </c:pt>
                <c:pt idx="48">
                  <c:v>281173.76580310881</c:v>
                </c:pt>
                <c:pt idx="49">
                  <c:v>226964.3829113924</c:v>
                </c:pt>
                <c:pt idx="50">
                  <c:v>197849.37482517483</c:v>
                </c:pt>
                <c:pt idx="51">
                  <c:v>179490.91240310078</c:v>
                </c:pt>
                <c:pt idx="52">
                  <c:v>149064.7372881356</c:v>
                </c:pt>
                <c:pt idx="53">
                  <c:v>260150.67980295565</c:v>
                </c:pt>
                <c:pt idx="54">
                  <c:v>94359.65492957746</c:v>
                </c:pt>
                <c:pt idx="55">
                  <c:v>55024.234499999999</c:v>
                </c:pt>
                <c:pt idx="56">
                  <c:v>63322.79559701492</c:v>
                </c:pt>
                <c:pt idx="57">
                  <c:v>66892.543523809523</c:v>
                </c:pt>
                <c:pt idx="58">
                  <c:v>127601.73456790124</c:v>
                </c:pt>
                <c:pt idx="59">
                  <c:v>140031.75609756098</c:v>
                </c:pt>
                <c:pt idx="60">
                  <c:v>199147.55615384615</c:v>
                </c:pt>
                <c:pt idx="61">
                  <c:v>134599.45367231639</c:v>
                </c:pt>
                <c:pt idx="62">
                  <c:v>49079.933760683758</c:v>
                </c:pt>
                <c:pt idx="63">
                  <c:v>61027.142458100556</c:v>
                </c:pt>
                <c:pt idx="64">
                  <c:v>89949.880291970796</c:v>
                </c:pt>
                <c:pt idx="65">
                  <c:v>93927.051612903233</c:v>
                </c:pt>
                <c:pt idx="66">
                  <c:v>128778.31960784314</c:v>
                </c:pt>
                <c:pt idx="67">
                  <c:v>109265.92666666667</c:v>
                </c:pt>
                <c:pt idx="68">
                  <c:v>123144.84132231405</c:v>
                </c:pt>
                <c:pt idx="69">
                  <c:v>245431.34315068493</c:v>
                </c:pt>
                <c:pt idx="70">
                  <c:v>189099.6039215686</c:v>
                </c:pt>
                <c:pt idx="71">
                  <c:v>161001.36086956522</c:v>
                </c:pt>
                <c:pt idx="72">
                  <c:v>173425.84379562046</c:v>
                </c:pt>
                <c:pt idx="73">
                  <c:v>176278.57963800905</c:v>
                </c:pt>
                <c:pt idx="74">
                  <c:v>195011.45047619048</c:v>
                </c:pt>
                <c:pt idx="75">
                  <c:v>192202.39263157896</c:v>
                </c:pt>
                <c:pt idx="76">
                  <c:v>195155.97904761907</c:v>
                </c:pt>
                <c:pt idx="77">
                  <c:v>54984.431786542926</c:v>
                </c:pt>
                <c:pt idx="78">
                  <c:v>29511.361870503595</c:v>
                </c:pt>
                <c:pt idx="79">
                  <c:v>20241.488930481286</c:v>
                </c:pt>
                <c:pt idx="80">
                  <c:v>25404.023255813954</c:v>
                </c:pt>
                <c:pt idx="81">
                  <c:v>37376.428584070796</c:v>
                </c:pt>
                <c:pt idx="82">
                  <c:v>52080.813611111109</c:v>
                </c:pt>
                <c:pt idx="83">
                  <c:v>41045.677490774906</c:v>
                </c:pt>
                <c:pt idx="84">
                  <c:v>42890.448373983745</c:v>
                </c:pt>
                <c:pt idx="85">
                  <c:v>31765.130783132528</c:v>
                </c:pt>
                <c:pt idx="86">
                  <c:v>32636.603783783787</c:v>
                </c:pt>
                <c:pt idx="87">
                  <c:v>39746.703157894735</c:v>
                </c:pt>
                <c:pt idx="88">
                  <c:v>65031.974025974028</c:v>
                </c:pt>
                <c:pt idx="89">
                  <c:v>82794.414691943122</c:v>
                </c:pt>
                <c:pt idx="90">
                  <c:v>64450.518579234973</c:v>
                </c:pt>
                <c:pt idx="91">
                  <c:v>87628.431460674168</c:v>
                </c:pt>
                <c:pt idx="92">
                  <c:v>83160.20225988701</c:v>
                </c:pt>
                <c:pt idx="93">
                  <c:v>70662.088432835822</c:v>
                </c:pt>
                <c:pt idx="94">
                  <c:v>126739.83903743315</c:v>
                </c:pt>
                <c:pt idx="95">
                  <c:v>136609.06206896552</c:v>
                </c:pt>
                <c:pt idx="96">
                  <c:v>127559.34906542055</c:v>
                </c:pt>
                <c:pt idx="97">
                  <c:v>148014.11808873722</c:v>
                </c:pt>
                <c:pt idx="98">
                  <c:v>128050.34601226993</c:v>
                </c:pt>
                <c:pt idx="99">
                  <c:v>52647.284523809525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AAC-4238-A850-A98003A436C2}"/>
            </c:ext>
          </c:extLst>
        </c:ser>
        <c:ser>
          <c:idx val="1"/>
          <c:order val="1"/>
          <c:tx>
            <c:v>Average trade size 0.05%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'ETH-DAI'!$AQ$3:$AQ$102</c:f>
              <c:numCache>
                <c:formatCode>#,##0</c:formatCode>
                <c:ptCount val="100"/>
                <c:pt idx="0">
                  <c:v>155244.43778801843</c:v>
                </c:pt>
                <c:pt idx="1">
                  <c:v>139642.38939857288</c:v>
                </c:pt>
                <c:pt idx="2">
                  <c:v>123316.55532574974</c:v>
                </c:pt>
                <c:pt idx="3">
                  <c:v>130648.38390092879</c:v>
                </c:pt>
                <c:pt idx="4">
                  <c:v>105521.8745910578</c:v>
                </c:pt>
                <c:pt idx="5">
                  <c:v>217064.58563535911</c:v>
                </c:pt>
                <c:pt idx="6">
                  <c:v>174804.57266811279</c:v>
                </c:pt>
                <c:pt idx="7">
                  <c:v>186756.83002832861</c:v>
                </c:pt>
                <c:pt idx="8">
                  <c:v>127292.30258503402</c:v>
                </c:pt>
                <c:pt idx="9">
                  <c:v>135207.90598290597</c:v>
                </c:pt>
                <c:pt idx="10">
                  <c:v>154735.54336734695</c:v>
                </c:pt>
                <c:pt idx="11">
                  <c:v>240308.14078452444</c:v>
                </c:pt>
                <c:pt idx="12">
                  <c:v>216514.53545394301</c:v>
                </c:pt>
                <c:pt idx="13">
                  <c:v>193556.91978961209</c:v>
                </c:pt>
                <c:pt idx="14">
                  <c:v>147993.30057330057</c:v>
                </c:pt>
                <c:pt idx="15">
                  <c:v>141004.53020833334</c:v>
                </c:pt>
                <c:pt idx="16">
                  <c:v>154520.35339063991</c:v>
                </c:pt>
                <c:pt idx="17">
                  <c:v>219540.43348623853</c:v>
                </c:pt>
                <c:pt idx="18">
                  <c:v>191726.99833887044</c:v>
                </c:pt>
                <c:pt idx="19">
                  <c:v>193191.61376518218</c:v>
                </c:pt>
                <c:pt idx="20">
                  <c:v>118168.44576116682</c:v>
                </c:pt>
                <c:pt idx="21">
                  <c:v>169405.19484046166</c:v>
                </c:pt>
                <c:pt idx="22">
                  <c:v>27067.292307692311</c:v>
                </c:pt>
                <c:pt idx="23">
                  <c:v>35340.240688575905</c:v>
                </c:pt>
                <c:pt idx="24">
                  <c:v>96980.090789473674</c:v>
                </c:pt>
                <c:pt idx="25">
                  <c:v>128068.93393782384</c:v>
                </c:pt>
                <c:pt idx="26">
                  <c:v>172019.02889095992</c:v>
                </c:pt>
                <c:pt idx="27">
                  <c:v>127657.80186915888</c:v>
                </c:pt>
                <c:pt idx="28">
                  <c:v>155169.59400146306</c:v>
                </c:pt>
                <c:pt idx="29">
                  <c:v>178161.61000944287</c:v>
                </c:pt>
                <c:pt idx="30">
                  <c:v>160078.37037037036</c:v>
                </c:pt>
                <c:pt idx="31">
                  <c:v>157496.95202312138</c:v>
                </c:pt>
                <c:pt idx="32">
                  <c:v>127513.84384384385</c:v>
                </c:pt>
                <c:pt idx="33">
                  <c:v>129653.38267148014</c:v>
                </c:pt>
                <c:pt idx="34">
                  <c:v>145615.45494505495</c:v>
                </c:pt>
                <c:pt idx="35">
                  <c:v>168358.26465566305</c:v>
                </c:pt>
                <c:pt idx="36">
                  <c:v>139230.30539358599</c:v>
                </c:pt>
                <c:pt idx="37">
                  <c:v>93755.924855491336</c:v>
                </c:pt>
                <c:pt idx="38">
                  <c:v>105167.03016393443</c:v>
                </c:pt>
                <c:pt idx="39">
                  <c:v>76597.867999999988</c:v>
                </c:pt>
                <c:pt idx="40">
                  <c:v>119211.93293591654</c:v>
                </c:pt>
                <c:pt idx="41">
                  <c:v>121063.86174242424</c:v>
                </c:pt>
                <c:pt idx="42">
                  <c:v>134955.71709090908</c:v>
                </c:pt>
                <c:pt idx="43">
                  <c:v>112670.636</c:v>
                </c:pt>
                <c:pt idx="44">
                  <c:v>90335.023952095813</c:v>
                </c:pt>
                <c:pt idx="45">
                  <c:v>113165.074735987</c:v>
                </c:pt>
                <c:pt idx="46">
                  <c:v>91455.929379760608</c:v>
                </c:pt>
                <c:pt idx="47">
                  <c:v>74409.803916083911</c:v>
                </c:pt>
                <c:pt idx="48">
                  <c:v>88839.746713147411</c:v>
                </c:pt>
                <c:pt idx="49">
                  <c:v>71082.053382533821</c:v>
                </c:pt>
                <c:pt idx="50">
                  <c:v>63866.453823088457</c:v>
                </c:pt>
                <c:pt idx="51">
                  <c:v>62680.846861924692</c:v>
                </c:pt>
                <c:pt idx="52">
                  <c:v>58608.885007278019</c:v>
                </c:pt>
                <c:pt idx="53">
                  <c:v>148471.43717001055</c:v>
                </c:pt>
                <c:pt idx="54">
                  <c:v>46507.490067720093</c:v>
                </c:pt>
                <c:pt idx="55">
                  <c:v>39020.59207920792</c:v>
                </c:pt>
                <c:pt idx="56">
                  <c:v>33924.647974413645</c:v>
                </c:pt>
                <c:pt idx="57">
                  <c:v>47562.95954773869</c:v>
                </c:pt>
                <c:pt idx="58">
                  <c:v>57755.940178571429</c:v>
                </c:pt>
                <c:pt idx="59">
                  <c:v>58540.829233511584</c:v>
                </c:pt>
                <c:pt idx="60">
                  <c:v>119032.76032906763</c:v>
                </c:pt>
                <c:pt idx="61">
                  <c:v>60458.766774716372</c:v>
                </c:pt>
                <c:pt idx="62">
                  <c:v>22998.476693227094</c:v>
                </c:pt>
                <c:pt idx="63">
                  <c:v>31963.354416403785</c:v>
                </c:pt>
                <c:pt idx="64">
                  <c:v>47332.319585987258</c:v>
                </c:pt>
                <c:pt idx="65">
                  <c:v>60442.465584415586</c:v>
                </c:pt>
                <c:pt idx="66">
                  <c:v>51783.467535853975</c:v>
                </c:pt>
                <c:pt idx="67">
                  <c:v>65786.370577281195</c:v>
                </c:pt>
                <c:pt idx="68">
                  <c:v>52460.37716262976</c:v>
                </c:pt>
                <c:pt idx="69">
                  <c:v>125512.39492537313</c:v>
                </c:pt>
                <c:pt idx="70">
                  <c:v>80973.416800000006</c:v>
                </c:pt>
                <c:pt idx="71">
                  <c:v>73293.644117647054</c:v>
                </c:pt>
                <c:pt idx="72">
                  <c:v>104767.27784810126</c:v>
                </c:pt>
                <c:pt idx="73">
                  <c:v>70349.66293823038</c:v>
                </c:pt>
                <c:pt idx="74">
                  <c:v>82498.160209923677</c:v>
                </c:pt>
                <c:pt idx="75">
                  <c:v>86354.038620689651</c:v>
                </c:pt>
                <c:pt idx="76">
                  <c:v>71464.65982436882</c:v>
                </c:pt>
                <c:pt idx="77">
                  <c:v>27708.873806752039</c:v>
                </c:pt>
                <c:pt idx="78">
                  <c:v>23661.399669603521</c:v>
                </c:pt>
                <c:pt idx="79">
                  <c:v>71422.802631578947</c:v>
                </c:pt>
                <c:pt idx="80">
                  <c:v>13860.029579831933</c:v>
                </c:pt>
                <c:pt idx="81">
                  <c:v>14865.720877192982</c:v>
                </c:pt>
                <c:pt idx="82">
                  <c:v>20837.16033057851</c:v>
                </c:pt>
                <c:pt idx="83">
                  <c:v>13270.228406779661</c:v>
                </c:pt>
                <c:pt idx="84">
                  <c:v>16765.028228782288</c:v>
                </c:pt>
                <c:pt idx="85">
                  <c:v>16836.626333333334</c:v>
                </c:pt>
                <c:pt idx="86">
                  <c:v>19488.212785714288</c:v>
                </c:pt>
                <c:pt idx="87">
                  <c:v>17491.398604651164</c:v>
                </c:pt>
                <c:pt idx="88">
                  <c:v>16313.319789473682</c:v>
                </c:pt>
                <c:pt idx="89">
                  <c:v>38201.796370967742</c:v>
                </c:pt>
                <c:pt idx="90">
                  <c:v>37266.385852713182</c:v>
                </c:pt>
                <c:pt idx="91">
                  <c:v>42702.494597989957</c:v>
                </c:pt>
                <c:pt idx="92">
                  <c:v>34630.59708383961</c:v>
                </c:pt>
                <c:pt idx="93">
                  <c:v>32723.531378299118</c:v>
                </c:pt>
                <c:pt idx="94">
                  <c:v>61471.112885462557</c:v>
                </c:pt>
                <c:pt idx="95">
                  <c:v>61689.183965330441</c:v>
                </c:pt>
                <c:pt idx="96">
                  <c:v>46818.389610389611</c:v>
                </c:pt>
                <c:pt idx="97">
                  <c:v>64465.239427987741</c:v>
                </c:pt>
                <c:pt idx="98">
                  <c:v>52422.989288506644</c:v>
                </c:pt>
                <c:pt idx="99">
                  <c:v>32953.437012113056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FAAC-4238-A850-A98003A43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8481633"/>
        <c:axId val="1368767974"/>
      </c:barChart>
      <c:catAx>
        <c:axId val="4684816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368767974"/>
        <c:crosses val="autoZero"/>
        <c:auto val="1"/>
        <c:lblAlgn val="ctr"/>
        <c:lblOffset val="100"/>
        <c:noMultiLvlLbl val="1"/>
      </c:catAx>
      <c:valAx>
        <c:axId val="13687679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68481633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TVL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TVL 0.3%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'ETH-DAI'!$R$3:$R$102</c:f>
              <c:numCache>
                <c:formatCode>#,##0</c:formatCode>
                <c:ptCount val="100"/>
                <c:pt idx="0">
                  <c:v>85861913.799999997</c:v>
                </c:pt>
                <c:pt idx="1">
                  <c:v>86668717.400000006</c:v>
                </c:pt>
                <c:pt idx="2">
                  <c:v>87975744.599999994</c:v>
                </c:pt>
                <c:pt idx="3">
                  <c:v>93009067.599999994</c:v>
                </c:pt>
                <c:pt idx="4">
                  <c:v>92605637</c:v>
                </c:pt>
                <c:pt idx="5">
                  <c:v>94819032.200000003</c:v>
                </c:pt>
                <c:pt idx="6">
                  <c:v>94321680.099999994</c:v>
                </c:pt>
                <c:pt idx="7">
                  <c:v>94023707</c:v>
                </c:pt>
                <c:pt idx="8">
                  <c:v>94511700.599999994</c:v>
                </c:pt>
                <c:pt idx="9">
                  <c:v>95366391.599999994</c:v>
                </c:pt>
                <c:pt idx="10">
                  <c:v>95228318</c:v>
                </c:pt>
                <c:pt idx="11">
                  <c:v>86532071.700000003</c:v>
                </c:pt>
                <c:pt idx="12">
                  <c:v>86974355</c:v>
                </c:pt>
                <c:pt idx="13">
                  <c:v>81442265.299999997</c:v>
                </c:pt>
                <c:pt idx="14">
                  <c:v>85094727.700000003</c:v>
                </c:pt>
                <c:pt idx="15">
                  <c:v>86815109.299999997</c:v>
                </c:pt>
                <c:pt idx="16">
                  <c:v>85189506</c:v>
                </c:pt>
                <c:pt idx="17">
                  <c:v>82749282.700000003</c:v>
                </c:pt>
                <c:pt idx="18">
                  <c:v>88555349.299999997</c:v>
                </c:pt>
                <c:pt idx="19">
                  <c:v>89195518.900000006</c:v>
                </c:pt>
                <c:pt idx="20">
                  <c:v>89691797.200000003</c:v>
                </c:pt>
                <c:pt idx="21">
                  <c:v>83889240.799999997</c:v>
                </c:pt>
                <c:pt idx="22">
                  <c:v>83006095.700000003</c:v>
                </c:pt>
                <c:pt idx="23">
                  <c:v>86362002.599999994</c:v>
                </c:pt>
                <c:pt idx="24">
                  <c:v>106172290</c:v>
                </c:pt>
                <c:pt idx="25">
                  <c:v>107909959</c:v>
                </c:pt>
                <c:pt idx="26">
                  <c:v>107803725</c:v>
                </c:pt>
                <c:pt idx="27">
                  <c:v>106840265</c:v>
                </c:pt>
                <c:pt idx="28">
                  <c:v>123067584</c:v>
                </c:pt>
                <c:pt idx="29">
                  <c:v>121691221</c:v>
                </c:pt>
                <c:pt idx="30">
                  <c:v>123677378</c:v>
                </c:pt>
                <c:pt idx="31">
                  <c:v>126715900</c:v>
                </c:pt>
                <c:pt idx="32">
                  <c:v>126279636</c:v>
                </c:pt>
                <c:pt idx="33">
                  <c:v>131598555</c:v>
                </c:pt>
                <c:pt idx="34">
                  <c:v>127711608</c:v>
                </c:pt>
                <c:pt idx="35">
                  <c:v>123452176</c:v>
                </c:pt>
                <c:pt idx="36">
                  <c:v>128543217</c:v>
                </c:pt>
                <c:pt idx="37">
                  <c:v>130156498</c:v>
                </c:pt>
                <c:pt idx="38">
                  <c:v>122282061</c:v>
                </c:pt>
                <c:pt idx="39">
                  <c:v>94449282.900000006</c:v>
                </c:pt>
                <c:pt idx="40">
                  <c:v>97536965.299999997</c:v>
                </c:pt>
                <c:pt idx="41">
                  <c:v>97390582.400000006</c:v>
                </c:pt>
                <c:pt idx="42">
                  <c:v>96612575.200000003</c:v>
                </c:pt>
                <c:pt idx="43">
                  <c:v>98845740.599999994</c:v>
                </c:pt>
                <c:pt idx="44">
                  <c:v>100291169</c:v>
                </c:pt>
                <c:pt idx="45">
                  <c:v>100763765</c:v>
                </c:pt>
                <c:pt idx="46">
                  <c:v>102648843</c:v>
                </c:pt>
                <c:pt idx="47">
                  <c:v>102169450</c:v>
                </c:pt>
                <c:pt idx="48">
                  <c:v>104350842</c:v>
                </c:pt>
                <c:pt idx="49">
                  <c:v>103926848</c:v>
                </c:pt>
                <c:pt idx="50">
                  <c:v>104966402</c:v>
                </c:pt>
                <c:pt idx="51">
                  <c:v>104788890</c:v>
                </c:pt>
                <c:pt idx="52">
                  <c:v>104464894</c:v>
                </c:pt>
                <c:pt idx="53">
                  <c:v>100306818</c:v>
                </c:pt>
                <c:pt idx="54">
                  <c:v>97034811.900000006</c:v>
                </c:pt>
                <c:pt idx="55">
                  <c:v>98481554.200000003</c:v>
                </c:pt>
                <c:pt idx="56">
                  <c:v>97865271.599999994</c:v>
                </c:pt>
                <c:pt idx="57">
                  <c:v>99247703</c:v>
                </c:pt>
                <c:pt idx="58">
                  <c:v>100735774</c:v>
                </c:pt>
                <c:pt idx="59">
                  <c:v>99338522.700000003</c:v>
                </c:pt>
                <c:pt idx="60">
                  <c:v>99948748.400000006</c:v>
                </c:pt>
                <c:pt idx="61">
                  <c:v>94984736.299999997</c:v>
                </c:pt>
                <c:pt idx="62">
                  <c:v>92144911.099999994</c:v>
                </c:pt>
                <c:pt idx="63">
                  <c:v>53651987.100000001</c:v>
                </c:pt>
                <c:pt idx="64">
                  <c:v>62998807</c:v>
                </c:pt>
                <c:pt idx="65">
                  <c:v>63799289.600000001</c:v>
                </c:pt>
                <c:pt idx="66">
                  <c:v>62539978.600000001</c:v>
                </c:pt>
                <c:pt idx="67">
                  <c:v>64721361.299999997</c:v>
                </c:pt>
                <c:pt idx="68">
                  <c:v>99571827.799999997</c:v>
                </c:pt>
                <c:pt idx="69">
                  <c:v>96935844.5</c:v>
                </c:pt>
                <c:pt idx="70">
                  <c:v>98092368.299999997</c:v>
                </c:pt>
                <c:pt idx="71">
                  <c:v>98199289.400000006</c:v>
                </c:pt>
                <c:pt idx="72">
                  <c:v>98356492.200000003</c:v>
                </c:pt>
                <c:pt idx="73">
                  <c:v>95830756.299999997</c:v>
                </c:pt>
                <c:pt idx="74">
                  <c:v>96771354.400000006</c:v>
                </c:pt>
                <c:pt idx="75">
                  <c:v>95198704.5</c:v>
                </c:pt>
                <c:pt idx="76">
                  <c:v>92872837.299999997</c:v>
                </c:pt>
                <c:pt idx="77">
                  <c:v>47962054.200000003</c:v>
                </c:pt>
                <c:pt idx="78">
                  <c:v>45317248.100000001</c:v>
                </c:pt>
                <c:pt idx="79">
                  <c:v>46933990.899999999</c:v>
                </c:pt>
                <c:pt idx="80">
                  <c:v>45599262.200000003</c:v>
                </c:pt>
                <c:pt idx="81">
                  <c:v>51819473.700000003</c:v>
                </c:pt>
                <c:pt idx="82">
                  <c:v>49268788.200000003</c:v>
                </c:pt>
                <c:pt idx="83">
                  <c:v>48734022.899999999</c:v>
                </c:pt>
                <c:pt idx="84">
                  <c:v>50537486.5</c:v>
                </c:pt>
                <c:pt idx="85">
                  <c:v>50815859.899999999</c:v>
                </c:pt>
                <c:pt idx="86">
                  <c:v>50670641.5</c:v>
                </c:pt>
                <c:pt idx="87">
                  <c:v>51680992.299999997</c:v>
                </c:pt>
                <c:pt idx="88">
                  <c:v>55631443.700000003</c:v>
                </c:pt>
                <c:pt idx="89">
                  <c:v>54155582.399999999</c:v>
                </c:pt>
                <c:pt idx="90">
                  <c:v>54053637.899999999</c:v>
                </c:pt>
                <c:pt idx="91">
                  <c:v>57423347.200000003</c:v>
                </c:pt>
                <c:pt idx="92">
                  <c:v>84083978.400000006</c:v>
                </c:pt>
                <c:pt idx="93">
                  <c:v>83835079.099999994</c:v>
                </c:pt>
                <c:pt idx="94">
                  <c:v>86475999.299999997</c:v>
                </c:pt>
                <c:pt idx="95">
                  <c:v>87246320.700000003</c:v>
                </c:pt>
                <c:pt idx="96">
                  <c:v>91470116.700000003</c:v>
                </c:pt>
                <c:pt idx="97">
                  <c:v>86669565.700000003</c:v>
                </c:pt>
                <c:pt idx="98">
                  <c:v>84153623.400000006</c:v>
                </c:pt>
                <c:pt idx="99">
                  <c:v>85057294.299999997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E4-447C-89FA-419CBC3BA939}"/>
            </c:ext>
          </c:extLst>
        </c:ser>
        <c:ser>
          <c:idx val="1"/>
          <c:order val="1"/>
          <c:tx>
            <c:v>TVL 0.05%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'ETH-DAI'!$S$3:$S$102</c:f>
              <c:numCache>
                <c:formatCode>#,##0</c:formatCode>
                <c:ptCount val="100"/>
                <c:pt idx="0">
                  <c:v>67254554.599999994</c:v>
                </c:pt>
                <c:pt idx="1">
                  <c:v>65077524.899999999</c:v>
                </c:pt>
                <c:pt idx="2">
                  <c:v>65818839.600000001</c:v>
                </c:pt>
                <c:pt idx="3">
                  <c:v>66549629.399999999</c:v>
                </c:pt>
                <c:pt idx="4">
                  <c:v>67570864.400000006</c:v>
                </c:pt>
                <c:pt idx="5">
                  <c:v>70747789.799999997</c:v>
                </c:pt>
                <c:pt idx="6">
                  <c:v>73219825.5</c:v>
                </c:pt>
                <c:pt idx="7">
                  <c:v>70917351.400000006</c:v>
                </c:pt>
                <c:pt idx="8">
                  <c:v>73735560.299999997</c:v>
                </c:pt>
                <c:pt idx="9">
                  <c:v>70805948.799999997</c:v>
                </c:pt>
                <c:pt idx="10">
                  <c:v>70569572.799999997</c:v>
                </c:pt>
                <c:pt idx="11">
                  <c:v>68388696.799999997</c:v>
                </c:pt>
                <c:pt idx="12">
                  <c:v>73173664.700000003</c:v>
                </c:pt>
                <c:pt idx="13">
                  <c:v>65576064.200000003</c:v>
                </c:pt>
                <c:pt idx="14">
                  <c:v>69571124.700000003</c:v>
                </c:pt>
                <c:pt idx="15">
                  <c:v>70937702.900000006</c:v>
                </c:pt>
                <c:pt idx="16">
                  <c:v>69648696.299999997</c:v>
                </c:pt>
                <c:pt idx="17">
                  <c:v>67516184.200000003</c:v>
                </c:pt>
                <c:pt idx="18">
                  <c:v>70721435.599999994</c:v>
                </c:pt>
                <c:pt idx="19">
                  <c:v>69819670.599999994</c:v>
                </c:pt>
                <c:pt idx="20">
                  <c:v>72597707</c:v>
                </c:pt>
                <c:pt idx="21">
                  <c:v>26958540.899999999</c:v>
                </c:pt>
                <c:pt idx="22">
                  <c:v>27111976.800000001</c:v>
                </c:pt>
                <c:pt idx="23">
                  <c:v>28220589.899999999</c:v>
                </c:pt>
                <c:pt idx="24">
                  <c:v>34889697.5</c:v>
                </c:pt>
                <c:pt idx="25">
                  <c:v>36760825.200000003</c:v>
                </c:pt>
                <c:pt idx="26">
                  <c:v>42809598.600000001</c:v>
                </c:pt>
                <c:pt idx="27">
                  <c:v>45301479</c:v>
                </c:pt>
                <c:pt idx="28">
                  <c:v>47701222</c:v>
                </c:pt>
                <c:pt idx="29">
                  <c:v>47606160.299999997</c:v>
                </c:pt>
                <c:pt idx="30">
                  <c:v>48450521.600000001</c:v>
                </c:pt>
                <c:pt idx="31">
                  <c:v>49524541.700000003</c:v>
                </c:pt>
                <c:pt idx="32">
                  <c:v>49377109.200000003</c:v>
                </c:pt>
                <c:pt idx="33">
                  <c:v>47079071.399999999</c:v>
                </c:pt>
                <c:pt idx="34">
                  <c:v>45289242.5</c:v>
                </c:pt>
                <c:pt idx="35">
                  <c:v>45057886.600000001</c:v>
                </c:pt>
                <c:pt idx="36">
                  <c:v>45819940.5</c:v>
                </c:pt>
                <c:pt idx="37">
                  <c:v>46343461.299999997</c:v>
                </c:pt>
                <c:pt idx="38">
                  <c:v>43431376.100000001</c:v>
                </c:pt>
                <c:pt idx="39">
                  <c:v>32487069.899999999</c:v>
                </c:pt>
                <c:pt idx="40">
                  <c:v>33439542.5</c:v>
                </c:pt>
                <c:pt idx="41">
                  <c:v>33248548.100000001</c:v>
                </c:pt>
                <c:pt idx="42">
                  <c:v>32846083.899999999</c:v>
                </c:pt>
                <c:pt idx="43">
                  <c:v>33412948.899999999</c:v>
                </c:pt>
                <c:pt idx="44">
                  <c:v>33295937.699999999</c:v>
                </c:pt>
                <c:pt idx="45">
                  <c:v>33493254.5</c:v>
                </c:pt>
                <c:pt idx="46">
                  <c:v>33900732.600000001</c:v>
                </c:pt>
                <c:pt idx="47">
                  <c:v>33720219.5</c:v>
                </c:pt>
                <c:pt idx="48">
                  <c:v>34310459.600000001</c:v>
                </c:pt>
                <c:pt idx="49">
                  <c:v>34032936.700000003</c:v>
                </c:pt>
                <c:pt idx="50">
                  <c:v>34293014.799999997</c:v>
                </c:pt>
                <c:pt idx="51">
                  <c:v>34137059.799999997</c:v>
                </c:pt>
                <c:pt idx="52">
                  <c:v>34027520.5</c:v>
                </c:pt>
                <c:pt idx="53">
                  <c:v>33018164.100000001</c:v>
                </c:pt>
                <c:pt idx="54">
                  <c:v>31478157.300000001</c:v>
                </c:pt>
                <c:pt idx="55">
                  <c:v>32453030.899999999</c:v>
                </c:pt>
                <c:pt idx="56">
                  <c:v>32010823.5</c:v>
                </c:pt>
                <c:pt idx="57">
                  <c:v>32795456.699999999</c:v>
                </c:pt>
                <c:pt idx="58">
                  <c:v>33022696</c:v>
                </c:pt>
                <c:pt idx="59">
                  <c:v>32726030.5</c:v>
                </c:pt>
                <c:pt idx="60">
                  <c:v>32846193.5</c:v>
                </c:pt>
                <c:pt idx="61">
                  <c:v>31150343.699999999</c:v>
                </c:pt>
                <c:pt idx="62">
                  <c:v>30153487.5</c:v>
                </c:pt>
                <c:pt idx="63">
                  <c:v>14368661.6</c:v>
                </c:pt>
                <c:pt idx="64">
                  <c:v>17491149.699999999</c:v>
                </c:pt>
                <c:pt idx="65">
                  <c:v>17723306.699999999</c:v>
                </c:pt>
                <c:pt idx="66">
                  <c:v>17469560.600000001</c:v>
                </c:pt>
                <c:pt idx="67">
                  <c:v>18193365.100000001</c:v>
                </c:pt>
                <c:pt idx="68">
                  <c:v>29101511.5</c:v>
                </c:pt>
                <c:pt idx="69">
                  <c:v>28562564.100000001</c:v>
                </c:pt>
                <c:pt idx="70">
                  <c:v>28851111.100000001</c:v>
                </c:pt>
                <c:pt idx="71">
                  <c:v>28919601.5</c:v>
                </c:pt>
                <c:pt idx="72">
                  <c:v>29071083.300000001</c:v>
                </c:pt>
                <c:pt idx="73">
                  <c:v>28800571</c:v>
                </c:pt>
                <c:pt idx="74">
                  <c:v>28773297.100000001</c:v>
                </c:pt>
                <c:pt idx="75">
                  <c:v>28355412</c:v>
                </c:pt>
                <c:pt idx="76">
                  <c:v>27734072.699999999</c:v>
                </c:pt>
                <c:pt idx="77">
                  <c:v>12819652.6</c:v>
                </c:pt>
                <c:pt idx="78">
                  <c:v>12386648.699999999</c:v>
                </c:pt>
                <c:pt idx="79">
                  <c:v>12820943.1</c:v>
                </c:pt>
                <c:pt idx="80">
                  <c:v>12445272.699999999</c:v>
                </c:pt>
                <c:pt idx="81">
                  <c:v>12160892.800000001</c:v>
                </c:pt>
                <c:pt idx="82">
                  <c:v>12194120.9</c:v>
                </c:pt>
                <c:pt idx="83">
                  <c:v>11994153.300000001</c:v>
                </c:pt>
                <c:pt idx="84">
                  <c:v>12327127.5</c:v>
                </c:pt>
                <c:pt idx="85">
                  <c:v>12478703.5</c:v>
                </c:pt>
                <c:pt idx="86">
                  <c:v>12622544.4</c:v>
                </c:pt>
                <c:pt idx="87">
                  <c:v>12833316.199999999</c:v>
                </c:pt>
                <c:pt idx="88">
                  <c:v>15596231</c:v>
                </c:pt>
                <c:pt idx="89">
                  <c:v>15220981.1</c:v>
                </c:pt>
                <c:pt idx="90">
                  <c:v>15228925.5</c:v>
                </c:pt>
                <c:pt idx="91">
                  <c:v>16181656.6</c:v>
                </c:pt>
                <c:pt idx="92">
                  <c:v>27480341.899999999</c:v>
                </c:pt>
                <c:pt idx="93">
                  <c:v>27742926.300000001</c:v>
                </c:pt>
                <c:pt idx="94">
                  <c:v>28221248.5</c:v>
                </c:pt>
                <c:pt idx="95">
                  <c:v>28596846.199999999</c:v>
                </c:pt>
                <c:pt idx="96">
                  <c:v>28725467.300000001</c:v>
                </c:pt>
                <c:pt idx="97">
                  <c:v>27899583</c:v>
                </c:pt>
                <c:pt idx="98">
                  <c:v>27060498.800000001</c:v>
                </c:pt>
                <c:pt idx="99">
                  <c:v>27264764.300000001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E4-447C-89FA-419CBC3BA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2353960"/>
        <c:axId val="1727335834"/>
      </c:lineChart>
      <c:catAx>
        <c:axId val="392353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727335834"/>
        <c:crosses val="autoZero"/>
        <c:auto val="1"/>
        <c:lblAlgn val="ctr"/>
        <c:lblOffset val="100"/>
        <c:noMultiLvlLbl val="1"/>
      </c:catAx>
      <c:valAx>
        <c:axId val="17273358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392353960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$ fee weekly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Fee 0.3% weekly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'ETH-DAI'!$W$3:$W$16</c:f>
              <c:numCache>
                <c:formatCode>#,##0</c:formatCode>
                <c:ptCount val="14"/>
                <c:pt idx="0">
                  <c:v>771334.40129999991</c:v>
                </c:pt>
                <c:pt idx="1">
                  <c:v>730223.60499999998</c:v>
                </c:pt>
                <c:pt idx="2">
                  <c:v>419081.13089999999</c:v>
                </c:pt>
                <c:pt idx="3">
                  <c:v>1294865.5943</c:v>
                </c:pt>
                <c:pt idx="4">
                  <c:v>2317286.6710000001</c:v>
                </c:pt>
                <c:pt idx="5">
                  <c:v>1734237.4470000002</c:v>
                </c:pt>
                <c:pt idx="6">
                  <c:v>1295248.6769999997</c:v>
                </c:pt>
                <c:pt idx="7">
                  <c:v>533128.10030000005</c:v>
                </c:pt>
                <c:pt idx="8">
                  <c:v>312799.82519999996</c:v>
                </c:pt>
                <c:pt idx="9">
                  <c:v>449688.35290000006</c:v>
                </c:pt>
                <c:pt idx="10">
                  <c:v>674744.65840000007</c:v>
                </c:pt>
                <c:pt idx="11">
                  <c:v>279405.12040000001</c:v>
                </c:pt>
                <c:pt idx="12">
                  <c:v>197924.30590000001</c:v>
                </c:pt>
                <c:pt idx="13">
                  <c:v>497536.27830000001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5E5-4240-865C-8A047B16A98F}"/>
            </c:ext>
          </c:extLst>
        </c:ser>
        <c:ser>
          <c:idx val="1"/>
          <c:order val="1"/>
          <c:tx>
            <c:v>Fee 0.05% weekly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'ETH-DAI'!$X$3:$X$16</c:f>
              <c:numCache>
                <c:formatCode>#,##0</c:formatCode>
                <c:ptCount val="14"/>
                <c:pt idx="0">
                  <c:v>525270.47649999999</c:v>
                </c:pt>
                <c:pt idx="1">
                  <c:v>795858.61220000009</c:v>
                </c:pt>
                <c:pt idx="2">
                  <c:v>682033.80009999988</c:v>
                </c:pt>
                <c:pt idx="3">
                  <c:v>449763.83549999993</c:v>
                </c:pt>
                <c:pt idx="4">
                  <c:v>771761.95539999998</c:v>
                </c:pt>
                <c:pt idx="5">
                  <c:v>557348.18980000005</c:v>
                </c:pt>
                <c:pt idx="6">
                  <c:v>398878.18530000001</c:v>
                </c:pt>
                <c:pt idx="7">
                  <c:v>181282.34688</c:v>
                </c:pt>
                <c:pt idx="8">
                  <c:v>103757.99911</c:v>
                </c:pt>
                <c:pt idx="9">
                  <c:v>133687.24280000001</c:v>
                </c:pt>
                <c:pt idx="10">
                  <c:v>232585.1752</c:v>
                </c:pt>
                <c:pt idx="11">
                  <c:v>51659.624090000005</c:v>
                </c:pt>
                <c:pt idx="12">
                  <c:v>31318.832279999999</c:v>
                </c:pt>
                <c:pt idx="13">
                  <c:v>150165.57400000002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5E5-4240-865C-8A047B16A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8951095"/>
        <c:axId val="1178947392"/>
      </c:barChart>
      <c:catAx>
        <c:axId val="7089510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178947392"/>
        <c:crosses val="autoZero"/>
        <c:auto val="1"/>
        <c:lblAlgn val="ctr"/>
        <c:lblOffset val="100"/>
        <c:noMultiLvlLbl val="1"/>
      </c:catAx>
      <c:valAx>
        <c:axId val="11789473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708951095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Fee/TVL weekly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Fee/TVL 0.3% weekly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'ETH-DAI'!$AC$3:$AC$16</c:f>
              <c:numCache>
                <c:formatCode>General</c:formatCode>
                <c:ptCount val="14"/>
                <c:pt idx="0">
                  <c:v>8.4037642360057369E-3</c:v>
                </c:pt>
                <c:pt idx="1">
                  <c:v>8.0058057228156159E-3</c:v>
                </c:pt>
                <c:pt idx="2">
                  <c:v>4.808969165386397E-3</c:v>
                </c:pt>
                <c:pt idx="3">
                  <c:v>1.2550374583670075E-2</c:v>
                </c:pt>
                <c:pt idx="4">
                  <c:v>1.8524480908128541E-2</c:v>
                </c:pt>
                <c:pt idx="5">
                  <c:v>1.5317896358080601E-2</c:v>
                </c:pt>
                <c:pt idx="6">
                  <c:v>1.2930392207345268E-2</c:v>
                </c:pt>
                <c:pt idx="7">
                  <c:v>5.206665692450616E-3</c:v>
                </c:pt>
                <c:pt idx="8">
                  <c:v>3.2038313595007116E-3</c:v>
                </c:pt>
                <c:pt idx="9">
                  <c:v>6.4447984909912458E-3</c:v>
                </c:pt>
                <c:pt idx="10">
                  <c:v>7.0258271440995033E-3</c:v>
                </c:pt>
                <c:pt idx="11">
                  <c:v>5.8445787231431257E-3</c:v>
                </c:pt>
                <c:pt idx="12">
                  <c:v>3.7367192266898009E-3</c:v>
                </c:pt>
                <c:pt idx="13">
                  <c:v>5.9873339082408984E-3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A78-4ABC-8121-931FC7E152E2}"/>
            </c:ext>
          </c:extLst>
        </c:ser>
        <c:ser>
          <c:idx val="1"/>
          <c:order val="1"/>
          <c:tx>
            <c:v>Fee/TVL 0.05% weekly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'ETH-DAI'!$AD$3:$AD$16</c:f>
              <c:numCache>
                <c:formatCode>General</c:formatCode>
                <c:ptCount val="14"/>
                <c:pt idx="0">
                  <c:v>7.6716201524914818E-3</c:v>
                </c:pt>
                <c:pt idx="1">
                  <c:v>1.1417191548586702E-2</c:v>
                </c:pt>
                <c:pt idx="2">
                  <c:v>9.7742520863242973E-3</c:v>
                </c:pt>
                <c:pt idx="3">
                  <c:v>1.3018523860076365E-2</c:v>
                </c:pt>
                <c:pt idx="4">
                  <c:v>1.6133038179295362E-2</c:v>
                </c:pt>
                <c:pt idx="5">
                  <c:v>1.3845312577691487E-2</c:v>
                </c:pt>
                <c:pt idx="6">
                  <c:v>1.19260445281356E-2</c:v>
                </c:pt>
                <c:pt idx="7">
                  <c:v>5.4193351464554848E-3</c:v>
                </c:pt>
                <c:pt idx="8">
                  <c:v>3.2120096973662911E-3</c:v>
                </c:pt>
                <c:pt idx="9">
                  <c:v>6.4433866047711634E-3</c:v>
                </c:pt>
                <c:pt idx="10">
                  <c:v>8.1261700889999292E-3</c:v>
                </c:pt>
                <c:pt idx="11">
                  <c:v>4.1117904362597728E-3</c:v>
                </c:pt>
                <c:pt idx="12">
                  <c:v>2.1905346339891312E-3</c:v>
                </c:pt>
                <c:pt idx="13">
                  <c:v>5.776825133314018E-3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A78-4ABC-8121-931FC7E15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0430524"/>
        <c:axId val="398923358"/>
      </c:barChart>
      <c:catAx>
        <c:axId val="12404305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398923358"/>
        <c:crosses val="autoZero"/>
        <c:auto val="1"/>
        <c:lblAlgn val="ctr"/>
        <c:lblOffset val="100"/>
        <c:noMultiLvlLbl val="1"/>
      </c:catAx>
      <c:valAx>
        <c:axId val="3989233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240430524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n-US" sz="1800" b="0" i="0">
                <a:solidFill>
                  <a:srgbClr val="757575"/>
                </a:solidFill>
                <a:latin typeface="+mn-lt"/>
              </a:rPr>
              <a:t>Average trade size weekly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Average trade size 0.3% weekly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'ETH-DAI'!$AR$3:$AR$16</c:f>
              <c:numCache>
                <c:formatCode>#,##0</c:formatCode>
                <c:ptCount val="14"/>
                <c:pt idx="0">
                  <c:v>1197766.0082918315</c:v>
                </c:pt>
                <c:pt idx="1">
                  <c:v>1098756.4459801596</c:v>
                </c:pt>
                <c:pt idx="2">
                  <c:v>867861.47048936062</c:v>
                </c:pt>
                <c:pt idx="3">
                  <c:v>1615171.2621319203</c:v>
                </c:pt>
                <c:pt idx="4">
                  <c:v>2253666.0787422196</c:v>
                </c:pt>
                <c:pt idx="5">
                  <c:v>1976339.5646549989</c:v>
                </c:pt>
                <c:pt idx="6">
                  <c:v>1909139.5519150021</c:v>
                </c:pt>
                <c:pt idx="7">
                  <c:v>1162903.9766603366</c:v>
                </c:pt>
                <c:pt idx="8">
                  <c:v>780675.77337313304</c:v>
                </c:pt>
                <c:pt idx="9">
                  <c:v>851524.5051104835</c:v>
                </c:pt>
                <c:pt idx="10">
                  <c:v>1282175.2103801519</c:v>
                </c:pt>
                <c:pt idx="11">
                  <c:v>260644.22552929859</c:v>
                </c:pt>
                <c:pt idx="12">
                  <c:v>359315.79339594691</c:v>
                </c:pt>
                <c:pt idx="13">
                  <c:v>780373.09041395341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3F8-42DD-8D97-B3006B683232}"/>
            </c:ext>
          </c:extLst>
        </c:ser>
        <c:ser>
          <c:idx val="1"/>
          <c:order val="1"/>
          <c:tx>
            <c:v>Average trade size 0.05% weekly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'ETH-DAI'!$AS$3:$AS$16</c:f>
              <c:numCache>
                <c:formatCode>#,##0</c:formatCode>
                <c:ptCount val="14"/>
                <c:pt idx="0">
                  <c:v>1046242.7993077997</c:v>
                </c:pt>
                <c:pt idx="1">
                  <c:v>1254372.1779916952</c:v>
                </c:pt>
                <c:pt idx="2">
                  <c:v>1166145.6755237319</c:v>
                </c:pt>
                <c:pt idx="3">
                  <c:v>756538.58332414622</c:v>
                </c:pt>
                <c:pt idx="4">
                  <c:v>1053689.2078647767</c:v>
                </c:pt>
                <c:pt idx="5">
                  <c:v>823385.18774701562</c:v>
                </c:pt>
                <c:pt idx="6">
                  <c:v>705831.93178798375</c:v>
                </c:pt>
                <c:pt idx="7">
                  <c:v>490237.75839176349</c:v>
                </c:pt>
                <c:pt idx="8">
                  <c:v>400274.38073124643</c:v>
                </c:pt>
                <c:pt idx="9">
                  <c:v>435280.74978794466</c:v>
                </c:pt>
                <c:pt idx="10">
                  <c:v>569700.86035896081</c:v>
                </c:pt>
                <c:pt idx="11">
                  <c:v>185626.21530231761</c:v>
                </c:pt>
                <c:pt idx="12">
                  <c:v>162362.76796563569</c:v>
                </c:pt>
                <c:pt idx="13">
                  <c:v>344500.54894929903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3F8-42DD-8D97-B3006B683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6082884"/>
        <c:axId val="1979363184"/>
      </c:barChart>
      <c:catAx>
        <c:axId val="3560828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979363184"/>
        <c:crosses val="autoZero"/>
        <c:auto val="1"/>
        <c:lblAlgn val="ctr"/>
        <c:lblOffset val="100"/>
        <c:noMultiLvlLbl val="1"/>
      </c:catAx>
      <c:valAx>
        <c:axId val="19793631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ru-RU"/>
              </a:p>
            </c:rich>
          </c:tx>
          <c:layout/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800" b="0" i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356082884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 lvl="0">
            <a:defRPr sz="1800" b="0" i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12" Type="http://schemas.openxmlformats.org/officeDocument/2006/relationships/chart" Target="../charts/chart24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0" Type="http://schemas.openxmlformats.org/officeDocument/2006/relationships/chart" Target="../charts/chart22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12" Type="http://schemas.openxmlformats.org/officeDocument/2006/relationships/chart" Target="../charts/chart36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11" Type="http://schemas.openxmlformats.org/officeDocument/2006/relationships/chart" Target="../charts/chart35.xml"/><Relationship Id="rId5" Type="http://schemas.openxmlformats.org/officeDocument/2006/relationships/chart" Target="../charts/chart2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314325</xdr:colOff>
      <xdr:row>56</xdr:row>
      <xdr:rowOff>85725</xdr:rowOff>
    </xdr:from>
    <xdr:ext cx="13896975" cy="404812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45</xdr:col>
      <xdr:colOff>266700</xdr:colOff>
      <xdr:row>140</xdr:row>
      <xdr:rowOff>152400</xdr:rowOff>
    </xdr:from>
    <xdr:ext cx="13696950" cy="4524375"/>
    <xdr:graphicFrame macro="">
      <xdr:nvGraphicFramePr>
        <xdr:cNvPr id="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45</xdr:col>
      <xdr:colOff>266700</xdr:colOff>
      <xdr:row>164</xdr:row>
      <xdr:rowOff>171450</xdr:rowOff>
    </xdr:from>
    <xdr:ext cx="13696950" cy="4362450"/>
    <xdr:graphicFrame macro="">
      <xdr:nvGraphicFramePr>
        <xdr:cNvPr id="4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45</xdr:col>
      <xdr:colOff>304800</xdr:colOff>
      <xdr:row>0</xdr:row>
      <xdr:rowOff>104775</xdr:rowOff>
    </xdr:from>
    <xdr:ext cx="13896975" cy="3867150"/>
    <xdr:graphicFrame macro="">
      <xdr:nvGraphicFramePr>
        <xdr:cNvPr id="5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45</xdr:col>
      <xdr:colOff>285750</xdr:colOff>
      <xdr:row>16</xdr:row>
      <xdr:rowOff>114300</xdr:rowOff>
    </xdr:from>
    <xdr:ext cx="13896975" cy="3714750"/>
    <xdr:graphicFrame macro="">
      <xdr:nvGraphicFramePr>
        <xdr:cNvPr id="6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45</xdr:col>
      <xdr:colOff>333375</xdr:colOff>
      <xdr:row>96</xdr:row>
      <xdr:rowOff>95250</xdr:rowOff>
    </xdr:from>
    <xdr:ext cx="13696950" cy="4362450"/>
    <xdr:graphicFrame macro="">
      <xdr:nvGraphicFramePr>
        <xdr:cNvPr id="7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45</xdr:col>
      <xdr:colOff>285750</xdr:colOff>
      <xdr:row>119</xdr:row>
      <xdr:rowOff>66675</xdr:rowOff>
    </xdr:from>
    <xdr:ext cx="13696950" cy="3981450"/>
    <xdr:graphicFrame macro="">
      <xdr:nvGraphicFramePr>
        <xdr:cNvPr id="8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45</xdr:col>
      <xdr:colOff>314325</xdr:colOff>
      <xdr:row>77</xdr:row>
      <xdr:rowOff>9525</xdr:rowOff>
    </xdr:from>
    <xdr:ext cx="13896975" cy="3714750"/>
    <xdr:graphicFrame macro="">
      <xdr:nvGraphicFramePr>
        <xdr:cNvPr id="9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45</xdr:col>
      <xdr:colOff>295275</xdr:colOff>
      <xdr:row>35</xdr:row>
      <xdr:rowOff>133350</xdr:rowOff>
    </xdr:from>
    <xdr:ext cx="13896975" cy="3867150"/>
    <xdr:graphicFrame macro="">
      <xdr:nvGraphicFramePr>
        <xdr:cNvPr id="10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69</xdr:col>
      <xdr:colOff>276225</xdr:colOff>
      <xdr:row>56</xdr:row>
      <xdr:rowOff>85725</xdr:rowOff>
    </xdr:from>
    <xdr:ext cx="5724525" cy="4048125"/>
    <xdr:graphicFrame macro="">
      <xdr:nvGraphicFramePr>
        <xdr:cNvPr id="11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69</xdr:col>
      <xdr:colOff>180975</xdr:colOff>
      <xdr:row>140</xdr:row>
      <xdr:rowOff>152400</xdr:rowOff>
    </xdr:from>
    <xdr:ext cx="5734050" cy="4524375"/>
    <xdr:graphicFrame macro="">
      <xdr:nvGraphicFramePr>
        <xdr:cNvPr id="12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69</xdr:col>
      <xdr:colOff>266700</xdr:colOff>
      <xdr:row>77</xdr:row>
      <xdr:rowOff>19050</xdr:rowOff>
    </xdr:from>
    <xdr:ext cx="5762625" cy="3714750"/>
    <xdr:graphicFrame macro="">
      <xdr:nvGraphicFramePr>
        <xdr:cNvPr id="13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314325</xdr:colOff>
      <xdr:row>56</xdr:row>
      <xdr:rowOff>85725</xdr:rowOff>
    </xdr:from>
    <xdr:ext cx="13896975" cy="4048125"/>
    <xdr:graphicFrame macro=""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45</xdr:col>
      <xdr:colOff>266700</xdr:colOff>
      <xdr:row>140</xdr:row>
      <xdr:rowOff>152400</xdr:rowOff>
    </xdr:from>
    <xdr:ext cx="13696950" cy="4524375"/>
    <xdr:graphicFrame macro=""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45</xdr:col>
      <xdr:colOff>266700</xdr:colOff>
      <xdr:row>164</xdr:row>
      <xdr:rowOff>171450</xdr:rowOff>
    </xdr:from>
    <xdr:ext cx="13696950" cy="4362450"/>
    <xdr:graphicFrame macro=""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45</xdr:col>
      <xdr:colOff>304800</xdr:colOff>
      <xdr:row>0</xdr:row>
      <xdr:rowOff>104775</xdr:rowOff>
    </xdr:from>
    <xdr:ext cx="13896975" cy="3867150"/>
    <xdr:graphicFrame macro=""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45</xdr:col>
      <xdr:colOff>285750</xdr:colOff>
      <xdr:row>16</xdr:row>
      <xdr:rowOff>114300</xdr:rowOff>
    </xdr:from>
    <xdr:ext cx="13896975" cy="3714750"/>
    <xdr:graphicFrame macro=""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45</xdr:col>
      <xdr:colOff>333375</xdr:colOff>
      <xdr:row>96</xdr:row>
      <xdr:rowOff>95250</xdr:rowOff>
    </xdr:from>
    <xdr:ext cx="13696950" cy="4362450"/>
    <xdr:graphicFrame macro=""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45</xdr:col>
      <xdr:colOff>285750</xdr:colOff>
      <xdr:row>119</xdr:row>
      <xdr:rowOff>66675</xdr:rowOff>
    </xdr:from>
    <xdr:ext cx="13696950" cy="3981450"/>
    <xdr:graphicFrame macro=""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45</xdr:col>
      <xdr:colOff>314325</xdr:colOff>
      <xdr:row>77</xdr:row>
      <xdr:rowOff>9525</xdr:rowOff>
    </xdr:from>
    <xdr:ext cx="13896975" cy="3714750"/>
    <xdr:graphicFrame macro=""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45</xdr:col>
      <xdr:colOff>295275</xdr:colOff>
      <xdr:row>35</xdr:row>
      <xdr:rowOff>133350</xdr:rowOff>
    </xdr:from>
    <xdr:ext cx="13896975" cy="3867150"/>
    <xdr:graphicFrame macro=""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69</xdr:col>
      <xdr:colOff>276225</xdr:colOff>
      <xdr:row>56</xdr:row>
      <xdr:rowOff>85725</xdr:rowOff>
    </xdr:from>
    <xdr:ext cx="5724525" cy="4048125"/>
    <xdr:graphicFrame macro=""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69</xdr:col>
      <xdr:colOff>180975</xdr:colOff>
      <xdr:row>140</xdr:row>
      <xdr:rowOff>152400</xdr:rowOff>
    </xdr:from>
    <xdr:ext cx="5734050" cy="4524375"/>
    <xdr:graphicFrame macro="">
      <xdr:nvGraphicFramePr>
        <xdr:cNvPr id="23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69</xdr:col>
      <xdr:colOff>266700</xdr:colOff>
      <xdr:row>77</xdr:row>
      <xdr:rowOff>19050</xdr:rowOff>
    </xdr:from>
    <xdr:ext cx="5762625" cy="3714750"/>
    <xdr:graphicFrame macro="">
      <xdr:nvGraphicFramePr>
        <xdr:cNvPr id="24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314325</xdr:colOff>
      <xdr:row>56</xdr:row>
      <xdr:rowOff>85725</xdr:rowOff>
    </xdr:from>
    <xdr:ext cx="13896975" cy="4048125"/>
    <xdr:graphicFrame macro="">
      <xdr:nvGraphicFramePr>
        <xdr:cNvPr id="25" name="Chart 2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45</xdr:col>
      <xdr:colOff>266700</xdr:colOff>
      <xdr:row>140</xdr:row>
      <xdr:rowOff>152400</xdr:rowOff>
    </xdr:from>
    <xdr:ext cx="13696950" cy="4524375"/>
    <xdr:graphicFrame macro="">
      <xdr:nvGraphicFramePr>
        <xdr:cNvPr id="26" name="Chart 2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45</xdr:col>
      <xdr:colOff>266700</xdr:colOff>
      <xdr:row>164</xdr:row>
      <xdr:rowOff>171450</xdr:rowOff>
    </xdr:from>
    <xdr:ext cx="13696950" cy="4362450"/>
    <xdr:graphicFrame macro="">
      <xdr:nvGraphicFramePr>
        <xdr:cNvPr id="27" name="Chart 2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45</xdr:col>
      <xdr:colOff>304800</xdr:colOff>
      <xdr:row>0</xdr:row>
      <xdr:rowOff>104775</xdr:rowOff>
    </xdr:from>
    <xdr:ext cx="13896975" cy="3867150"/>
    <xdr:graphicFrame macro="">
      <xdr:nvGraphicFramePr>
        <xdr:cNvPr id="28" name="Chart 2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45</xdr:col>
      <xdr:colOff>285750</xdr:colOff>
      <xdr:row>17</xdr:row>
      <xdr:rowOff>95250</xdr:rowOff>
    </xdr:from>
    <xdr:ext cx="13896975" cy="3543300"/>
    <xdr:graphicFrame macro="">
      <xdr:nvGraphicFramePr>
        <xdr:cNvPr id="29" name="Chart 2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45</xdr:col>
      <xdr:colOff>333375</xdr:colOff>
      <xdr:row>96</xdr:row>
      <xdr:rowOff>95250</xdr:rowOff>
    </xdr:from>
    <xdr:ext cx="13696950" cy="4362450"/>
    <xdr:graphicFrame macro="">
      <xdr:nvGraphicFramePr>
        <xdr:cNvPr id="30" name="Chart 3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45</xdr:col>
      <xdr:colOff>285750</xdr:colOff>
      <xdr:row>119</xdr:row>
      <xdr:rowOff>66675</xdr:rowOff>
    </xdr:from>
    <xdr:ext cx="13696950" cy="3981450"/>
    <xdr:graphicFrame macro="">
      <xdr:nvGraphicFramePr>
        <xdr:cNvPr id="31" name="Chart 3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45</xdr:col>
      <xdr:colOff>314325</xdr:colOff>
      <xdr:row>77</xdr:row>
      <xdr:rowOff>9525</xdr:rowOff>
    </xdr:from>
    <xdr:ext cx="13896975" cy="3714750"/>
    <xdr:graphicFrame macro="">
      <xdr:nvGraphicFramePr>
        <xdr:cNvPr id="32" name="Chart 3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45</xdr:col>
      <xdr:colOff>295275</xdr:colOff>
      <xdr:row>35</xdr:row>
      <xdr:rowOff>133350</xdr:rowOff>
    </xdr:from>
    <xdr:ext cx="13896975" cy="3867150"/>
    <xdr:graphicFrame macro="">
      <xdr:nvGraphicFramePr>
        <xdr:cNvPr id="33" name="Chart 3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69</xdr:col>
      <xdr:colOff>276225</xdr:colOff>
      <xdr:row>56</xdr:row>
      <xdr:rowOff>85725</xdr:rowOff>
    </xdr:from>
    <xdr:ext cx="5724525" cy="4048125"/>
    <xdr:graphicFrame macro="">
      <xdr:nvGraphicFramePr>
        <xdr:cNvPr id="34" name="Chart 3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69</xdr:col>
      <xdr:colOff>180975</xdr:colOff>
      <xdr:row>140</xdr:row>
      <xdr:rowOff>152400</xdr:rowOff>
    </xdr:from>
    <xdr:ext cx="5734050" cy="4524375"/>
    <xdr:graphicFrame macro="">
      <xdr:nvGraphicFramePr>
        <xdr:cNvPr id="35" name="Chart 3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69</xdr:col>
      <xdr:colOff>266700</xdr:colOff>
      <xdr:row>77</xdr:row>
      <xdr:rowOff>19050</xdr:rowOff>
    </xdr:from>
    <xdr:ext cx="5762625" cy="3714750"/>
    <xdr:graphicFrame macro="">
      <xdr:nvGraphicFramePr>
        <xdr:cNvPr id="36" name="Chart 3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D7:M14"/>
  <sheetViews>
    <sheetView tabSelected="1" topLeftCell="B1" workbookViewId="0">
      <selection activeCell="M14" sqref="M14"/>
    </sheetView>
  </sheetViews>
  <sheetFormatPr defaultColWidth="14.42578125" defaultRowHeight="15" customHeight="1"/>
  <cols>
    <col min="4" max="4" width="47.28515625" bestFit="1" customWidth="1"/>
    <col min="5" max="5" width="20" bestFit="1" customWidth="1"/>
    <col min="6" max="6" width="21.42578125" bestFit="1" customWidth="1"/>
    <col min="7" max="7" width="3.140625" customWidth="1"/>
    <col min="8" max="8" width="19.85546875" bestFit="1" customWidth="1"/>
    <col min="9" max="9" width="21.28515625" bestFit="1" customWidth="1"/>
    <col min="10" max="10" width="3.42578125" customWidth="1"/>
    <col min="11" max="11" width="17.7109375" bestFit="1" customWidth="1"/>
    <col min="12" max="12" width="19.140625" bestFit="1" customWidth="1"/>
  </cols>
  <sheetData>
    <row r="7" spans="4:13" ht="19.5">
      <c r="D7" s="26"/>
      <c r="E7" s="27" t="s">
        <v>0</v>
      </c>
      <c r="F7" s="28" t="s">
        <v>1</v>
      </c>
      <c r="G7" s="29"/>
      <c r="H7" s="30" t="s">
        <v>2</v>
      </c>
      <c r="I7" s="31" t="s">
        <v>3</v>
      </c>
      <c r="J7" s="29"/>
      <c r="K7" s="32" t="s">
        <v>4</v>
      </c>
      <c r="L7" s="33" t="s">
        <v>5</v>
      </c>
    </row>
    <row r="8" spans="4:13" ht="19.5">
      <c r="D8" s="34" t="s">
        <v>6</v>
      </c>
      <c r="E8" s="35">
        <f>'ETH-USDC'!R1</f>
        <v>370818135.92000002</v>
      </c>
      <c r="F8" s="36">
        <f>'ETH-USDC'!S1</f>
        <v>252235842.03</v>
      </c>
      <c r="G8" s="37"/>
      <c r="H8" s="38">
        <f>'ETH-USDT'!R1</f>
        <v>162297702.41999999</v>
      </c>
      <c r="I8" s="36">
        <f>'ETH-USDT'!S1</f>
        <v>45685723.386999995</v>
      </c>
      <c r="J8" s="37"/>
      <c r="K8" s="39">
        <f>'ETH-DAI'!R1</f>
        <v>89662231.132000014</v>
      </c>
      <c r="L8" s="40">
        <f>'ETH-DAI'!S1</f>
        <v>37759694.764999993</v>
      </c>
      <c r="M8" s="1"/>
    </row>
    <row r="9" spans="4:13" ht="19.5">
      <c r="D9" s="34" t="s">
        <v>7</v>
      </c>
      <c r="E9" s="35">
        <f>'ETH-USDC'!U1</f>
        <v>341405.20613200008</v>
      </c>
      <c r="F9" s="36">
        <f>'ETH-USDC'!V1</f>
        <v>397800.60559000005</v>
      </c>
      <c r="G9" s="37"/>
      <c r="H9" s="39">
        <f>'ETH-USDT'!U1</f>
        <v>150044.08154099996</v>
      </c>
      <c r="I9" s="41">
        <f>'ETH-USDT'!V1</f>
        <v>74847.951362999986</v>
      </c>
      <c r="J9" s="37"/>
      <c r="K9" s="39">
        <f>'ETH-DAI'!U1</f>
        <v>116592.716373</v>
      </c>
      <c r="L9" s="40">
        <f>'ETH-DAI'!V1</f>
        <v>51111.385527599974</v>
      </c>
      <c r="M9" s="1"/>
    </row>
    <row r="10" spans="4:13" ht="19.5">
      <c r="D10" s="34" t="s">
        <v>8</v>
      </c>
      <c r="E10" s="42">
        <f>'ETH-USDC'!Z1</f>
        <v>9.4224348739696952E-4</v>
      </c>
      <c r="F10" s="43">
        <f>'ETH-USDC'!AA1</f>
        <v>1.616580211404478E-3</v>
      </c>
      <c r="G10" s="37"/>
      <c r="H10" s="44">
        <f>'ETH-USDT'!Z1</f>
        <v>9.1231655040809392E-4</v>
      </c>
      <c r="I10" s="45">
        <f>'ETH-USDT'!AA1</f>
        <v>1.6342934555010646E-3</v>
      </c>
      <c r="J10" s="37"/>
      <c r="K10" s="44">
        <f>'ETH-DAI'!Z1</f>
        <v>1.1979154515719846E-3</v>
      </c>
      <c r="L10" s="46">
        <f>'ETH-DAI'!AA1</f>
        <v>1.2075391878521467E-3</v>
      </c>
      <c r="M10" s="2"/>
    </row>
    <row r="11" spans="4:13" ht="19.5">
      <c r="D11" s="47" t="s">
        <v>9</v>
      </c>
      <c r="E11" s="49">
        <f>'ETH-USDC'!AF1</f>
        <v>562.20000000000005</v>
      </c>
      <c r="F11" s="50">
        <f>'ETH-USDC'!AG1</f>
        <v>4965.58</v>
      </c>
      <c r="G11" s="51"/>
      <c r="H11" s="52">
        <f>'ETH-USDT'!AF1</f>
        <v>442.55</v>
      </c>
      <c r="I11" s="53">
        <f>'ETH-USDT'!AG1</f>
        <v>2473.12</v>
      </c>
      <c r="J11" s="51"/>
      <c r="K11" s="52">
        <f>'ETH-DAI'!AF1</f>
        <v>219.73</v>
      </c>
      <c r="L11" s="54">
        <f>'ETH-DAI'!AG1</f>
        <v>901.88</v>
      </c>
      <c r="M11" s="3"/>
    </row>
    <row r="12" spans="4:13" ht="19.5">
      <c r="D12" s="34" t="s">
        <v>10</v>
      </c>
      <c r="E12" s="35">
        <f>'ETH-USDC'!AJ1</f>
        <v>575.42376392220569</v>
      </c>
      <c r="F12" s="36">
        <f>'ETH-USDC'!AK1</f>
        <v>78.029643493119252</v>
      </c>
      <c r="G12" s="37"/>
      <c r="H12" s="39">
        <f>'ETH-USDT'!AJ1</f>
        <v>321.99682263371511</v>
      </c>
      <c r="I12" s="41">
        <f>'ETH-USDT'!AK1</f>
        <v>29.131696775941268</v>
      </c>
      <c r="J12" s="37"/>
      <c r="K12" s="39">
        <f>'ETH-DAI'!AJ1</f>
        <v>497.31031763029313</v>
      </c>
      <c r="L12" s="40">
        <f>'ETH-DAI'!AK1</f>
        <v>47.397826338594889</v>
      </c>
      <c r="M12" s="1"/>
    </row>
    <row r="13" spans="4:13" ht="19.5">
      <c r="D13" s="34" t="s">
        <v>11</v>
      </c>
      <c r="E13" s="35">
        <f>'ETH-USDC'!AM1</f>
        <v>113801735.362</v>
      </c>
      <c r="F13" s="36">
        <f>'ETH-USDC'!AN1</f>
        <v>795601211.25</v>
      </c>
      <c r="G13" s="37"/>
      <c r="H13" s="39">
        <f>'ETH-USDT'!AM1</f>
        <v>50014693.828200005</v>
      </c>
      <c r="I13" s="41">
        <f>'ETH-USDT'!AN1</f>
        <v>149695902.73000002</v>
      </c>
      <c r="J13" s="37"/>
      <c r="K13" s="39">
        <f>'ETH-DAI'!AM1</f>
        <v>38864238.793800004</v>
      </c>
      <c r="L13" s="40">
        <f>'ETH-DAI'!AN1</f>
        <v>102222771.09470004</v>
      </c>
      <c r="M13" s="1"/>
    </row>
    <row r="14" spans="4:13" ht="19.5">
      <c r="D14" s="34" t="s">
        <v>12</v>
      </c>
      <c r="E14" s="35">
        <f>'ETH-USDC'!AP1</f>
        <v>191807.92129364159</v>
      </c>
      <c r="F14" s="36">
        <f>'ETH-USDC'!AQ1</f>
        <v>156059.2870004123</v>
      </c>
      <c r="G14" s="48"/>
      <c r="H14" s="39">
        <f>'ETH-USDT'!AP1</f>
        <v>107332.27418608269</v>
      </c>
      <c r="I14" s="41">
        <f>'ETH-USDT'!AQ1</f>
        <v>58263.393552422327</v>
      </c>
      <c r="J14" s="48"/>
      <c r="K14" s="39">
        <f>'ETH-DAI'!AP1</f>
        <v>165770.10587604874</v>
      </c>
      <c r="L14" s="40">
        <f>'ETH-DAI'!AQ1</f>
        <v>94795.65271334938</v>
      </c>
      <c r="M14" s="1"/>
    </row>
  </sheetData>
  <conditionalFormatting sqref="E8:L8">
    <cfRule type="colorScale" priority="8">
      <colorScale>
        <cfvo type="min"/>
        <cfvo type="max"/>
        <color rgb="FFFCFCFF"/>
        <color rgb="FF63BE7B"/>
      </colorScale>
    </cfRule>
  </conditionalFormatting>
  <conditionalFormatting sqref="E9:L9">
    <cfRule type="colorScale" priority="7">
      <colorScale>
        <cfvo type="min"/>
        <cfvo type="max"/>
        <color rgb="FFFCFCFF"/>
        <color rgb="FF63BE7B"/>
      </colorScale>
    </cfRule>
  </conditionalFormatting>
  <conditionalFormatting sqref="E10:L10">
    <cfRule type="colorScale" priority="6">
      <colorScale>
        <cfvo type="min"/>
        <cfvo type="max"/>
        <color rgb="FFFCFCFF"/>
        <color rgb="FF63BE7B"/>
      </colorScale>
    </cfRule>
  </conditionalFormatting>
  <conditionalFormatting sqref="E11:L11">
    <cfRule type="colorScale" priority="5">
      <colorScale>
        <cfvo type="min"/>
        <cfvo type="max"/>
        <color rgb="FFFCFCFF"/>
        <color rgb="FF63BE7B"/>
      </colorScale>
    </cfRule>
  </conditionalFormatting>
  <conditionalFormatting sqref="E12:L12">
    <cfRule type="colorScale" priority="4">
      <colorScale>
        <cfvo type="min"/>
        <cfvo type="max"/>
        <color rgb="FFFCFCFF"/>
        <color rgb="FF63BE7B"/>
      </colorScale>
    </cfRule>
  </conditionalFormatting>
  <conditionalFormatting sqref="E13:L13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conditionalFormatting sqref="E14:L1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T1000"/>
  <sheetViews>
    <sheetView topLeftCell="AA1" zoomScale="55" zoomScaleNormal="55" workbookViewId="0">
      <selection activeCell="AP163" sqref="AP163"/>
    </sheetView>
  </sheetViews>
  <sheetFormatPr defaultColWidth="14.42578125" defaultRowHeight="15" customHeight="1"/>
  <cols>
    <col min="1" max="2" width="8.7109375" customWidth="1"/>
    <col min="3" max="3" width="15.7109375" customWidth="1"/>
    <col min="4" max="4" width="16.5703125" customWidth="1"/>
    <col min="5" max="5" width="8.7109375" customWidth="1"/>
    <col min="6" max="6" width="16.5703125" customWidth="1"/>
    <col min="7" max="7" width="8.7109375" customWidth="1"/>
    <col min="8" max="8" width="16.5703125" customWidth="1"/>
    <col min="9" max="10" width="8.7109375" customWidth="1"/>
    <col min="11" max="11" width="15.7109375" customWidth="1"/>
    <col min="12" max="12" width="16.5703125" customWidth="1"/>
    <col min="13" max="13" width="8.7109375" customWidth="1"/>
    <col min="14" max="14" width="16.5703125" customWidth="1"/>
    <col min="15" max="15" width="8.7109375" customWidth="1"/>
    <col min="16" max="16" width="16.5703125" customWidth="1"/>
    <col min="17" max="17" width="8.7109375" customWidth="1"/>
    <col min="18" max="19" width="12" customWidth="1"/>
    <col min="20" max="25" width="8.7109375" customWidth="1"/>
    <col min="26" max="26" width="10.5703125" customWidth="1"/>
    <col min="27" max="27" width="10" customWidth="1"/>
    <col min="28" max="31" width="8.7109375" customWidth="1"/>
    <col min="32" max="32" width="12" customWidth="1"/>
    <col min="33" max="35" width="8.7109375" customWidth="1"/>
    <col min="36" max="36" width="9.85546875" customWidth="1"/>
    <col min="37" max="38" width="8.7109375" customWidth="1"/>
    <col min="39" max="39" width="10.85546875" customWidth="1"/>
    <col min="40" max="40" width="12.7109375" customWidth="1"/>
    <col min="41" max="42" width="8.7109375" customWidth="1"/>
    <col min="43" max="43" width="10.42578125" customWidth="1"/>
    <col min="44" max="80" width="8.7109375" customWidth="1"/>
  </cols>
  <sheetData>
    <row r="1" spans="2:45">
      <c r="R1" s="4">
        <f t="shared" ref="R1:S1" si="0">AVERAGE(R3:R102)</f>
        <v>370818135.92000002</v>
      </c>
      <c r="S1" s="4">
        <f t="shared" si="0"/>
        <v>252235842.03</v>
      </c>
      <c r="U1" s="4">
        <f t="shared" ref="U1:V1" si="1">AVERAGE(U3:U102)</f>
        <v>341405.20613200008</v>
      </c>
      <c r="V1" s="4">
        <f t="shared" si="1"/>
        <v>397800.60559000005</v>
      </c>
      <c r="Z1" s="5">
        <f t="shared" ref="Z1:AB1" si="2">AVERAGE(Z3:Z102)</f>
        <v>9.4224348739696952E-4</v>
      </c>
      <c r="AA1" s="5">
        <f t="shared" si="2"/>
        <v>1.616580211404478E-3</v>
      </c>
      <c r="AB1" s="5">
        <f t="shared" si="2"/>
        <v>6.7433672400750877E-4</v>
      </c>
      <c r="AF1" s="5">
        <f t="shared" ref="AF1:AH1" si="3">AVERAGE(AF3:AF102)</f>
        <v>562.20000000000005</v>
      </c>
      <c r="AG1" s="5">
        <f t="shared" si="3"/>
        <v>4965.58</v>
      </c>
      <c r="AH1" s="5">
        <f t="shared" si="3"/>
        <v>9.4847696344309966</v>
      </c>
      <c r="AJ1" s="5">
        <f t="shared" ref="AJ1:AK1" si="4">AVERAGE(AJ3:AJ102)</f>
        <v>575.42376392220569</v>
      </c>
      <c r="AK1" s="5">
        <f t="shared" si="4"/>
        <v>78.029643493119252</v>
      </c>
      <c r="AM1" s="4">
        <f t="shared" ref="AM1:AN1" si="5">AVERAGE(AM3:AM102)</f>
        <v>113801735.362</v>
      </c>
      <c r="AN1" s="4">
        <f t="shared" si="5"/>
        <v>795601211.25</v>
      </c>
      <c r="AP1" s="4">
        <f t="shared" ref="AP1:AQ1" si="6">AVERAGE(AP3:AP102)</f>
        <v>191807.92129364159</v>
      </c>
      <c r="AQ1" s="4">
        <f t="shared" si="6"/>
        <v>156059.2870004123</v>
      </c>
    </row>
    <row r="2" spans="2:45" ht="76.5"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/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7" t="s">
        <v>19</v>
      </c>
      <c r="Q2" s="7"/>
      <c r="R2" s="8" t="s">
        <v>20</v>
      </c>
      <c r="S2" s="8" t="s">
        <v>21</v>
      </c>
      <c r="T2" s="9"/>
      <c r="U2" s="10" t="s">
        <v>22</v>
      </c>
      <c r="V2" s="10" t="s">
        <v>23</v>
      </c>
      <c r="W2" s="10" t="s">
        <v>24</v>
      </c>
      <c r="X2" s="10" t="s">
        <v>25</v>
      </c>
      <c r="Y2" s="9"/>
      <c r="Z2" s="8" t="s">
        <v>26</v>
      </c>
      <c r="AA2" s="8" t="s">
        <v>27</v>
      </c>
      <c r="AB2" s="11" t="s">
        <v>28</v>
      </c>
      <c r="AC2" s="8" t="s">
        <v>29</v>
      </c>
      <c r="AD2" s="8" t="s">
        <v>30</v>
      </c>
      <c r="AF2" s="8" t="s">
        <v>31</v>
      </c>
      <c r="AG2" s="8" t="s">
        <v>32</v>
      </c>
      <c r="AH2" s="12" t="s">
        <v>33</v>
      </c>
      <c r="AI2" s="12"/>
      <c r="AJ2" s="12" t="s">
        <v>34</v>
      </c>
      <c r="AK2" s="12" t="s">
        <v>35</v>
      </c>
      <c r="AM2" s="7" t="s">
        <v>36</v>
      </c>
      <c r="AN2" s="7" t="s">
        <v>37</v>
      </c>
      <c r="AP2" s="13" t="s">
        <v>38</v>
      </c>
      <c r="AQ2" s="13" t="s">
        <v>39</v>
      </c>
      <c r="AR2" s="13" t="s">
        <v>40</v>
      </c>
      <c r="AS2" s="13" t="s">
        <v>41</v>
      </c>
    </row>
    <row r="3" spans="2:45" ht="15.75">
      <c r="B3" s="14">
        <v>4472</v>
      </c>
      <c r="C3" s="15">
        <v>1636070400</v>
      </c>
      <c r="D3" s="15">
        <v>182896.58100000001</v>
      </c>
      <c r="E3" s="15">
        <v>4526</v>
      </c>
      <c r="F3" s="15">
        <v>350034939</v>
      </c>
      <c r="G3" s="15">
        <v>451</v>
      </c>
      <c r="H3" s="15">
        <v>60965527</v>
      </c>
      <c r="I3" s="16"/>
      <c r="J3" s="14">
        <v>4479</v>
      </c>
      <c r="K3" s="15">
        <v>1636070400</v>
      </c>
      <c r="L3" s="15">
        <v>134522.37700000001</v>
      </c>
      <c r="M3" s="15">
        <v>4535</v>
      </c>
      <c r="N3" s="15">
        <v>184217681</v>
      </c>
      <c r="O3" s="15">
        <v>2713</v>
      </c>
      <c r="P3" s="15">
        <v>269044755</v>
      </c>
      <c r="Q3" s="17"/>
      <c r="R3" s="18">
        <f t="shared" ref="R3:R102" si="7">F3</f>
        <v>350034939</v>
      </c>
      <c r="S3" s="18">
        <f t="shared" ref="S3:S102" si="8">N3</f>
        <v>184217681</v>
      </c>
      <c r="U3" s="18">
        <f t="shared" ref="U3:U102" si="9">D3</f>
        <v>182896.58100000001</v>
      </c>
      <c r="V3" s="18">
        <f t="shared" ref="V3:V102" si="10">L3</f>
        <v>134522.37700000001</v>
      </c>
      <c r="W3" s="18">
        <f t="shared" ref="W3:W16" ca="1" si="11">SUM(OFFSET($U$3,(ROW()-3)*7,0,7,1))</f>
        <v>1573319.9110000001</v>
      </c>
      <c r="X3" s="18">
        <f t="shared" ref="X3:X16" ca="1" si="12">SUM(OFFSET($V$3,(ROW()-3)*7,0,7,1))</f>
        <v>1750861.9879999999</v>
      </c>
      <c r="Z3" s="5">
        <f t="shared" ref="Z3:AA3" si="13">U3/R3</f>
        <v>5.2250950011592989E-4</v>
      </c>
      <c r="AA3" s="5">
        <f t="shared" si="13"/>
        <v>7.3023597012927333E-4</v>
      </c>
      <c r="AB3" s="5">
        <f t="shared" ref="AB3:AB102" si="14">AA3-Z3</f>
        <v>2.0772647001334344E-4</v>
      </c>
      <c r="AC3" s="5">
        <f t="shared" ref="AC3:AC16" ca="1" si="15">SUM(OFFSET($Z$3,(ROW()-3)*7,0,7,1))</f>
        <v>4.6811168279328819E-3</v>
      </c>
      <c r="AD3" s="5">
        <f t="shared" ref="AD3:AD16" ca="1" si="16">SUM(OFFSET($AA$3,(ROW()-3)*7,0,7,1))</f>
        <v>7.8655564092244175E-3</v>
      </c>
      <c r="AF3" s="5">
        <f t="shared" ref="AF3:AF102" si="17">G3</f>
        <v>451</v>
      </c>
      <c r="AG3" s="5">
        <f t="shared" ref="AG3:AG102" si="18">O3</f>
        <v>2713</v>
      </c>
      <c r="AH3" s="5">
        <f t="shared" ref="AH3:AH102" si="19">AG3/AF3</f>
        <v>6.0155210643015522</v>
      </c>
      <c r="AJ3" s="5">
        <f t="shared" ref="AJ3:AK3" si="20">U3/AF3</f>
        <v>405.53565631929047</v>
      </c>
      <c r="AK3" s="5">
        <f t="shared" si="20"/>
        <v>49.584363066715817</v>
      </c>
      <c r="AM3" s="18">
        <f t="shared" ref="AM3:AM102" si="21">H3</f>
        <v>60965527</v>
      </c>
      <c r="AN3" s="18">
        <f t="shared" ref="AN3:AN102" si="22">P3</f>
        <v>269044755</v>
      </c>
      <c r="AP3" s="18">
        <f t="shared" ref="AP3:AP102" si="23">H3/G3</f>
        <v>135178.55210643014</v>
      </c>
      <c r="AQ3" s="18">
        <f t="shared" ref="AQ3:AQ102" si="24">P3/O3</f>
        <v>99168.726502027275</v>
      </c>
      <c r="AR3" s="4">
        <f t="shared" ref="AR3:AR16" ca="1" si="25">SUM(OFFSET($AP$3,(ROW()-3)*7,0,7,1))</f>
        <v>999327.65398318041</v>
      </c>
      <c r="AS3" s="4">
        <f t="shared" ref="AS3:AS16" ca="1" si="26">SUM(OFFSET($AQ$3,(ROW()-3)*7,0,7,1))</f>
        <v>883629.15103935706</v>
      </c>
    </row>
    <row r="4" spans="2:45" ht="15.75">
      <c r="B4" s="19">
        <v>4511</v>
      </c>
      <c r="C4" s="20">
        <v>1636156800</v>
      </c>
      <c r="D4" s="20">
        <v>205138.43100000001</v>
      </c>
      <c r="E4" s="20">
        <v>4472</v>
      </c>
      <c r="F4" s="20">
        <v>344166154</v>
      </c>
      <c r="G4" s="20">
        <v>564</v>
      </c>
      <c r="H4" s="20">
        <v>68379476.799999997</v>
      </c>
      <c r="I4" s="16"/>
      <c r="J4" s="19">
        <v>4516</v>
      </c>
      <c r="K4" s="20">
        <v>1636156800</v>
      </c>
      <c r="L4" s="20">
        <v>151108.17800000001</v>
      </c>
      <c r="M4" s="20">
        <v>4479</v>
      </c>
      <c r="N4" s="20">
        <v>185371474</v>
      </c>
      <c r="O4" s="20">
        <v>3024</v>
      </c>
      <c r="P4" s="20">
        <v>302216356</v>
      </c>
      <c r="Q4" s="21"/>
      <c r="R4" s="18">
        <f t="shared" si="7"/>
        <v>344166154</v>
      </c>
      <c r="S4" s="18">
        <f t="shared" si="8"/>
        <v>185371474</v>
      </c>
      <c r="U4" s="18">
        <f t="shared" si="9"/>
        <v>205138.43100000001</v>
      </c>
      <c r="V4" s="18">
        <f t="shared" si="10"/>
        <v>151108.17800000001</v>
      </c>
      <c r="W4" s="18">
        <f t="shared" ca="1" si="11"/>
        <v>2113175.7757000001</v>
      </c>
      <c r="X4" s="18">
        <f t="shared" ca="1" si="12"/>
        <v>2505328.4160000002</v>
      </c>
      <c r="Z4" s="5">
        <f t="shared" ref="Z4:AA4" si="27">U4/R4</f>
        <v>5.9604475517368856E-4</v>
      </c>
      <c r="AA4" s="5">
        <f t="shared" si="27"/>
        <v>8.1516413900878848E-4</v>
      </c>
      <c r="AB4" s="5">
        <f t="shared" si="14"/>
        <v>2.1911938383509992E-4</v>
      </c>
      <c r="AC4" s="5">
        <f t="shared" ca="1" si="15"/>
        <v>6.4050276854018887E-3</v>
      </c>
      <c r="AD4" s="5">
        <f t="shared" ca="1" si="16"/>
        <v>1.0708017049989468E-2</v>
      </c>
      <c r="AF4" s="5">
        <f t="shared" si="17"/>
        <v>564</v>
      </c>
      <c r="AG4" s="5">
        <f t="shared" si="18"/>
        <v>3024</v>
      </c>
      <c r="AH4" s="5">
        <f t="shared" si="19"/>
        <v>5.3617021276595747</v>
      </c>
      <c r="AJ4" s="5">
        <f t="shared" ref="AJ4:AK4" si="28">U4/AF4</f>
        <v>363.72062234042556</v>
      </c>
      <c r="AK4" s="5">
        <f t="shared" si="28"/>
        <v>49.969635582010589</v>
      </c>
      <c r="AM4" s="18">
        <f t="shared" si="21"/>
        <v>68379476.799999997</v>
      </c>
      <c r="AN4" s="18">
        <f t="shared" si="22"/>
        <v>302216356</v>
      </c>
      <c r="AP4" s="18">
        <f t="shared" si="23"/>
        <v>121240.20709219857</v>
      </c>
      <c r="AQ4" s="18">
        <f t="shared" si="24"/>
        <v>99939.271164021164</v>
      </c>
      <c r="AR4" s="4">
        <f t="shared" ca="1" si="25"/>
        <v>1126948.296145394</v>
      </c>
      <c r="AS4" s="4">
        <f t="shared" ca="1" si="26"/>
        <v>1162148.1542411414</v>
      </c>
    </row>
    <row r="5" spans="2:45" ht="15.75">
      <c r="B5" s="22">
        <v>4609</v>
      </c>
      <c r="C5" s="23">
        <v>1636243200</v>
      </c>
      <c r="D5" s="23">
        <v>147227.85999999999</v>
      </c>
      <c r="E5" s="23">
        <v>4511</v>
      </c>
      <c r="F5" s="23">
        <v>346039014</v>
      </c>
      <c r="G5" s="23">
        <v>445</v>
      </c>
      <c r="H5" s="23">
        <v>49075953.299999997</v>
      </c>
      <c r="I5" s="16"/>
      <c r="J5" s="22">
        <v>4614</v>
      </c>
      <c r="K5" s="23">
        <v>1636243200</v>
      </c>
      <c r="L5" s="23">
        <v>137741.546</v>
      </c>
      <c r="M5" s="23">
        <v>4518</v>
      </c>
      <c r="N5" s="23">
        <v>221631057</v>
      </c>
      <c r="O5" s="23">
        <v>3229</v>
      </c>
      <c r="P5" s="23">
        <v>275483093</v>
      </c>
      <c r="Q5" s="17"/>
      <c r="R5" s="18">
        <f t="shared" si="7"/>
        <v>346039014</v>
      </c>
      <c r="S5" s="18">
        <f t="shared" si="8"/>
        <v>221631057</v>
      </c>
      <c r="U5" s="18">
        <f t="shared" si="9"/>
        <v>147227.85999999999</v>
      </c>
      <c r="V5" s="18">
        <f t="shared" si="10"/>
        <v>137741.546</v>
      </c>
      <c r="W5" s="18">
        <f t="shared" ca="1" si="11"/>
        <v>1729360.324</v>
      </c>
      <c r="X5" s="18">
        <f t="shared" ca="1" si="12"/>
        <v>2600495.7820000001</v>
      </c>
      <c r="Z5" s="5">
        <f t="shared" ref="Z5:AA5" si="29">U5/R5</f>
        <v>4.2546607186899447E-4</v>
      </c>
      <c r="AA5" s="5">
        <f t="shared" si="29"/>
        <v>6.2149027245761857E-4</v>
      </c>
      <c r="AB5" s="5">
        <f t="shared" si="14"/>
        <v>1.960242005886241E-4</v>
      </c>
      <c r="AC5" s="5">
        <f t="shared" ca="1" si="15"/>
        <v>4.8335464839025337E-3</v>
      </c>
      <c r="AD5" s="5">
        <f t="shared" ca="1" si="16"/>
        <v>1.0857920253512642E-2</v>
      </c>
      <c r="AF5" s="5">
        <f t="shared" si="17"/>
        <v>445</v>
      </c>
      <c r="AG5" s="5">
        <f t="shared" si="18"/>
        <v>3229</v>
      </c>
      <c r="AH5" s="5">
        <f t="shared" si="19"/>
        <v>7.2561797752808985</v>
      </c>
      <c r="AJ5" s="5">
        <f t="shared" ref="AJ5:AK5" si="30">U5/AF5</f>
        <v>330.8491235955056</v>
      </c>
      <c r="AK5" s="5">
        <f t="shared" si="30"/>
        <v>42.657648188293592</v>
      </c>
      <c r="AM5" s="18">
        <f t="shared" si="21"/>
        <v>49075953.299999997</v>
      </c>
      <c r="AN5" s="18">
        <f t="shared" si="22"/>
        <v>275483093</v>
      </c>
      <c r="AP5" s="18">
        <f t="shared" si="23"/>
        <v>110283.0411235955</v>
      </c>
      <c r="AQ5" s="18">
        <f t="shared" si="24"/>
        <v>85315.296686280577</v>
      </c>
      <c r="AR5" s="4">
        <f t="shared" ca="1" si="25"/>
        <v>1022475.9281449104</v>
      </c>
      <c r="AS5" s="4">
        <f t="shared" ca="1" si="26"/>
        <v>1125461.2388819084</v>
      </c>
    </row>
    <row r="6" spans="2:45" ht="15.75">
      <c r="B6" s="19">
        <v>4806</v>
      </c>
      <c r="C6" s="20">
        <v>1636329600</v>
      </c>
      <c r="D6" s="20">
        <v>161052.91</v>
      </c>
      <c r="E6" s="20">
        <v>4612</v>
      </c>
      <c r="F6" s="20">
        <v>353608160</v>
      </c>
      <c r="G6" s="20">
        <v>474</v>
      </c>
      <c r="H6" s="20">
        <v>53684303.5</v>
      </c>
      <c r="I6" s="16"/>
      <c r="J6" s="19">
        <v>4811</v>
      </c>
      <c r="K6" s="20">
        <v>1636329600</v>
      </c>
      <c r="L6" s="20">
        <v>248561.08799999999</v>
      </c>
      <c r="M6" s="20">
        <v>4616</v>
      </c>
      <c r="N6" s="20">
        <v>220683877</v>
      </c>
      <c r="O6" s="20">
        <v>3919</v>
      </c>
      <c r="P6" s="20">
        <v>497122177</v>
      </c>
      <c r="Q6" s="21"/>
      <c r="R6" s="18">
        <f t="shared" si="7"/>
        <v>353608160</v>
      </c>
      <c r="S6" s="18">
        <f t="shared" si="8"/>
        <v>220683877</v>
      </c>
      <c r="U6" s="18">
        <f t="shared" si="9"/>
        <v>161052.91</v>
      </c>
      <c r="V6" s="18">
        <f t="shared" si="10"/>
        <v>248561.08799999999</v>
      </c>
      <c r="W6" s="18">
        <f t="shared" ca="1" si="11"/>
        <v>3025222.5260000001</v>
      </c>
      <c r="X6" s="18">
        <f t="shared" ca="1" si="12"/>
        <v>3397096.0530000003</v>
      </c>
      <c r="Z6" s="5">
        <f t="shared" ref="Z6:AA6" si="31">U6/R6</f>
        <v>4.5545586391445268E-4</v>
      </c>
      <c r="AA6" s="5">
        <f t="shared" si="31"/>
        <v>1.126321919747676E-3</v>
      </c>
      <c r="AB6" s="5">
        <f t="shared" si="14"/>
        <v>6.7086605583322335E-4</v>
      </c>
      <c r="AC6" s="5">
        <f t="shared" ca="1" si="15"/>
        <v>8.1051026640516707E-3</v>
      </c>
      <c r="AD6" s="5">
        <f t="shared" ca="1" si="16"/>
        <v>1.3780262877643669E-2</v>
      </c>
      <c r="AF6" s="5">
        <f t="shared" si="17"/>
        <v>474</v>
      </c>
      <c r="AG6" s="5">
        <f t="shared" si="18"/>
        <v>3919</v>
      </c>
      <c r="AH6" s="5">
        <f t="shared" si="19"/>
        <v>8.2679324894514767</v>
      </c>
      <c r="AJ6" s="5">
        <f t="shared" ref="AJ6:AK6" si="32">U6/AF6</f>
        <v>339.77407172995783</v>
      </c>
      <c r="AK6" s="5">
        <f t="shared" si="32"/>
        <v>63.424620566471035</v>
      </c>
      <c r="AM6" s="18">
        <f t="shared" si="21"/>
        <v>53684303.5</v>
      </c>
      <c r="AN6" s="18">
        <f t="shared" si="22"/>
        <v>497122177</v>
      </c>
      <c r="AP6" s="18">
        <f t="shared" si="23"/>
        <v>113258.02426160338</v>
      </c>
      <c r="AQ6" s="18">
        <f t="shared" si="24"/>
        <v>126849.24138810921</v>
      </c>
      <c r="AR6" s="4">
        <f t="shared" ca="1" si="25"/>
        <v>1542940.6415427283</v>
      </c>
      <c r="AS6" s="4">
        <f t="shared" ca="1" si="26"/>
        <v>1234868.7259223498</v>
      </c>
    </row>
    <row r="7" spans="2:45" ht="15.75">
      <c r="B7" s="22">
        <v>4736</v>
      </c>
      <c r="C7" s="23">
        <v>1636416000</v>
      </c>
      <c r="D7" s="23">
        <v>227601.75</v>
      </c>
      <c r="E7" s="23">
        <v>4806</v>
      </c>
      <c r="F7" s="23">
        <v>329715729</v>
      </c>
      <c r="G7" s="23">
        <v>493</v>
      </c>
      <c r="H7" s="23">
        <v>75867249.900000006</v>
      </c>
      <c r="I7" s="16"/>
      <c r="J7" s="22">
        <v>4732</v>
      </c>
      <c r="K7" s="23">
        <v>1636416000</v>
      </c>
      <c r="L7" s="23">
        <v>223783.32800000001</v>
      </c>
      <c r="M7" s="23">
        <v>4810</v>
      </c>
      <c r="N7" s="23">
        <v>222762808</v>
      </c>
      <c r="O7" s="23">
        <v>4282</v>
      </c>
      <c r="P7" s="23">
        <v>447566657</v>
      </c>
      <c r="Q7" s="17"/>
      <c r="R7" s="18">
        <f t="shared" si="7"/>
        <v>329715729</v>
      </c>
      <c r="S7" s="18">
        <f t="shared" si="8"/>
        <v>222762808</v>
      </c>
      <c r="U7" s="18">
        <f t="shared" si="9"/>
        <v>227601.75</v>
      </c>
      <c r="V7" s="18">
        <f t="shared" si="10"/>
        <v>223783.32800000001</v>
      </c>
      <c r="W7" s="18">
        <f t="shared" ca="1" si="11"/>
        <v>4466249.9409999996</v>
      </c>
      <c r="X7" s="18">
        <f t="shared" ca="1" si="12"/>
        <v>4248226.432</v>
      </c>
      <c r="Z7" s="5">
        <f t="shared" ref="Z7:AA7" si="33">U7/R7</f>
        <v>6.9029691331468144E-4</v>
      </c>
      <c r="AA7" s="5">
        <f t="shared" si="33"/>
        <v>1.0045811956186151E-3</v>
      </c>
      <c r="AB7" s="5">
        <f t="shared" si="14"/>
        <v>3.1428428230393366E-4</v>
      </c>
      <c r="AC7" s="5">
        <f t="shared" ca="1" si="15"/>
        <v>1.0543254487872578E-2</v>
      </c>
      <c r="AD7" s="5">
        <f t="shared" ca="1" si="16"/>
        <v>1.6842312543023558E-2</v>
      </c>
      <c r="AF7" s="5">
        <f t="shared" si="17"/>
        <v>493</v>
      </c>
      <c r="AG7" s="5">
        <f t="shared" si="18"/>
        <v>4282</v>
      </c>
      <c r="AH7" s="5">
        <f t="shared" si="19"/>
        <v>8.6855983772819467</v>
      </c>
      <c r="AJ7" s="5">
        <f t="shared" ref="AJ7:AK7" si="34">U7/AF7</f>
        <v>461.66683569979716</v>
      </c>
      <c r="AK7" s="5">
        <f t="shared" si="34"/>
        <v>52.261403082671649</v>
      </c>
      <c r="AM7" s="18">
        <f t="shared" si="21"/>
        <v>75867249.900000006</v>
      </c>
      <c r="AN7" s="18">
        <f t="shared" si="22"/>
        <v>447566657</v>
      </c>
      <c r="AP7" s="18">
        <f t="shared" si="23"/>
        <v>153888.94503042597</v>
      </c>
      <c r="AQ7" s="18">
        <f t="shared" si="24"/>
        <v>104522.80639887902</v>
      </c>
      <c r="AR7" s="4">
        <f t="shared" ca="1" si="25"/>
        <v>1845316.3577292706</v>
      </c>
      <c r="AS7" s="4">
        <f t="shared" ca="1" si="26"/>
        <v>1392955.8165121346</v>
      </c>
    </row>
    <row r="8" spans="2:45" ht="15.75">
      <c r="B8" s="19">
        <v>4624</v>
      </c>
      <c r="C8" s="20">
        <v>1636502400</v>
      </c>
      <c r="D8" s="20">
        <v>467183.72399999999</v>
      </c>
      <c r="E8" s="20">
        <v>4736</v>
      </c>
      <c r="F8" s="20">
        <v>326207369</v>
      </c>
      <c r="G8" s="20">
        <v>704</v>
      </c>
      <c r="H8" s="20">
        <v>155727908</v>
      </c>
      <c r="I8" s="16"/>
      <c r="J8" s="19">
        <v>4628</v>
      </c>
      <c r="K8" s="20">
        <v>1636502400</v>
      </c>
      <c r="L8" s="20">
        <v>529040.50800000003</v>
      </c>
      <c r="M8" s="20">
        <v>4732</v>
      </c>
      <c r="N8" s="20">
        <v>235561284</v>
      </c>
      <c r="O8" s="20">
        <v>5260</v>
      </c>
      <c r="P8" s="20">
        <v>1058081016</v>
      </c>
      <c r="Q8" s="21"/>
      <c r="R8" s="18">
        <f t="shared" si="7"/>
        <v>326207369</v>
      </c>
      <c r="S8" s="18">
        <f t="shared" si="8"/>
        <v>235561284</v>
      </c>
      <c r="U8" s="18">
        <f t="shared" si="9"/>
        <v>467183.72399999999</v>
      </c>
      <c r="V8" s="18">
        <f t="shared" si="10"/>
        <v>529040.50800000003</v>
      </c>
      <c r="W8" s="18">
        <f t="shared" ca="1" si="11"/>
        <v>3568937.5609999998</v>
      </c>
      <c r="X8" s="18">
        <f t="shared" ca="1" si="12"/>
        <v>3501606.1009999998</v>
      </c>
      <c r="Z8" s="5">
        <f t="shared" ref="Z8:AA8" si="35">U8/R8</f>
        <v>1.432167904214328E-3</v>
      </c>
      <c r="AA8" s="5">
        <f t="shared" si="35"/>
        <v>2.2458720678394674E-3</v>
      </c>
      <c r="AB8" s="5">
        <f t="shared" si="14"/>
        <v>8.1370416362513943E-4</v>
      </c>
      <c r="AC8" s="5">
        <f t="shared" ca="1" si="15"/>
        <v>8.4485550233588252E-3</v>
      </c>
      <c r="AD8" s="5">
        <f t="shared" ca="1" si="16"/>
        <v>1.4156694825740293E-2</v>
      </c>
      <c r="AF8" s="5">
        <f t="shared" si="17"/>
        <v>704</v>
      </c>
      <c r="AG8" s="5">
        <f t="shared" si="18"/>
        <v>5260</v>
      </c>
      <c r="AH8" s="5">
        <f t="shared" si="19"/>
        <v>7.4715909090909092</v>
      </c>
      <c r="AJ8" s="5">
        <f t="shared" ref="AJ8:AK8" si="36">U8/AF8</f>
        <v>663.61324431818184</v>
      </c>
      <c r="AK8" s="5">
        <f t="shared" si="36"/>
        <v>100.5780433460076</v>
      </c>
      <c r="AM8" s="18">
        <f t="shared" si="21"/>
        <v>155727908</v>
      </c>
      <c r="AN8" s="18">
        <f t="shared" si="22"/>
        <v>1058081016</v>
      </c>
      <c r="AP8" s="18">
        <f t="shared" si="23"/>
        <v>221204.41477272726</v>
      </c>
      <c r="AQ8" s="18">
        <f t="shared" si="24"/>
        <v>201156.0866920152</v>
      </c>
      <c r="AR8" s="4">
        <f t="shared" ca="1" si="25"/>
        <v>1722925.2136479837</v>
      </c>
      <c r="AS8" s="4">
        <f t="shared" ca="1" si="26"/>
        <v>1225490.0520024621</v>
      </c>
    </row>
    <row r="9" spans="2:45" ht="15.75">
      <c r="B9" s="22">
        <v>4736</v>
      </c>
      <c r="C9" s="23">
        <v>1636588800</v>
      </c>
      <c r="D9" s="23">
        <v>182218.655</v>
      </c>
      <c r="E9" s="23">
        <v>4624</v>
      </c>
      <c r="F9" s="23">
        <v>325870055</v>
      </c>
      <c r="G9" s="23">
        <v>421</v>
      </c>
      <c r="H9" s="23">
        <v>60739551.700000003</v>
      </c>
      <c r="I9" s="16"/>
      <c r="J9" s="22">
        <v>4726</v>
      </c>
      <c r="K9" s="23">
        <v>1636588800</v>
      </c>
      <c r="L9" s="23">
        <v>326104.96299999999</v>
      </c>
      <c r="M9" s="23">
        <v>4628</v>
      </c>
      <c r="N9" s="23">
        <v>246695833</v>
      </c>
      <c r="O9" s="23">
        <v>3913</v>
      </c>
      <c r="P9" s="23">
        <v>652209927</v>
      </c>
      <c r="Q9" s="17"/>
      <c r="R9" s="18">
        <f t="shared" si="7"/>
        <v>325870055</v>
      </c>
      <c r="S9" s="18">
        <f t="shared" si="8"/>
        <v>246695833</v>
      </c>
      <c r="U9" s="18">
        <f t="shared" si="9"/>
        <v>182218.655</v>
      </c>
      <c r="V9" s="18">
        <f t="shared" si="10"/>
        <v>326104.96299999999</v>
      </c>
      <c r="W9" s="18">
        <f t="shared" ca="1" si="11"/>
        <v>2643232.753</v>
      </c>
      <c r="X9" s="18">
        <f t="shared" ca="1" si="12"/>
        <v>2622153.29</v>
      </c>
      <c r="Z9" s="5">
        <f t="shared" ref="Z9:AA9" si="37">U9/R9</f>
        <v>5.5917581933080651E-4</v>
      </c>
      <c r="AA9" s="5">
        <f t="shared" si="37"/>
        <v>1.3218908444229782E-3</v>
      </c>
      <c r="AB9" s="5">
        <f t="shared" si="14"/>
        <v>7.6271502509217169E-4</v>
      </c>
      <c r="AC9" s="5">
        <f t="shared" ca="1" si="15"/>
        <v>6.1405211990419291E-3</v>
      </c>
      <c r="AD9" s="5">
        <f t="shared" ca="1" si="16"/>
        <v>8.7911608798891972E-3</v>
      </c>
      <c r="AF9" s="5">
        <f t="shared" si="17"/>
        <v>421</v>
      </c>
      <c r="AG9" s="5">
        <f t="shared" si="18"/>
        <v>3913</v>
      </c>
      <c r="AH9" s="5">
        <f t="shared" si="19"/>
        <v>9.2945368171021379</v>
      </c>
      <c r="AJ9" s="5">
        <f t="shared" ref="AJ9:AK9" si="38">U9/AF9</f>
        <v>432.82340855106889</v>
      </c>
      <c r="AK9" s="5">
        <f t="shared" si="38"/>
        <v>83.338860976233065</v>
      </c>
      <c r="AM9" s="18">
        <f t="shared" si="21"/>
        <v>60739551.700000003</v>
      </c>
      <c r="AN9" s="18">
        <f t="shared" si="22"/>
        <v>652209927</v>
      </c>
      <c r="AP9" s="18">
        <f t="shared" si="23"/>
        <v>144274.46959619955</v>
      </c>
      <c r="AQ9" s="18">
        <f t="shared" si="24"/>
        <v>166677.72220802453</v>
      </c>
      <c r="AR9" s="4">
        <f t="shared" ca="1" si="25"/>
        <v>1636629.8926445143</v>
      </c>
      <c r="AS9" s="4">
        <f t="shared" ca="1" si="26"/>
        <v>1071240.4844029967</v>
      </c>
    </row>
    <row r="10" spans="2:45" ht="15.75">
      <c r="B10" s="19">
        <v>4667</v>
      </c>
      <c r="C10" s="20">
        <v>1636675200</v>
      </c>
      <c r="D10" s="20">
        <v>384338.94699999999</v>
      </c>
      <c r="E10" s="20">
        <v>4728</v>
      </c>
      <c r="F10" s="20">
        <v>326241223</v>
      </c>
      <c r="G10" s="20">
        <v>638</v>
      </c>
      <c r="H10" s="20">
        <v>128112982</v>
      </c>
      <c r="I10" s="16"/>
      <c r="J10" s="19">
        <v>4671</v>
      </c>
      <c r="K10" s="20">
        <v>1636675200</v>
      </c>
      <c r="L10" s="20">
        <v>418567.06400000001</v>
      </c>
      <c r="M10" s="20">
        <v>4726</v>
      </c>
      <c r="N10" s="20">
        <v>245271195</v>
      </c>
      <c r="O10" s="20">
        <v>4129</v>
      </c>
      <c r="P10" s="20">
        <v>837134127</v>
      </c>
      <c r="Q10" s="21"/>
      <c r="R10" s="18">
        <f t="shared" si="7"/>
        <v>326241223</v>
      </c>
      <c r="S10" s="18">
        <f t="shared" si="8"/>
        <v>245271195</v>
      </c>
      <c r="U10" s="18">
        <f t="shared" si="9"/>
        <v>384338.94699999999</v>
      </c>
      <c r="V10" s="18">
        <f t="shared" si="10"/>
        <v>418567.06400000001</v>
      </c>
      <c r="W10" s="18">
        <f t="shared" ca="1" si="11"/>
        <v>1281670.0379999999</v>
      </c>
      <c r="X10" s="18">
        <f t="shared" ca="1" si="12"/>
        <v>1843628.723</v>
      </c>
      <c r="Z10" s="5">
        <f t="shared" ref="Z10:AA10" si="39">U10/R10</f>
        <v>1.1780821058287904E-3</v>
      </c>
      <c r="AA10" s="5">
        <f t="shared" si="39"/>
        <v>1.7065479866072329E-3</v>
      </c>
      <c r="AB10" s="5">
        <f t="shared" si="14"/>
        <v>5.2846588077844247E-4</v>
      </c>
      <c r="AC10" s="5">
        <f t="shared" ca="1" si="15"/>
        <v>3.0080963397646956E-3</v>
      </c>
      <c r="AD10" s="5">
        <f t="shared" ca="1" si="16"/>
        <v>6.3615523974967078E-3</v>
      </c>
      <c r="AF10" s="5">
        <f t="shared" si="17"/>
        <v>638</v>
      </c>
      <c r="AG10" s="5">
        <f t="shared" si="18"/>
        <v>4129</v>
      </c>
      <c r="AH10" s="5">
        <f t="shared" si="19"/>
        <v>6.4717868338557993</v>
      </c>
      <c r="AJ10" s="5">
        <f t="shared" ref="AJ10:AK10" si="40">U10/AF10</f>
        <v>602.41214263322877</v>
      </c>
      <c r="AK10" s="5">
        <f t="shared" si="40"/>
        <v>101.37250278517801</v>
      </c>
      <c r="AM10" s="18">
        <f t="shared" si="21"/>
        <v>128112982</v>
      </c>
      <c r="AN10" s="18">
        <f t="shared" si="22"/>
        <v>837134127</v>
      </c>
      <c r="AP10" s="18">
        <f t="shared" si="23"/>
        <v>200804.04702194358</v>
      </c>
      <c r="AQ10" s="18">
        <f t="shared" si="24"/>
        <v>202745.00532816662</v>
      </c>
      <c r="AR10" s="4">
        <f t="shared" ca="1" si="25"/>
        <v>1132201.9869184536</v>
      </c>
      <c r="AS10" s="4">
        <f t="shared" ca="1" si="26"/>
        <v>845035.60806806351</v>
      </c>
    </row>
    <row r="11" spans="2:45" ht="15.75">
      <c r="B11" s="22">
        <v>4647</v>
      </c>
      <c r="C11" s="23">
        <v>1636761600</v>
      </c>
      <c r="D11" s="23">
        <v>97749.092699999994</v>
      </c>
      <c r="E11" s="23">
        <v>4667</v>
      </c>
      <c r="F11" s="23">
        <v>322166332</v>
      </c>
      <c r="G11" s="23">
        <v>313</v>
      </c>
      <c r="H11" s="23">
        <v>32583030.899999999</v>
      </c>
      <c r="I11" s="16"/>
      <c r="J11" s="22">
        <v>4648</v>
      </c>
      <c r="K11" s="23">
        <v>1636761600</v>
      </c>
      <c r="L11" s="23">
        <v>190052.96299999999</v>
      </c>
      <c r="M11" s="23">
        <v>4671</v>
      </c>
      <c r="N11" s="23">
        <v>243282988</v>
      </c>
      <c r="O11" s="23">
        <v>3366</v>
      </c>
      <c r="P11" s="23">
        <v>380105926</v>
      </c>
      <c r="Q11" s="17"/>
      <c r="R11" s="18">
        <f t="shared" si="7"/>
        <v>322166332</v>
      </c>
      <c r="S11" s="18">
        <f t="shared" si="8"/>
        <v>243282988</v>
      </c>
      <c r="U11" s="18">
        <f t="shared" si="9"/>
        <v>97749.092699999994</v>
      </c>
      <c r="V11" s="18">
        <f t="shared" si="10"/>
        <v>190052.96299999999</v>
      </c>
      <c r="W11" s="18">
        <f t="shared" ca="1" si="11"/>
        <v>2007698.986</v>
      </c>
      <c r="X11" s="18">
        <f t="shared" ca="1" si="12"/>
        <v>1960251.45</v>
      </c>
      <c r="Z11" s="5">
        <f t="shared" ref="Z11:AA11" si="41">U11/R11</f>
        <v>3.0341188072998266E-4</v>
      </c>
      <c r="AA11" s="5">
        <f t="shared" si="41"/>
        <v>7.81201203431454E-4</v>
      </c>
      <c r="AB11" s="5">
        <f t="shared" si="14"/>
        <v>4.7778932270147134E-4</v>
      </c>
      <c r="AC11" s="5">
        <f t="shared" ca="1" si="15"/>
        <v>5.0568184811464892E-3</v>
      </c>
      <c r="AD11" s="5">
        <f t="shared" ca="1" si="16"/>
        <v>6.9540280016970706E-3</v>
      </c>
      <c r="AF11" s="5">
        <f t="shared" si="17"/>
        <v>313</v>
      </c>
      <c r="AG11" s="5">
        <f t="shared" si="18"/>
        <v>3366</v>
      </c>
      <c r="AH11" s="5">
        <f t="shared" si="19"/>
        <v>10.753993610223642</v>
      </c>
      <c r="AJ11" s="5">
        <f t="shared" ref="AJ11:AK11" si="42">U11/AF11</f>
        <v>312.29742076677314</v>
      </c>
      <c r="AK11" s="5">
        <f t="shared" si="42"/>
        <v>56.462555852644087</v>
      </c>
      <c r="AM11" s="18">
        <f t="shared" si="21"/>
        <v>32583030.899999999</v>
      </c>
      <c r="AN11" s="18">
        <f t="shared" si="22"/>
        <v>380105926</v>
      </c>
      <c r="AP11" s="18">
        <f t="shared" si="23"/>
        <v>104099.14025559105</v>
      </c>
      <c r="AQ11" s="18">
        <f t="shared" si="24"/>
        <v>112925.11170528817</v>
      </c>
      <c r="AR11" s="4">
        <f t="shared" ca="1" si="25"/>
        <v>1461835.9227678655</v>
      </c>
      <c r="AS11" s="4">
        <f t="shared" ca="1" si="26"/>
        <v>862374.54389279848</v>
      </c>
    </row>
    <row r="12" spans="2:45" ht="15.75">
      <c r="B12" s="19">
        <v>4617</v>
      </c>
      <c r="C12" s="20">
        <v>1636848000</v>
      </c>
      <c r="D12" s="20">
        <v>180207.12599999999</v>
      </c>
      <c r="E12" s="20">
        <v>4647</v>
      </c>
      <c r="F12" s="20">
        <v>324548685</v>
      </c>
      <c r="G12" s="20">
        <v>421</v>
      </c>
      <c r="H12" s="20">
        <v>60069042.100000001</v>
      </c>
      <c r="I12" s="16"/>
      <c r="J12" s="19">
        <v>4629</v>
      </c>
      <c r="K12" s="20">
        <v>1636848000</v>
      </c>
      <c r="L12" s="20">
        <v>244430.69699999999</v>
      </c>
      <c r="M12" s="20">
        <v>4648</v>
      </c>
      <c r="N12" s="20">
        <v>245489054</v>
      </c>
      <c r="O12" s="20">
        <v>3411</v>
      </c>
      <c r="P12" s="20">
        <v>488861395</v>
      </c>
      <c r="Q12" s="21"/>
      <c r="R12" s="18">
        <f t="shared" si="7"/>
        <v>324548685</v>
      </c>
      <c r="S12" s="18">
        <f t="shared" si="8"/>
        <v>245489054</v>
      </c>
      <c r="U12" s="18">
        <f t="shared" si="9"/>
        <v>180207.12599999999</v>
      </c>
      <c r="V12" s="18">
        <f t="shared" si="10"/>
        <v>244430.69699999999</v>
      </c>
      <c r="W12" s="18">
        <f t="shared" ca="1" si="11"/>
        <v>2019655.1700000002</v>
      </c>
      <c r="X12" s="18">
        <f t="shared" ca="1" si="12"/>
        <v>2882588.2030000002</v>
      </c>
      <c r="Z12" s="5">
        <f t="shared" ref="Z12:AA12" si="43">U12/R12</f>
        <v>5.5525452521861234E-4</v>
      </c>
      <c r="AA12" s="5">
        <f t="shared" si="43"/>
        <v>9.9568878130101867E-4</v>
      </c>
      <c r="AB12" s="5">
        <f t="shared" si="14"/>
        <v>4.4043425608240633E-4</v>
      </c>
      <c r="AC12" s="5">
        <f t="shared" ca="1" si="15"/>
        <v>5.9119256529524249E-3</v>
      </c>
      <c r="AD12" s="5">
        <f t="shared" ca="1" si="16"/>
        <v>1.236190854403066E-2</v>
      </c>
      <c r="AF12" s="5">
        <f t="shared" si="17"/>
        <v>421</v>
      </c>
      <c r="AG12" s="5">
        <f t="shared" si="18"/>
        <v>3411</v>
      </c>
      <c r="AH12" s="5">
        <f t="shared" si="19"/>
        <v>8.1021377672209027</v>
      </c>
      <c r="AJ12" s="5">
        <f t="shared" ref="AJ12:AK12" si="44">U12/AF12</f>
        <v>428.04542992874104</v>
      </c>
      <c r="AK12" s="5">
        <f t="shared" si="44"/>
        <v>71.659541776605096</v>
      </c>
      <c r="AM12" s="18">
        <f t="shared" si="21"/>
        <v>60069042.100000001</v>
      </c>
      <c r="AN12" s="18">
        <f t="shared" si="22"/>
        <v>488861395</v>
      </c>
      <c r="AP12" s="18">
        <f t="shared" si="23"/>
        <v>142681.81021377671</v>
      </c>
      <c r="AQ12" s="18">
        <f t="shared" si="24"/>
        <v>143319.08384637936</v>
      </c>
      <c r="AR12" s="4">
        <f t="shared" ca="1" si="25"/>
        <v>1315168.0704218231</v>
      </c>
      <c r="AS12" s="4">
        <f t="shared" ca="1" si="26"/>
        <v>1215684.5798168147</v>
      </c>
    </row>
    <row r="13" spans="2:45" ht="15.75">
      <c r="B13" s="22">
        <v>4569</v>
      </c>
      <c r="C13" s="23">
        <v>1636934400</v>
      </c>
      <c r="D13" s="23">
        <v>191104.514</v>
      </c>
      <c r="E13" s="23">
        <v>4621</v>
      </c>
      <c r="F13" s="23">
        <v>328126682</v>
      </c>
      <c r="G13" s="23">
        <v>420</v>
      </c>
      <c r="H13" s="23">
        <v>63701504.700000003</v>
      </c>
      <c r="I13" s="16"/>
      <c r="J13" s="22">
        <v>4562</v>
      </c>
      <c r="K13" s="23">
        <v>1636934400</v>
      </c>
      <c r="L13" s="23">
        <v>285744.52399999998</v>
      </c>
      <c r="M13" s="23">
        <v>4630</v>
      </c>
      <c r="N13" s="23">
        <v>243910415</v>
      </c>
      <c r="O13" s="23">
        <v>4268</v>
      </c>
      <c r="P13" s="23">
        <v>571489047</v>
      </c>
      <c r="Q13" s="17"/>
      <c r="R13" s="18">
        <f t="shared" si="7"/>
        <v>328126682</v>
      </c>
      <c r="S13" s="18">
        <f t="shared" si="8"/>
        <v>243910415</v>
      </c>
      <c r="U13" s="18">
        <f t="shared" si="9"/>
        <v>191104.514</v>
      </c>
      <c r="V13" s="18">
        <f t="shared" si="10"/>
        <v>285744.52399999998</v>
      </c>
      <c r="W13" s="18">
        <f t="shared" ca="1" si="11"/>
        <v>1370642.5874999999</v>
      </c>
      <c r="X13" s="18">
        <f t="shared" ca="1" si="12"/>
        <v>2158308.1150000002</v>
      </c>
      <c r="Z13" s="5">
        <f t="shared" ref="Z13:AA13" si="45">U13/R13</f>
        <v>5.8241077145929879E-4</v>
      </c>
      <c r="AA13" s="5">
        <f t="shared" si="45"/>
        <v>1.1715142381271417E-3</v>
      </c>
      <c r="AB13" s="5">
        <f t="shared" si="14"/>
        <v>5.8910346666784293E-4</v>
      </c>
      <c r="AC13" s="5">
        <f t="shared" ca="1" si="15"/>
        <v>3.9674563085781113E-3</v>
      </c>
      <c r="AD13" s="5">
        <f t="shared" ca="1" si="16"/>
        <v>8.5897507506920833E-3</v>
      </c>
      <c r="AF13" s="5">
        <f t="shared" si="17"/>
        <v>420</v>
      </c>
      <c r="AG13" s="5">
        <f t="shared" si="18"/>
        <v>4268</v>
      </c>
      <c r="AH13" s="5">
        <f t="shared" si="19"/>
        <v>10.161904761904761</v>
      </c>
      <c r="AJ13" s="5">
        <f t="shared" ref="AJ13:AK13" si="46">U13/AF13</f>
        <v>455.01074761904761</v>
      </c>
      <c r="AK13" s="5">
        <f t="shared" si="46"/>
        <v>66.950450796626043</v>
      </c>
      <c r="AM13" s="18">
        <f t="shared" si="21"/>
        <v>63701504.700000003</v>
      </c>
      <c r="AN13" s="18">
        <f t="shared" si="22"/>
        <v>571489047</v>
      </c>
      <c r="AP13" s="18">
        <f t="shared" si="23"/>
        <v>151670.24928571429</v>
      </c>
      <c r="AQ13" s="18">
        <f t="shared" si="24"/>
        <v>133900.90135895033</v>
      </c>
      <c r="AR13" s="4">
        <f t="shared" ca="1" si="25"/>
        <v>1159078.2846430563</v>
      </c>
      <c r="AS13" s="4">
        <f t="shared" ca="1" si="26"/>
        <v>990459.10817219038</v>
      </c>
    </row>
    <row r="14" spans="2:45" ht="15.75">
      <c r="B14" s="19">
        <v>4227</v>
      </c>
      <c r="C14" s="20">
        <v>1637020800</v>
      </c>
      <c r="D14" s="20">
        <v>579126.03300000005</v>
      </c>
      <c r="E14" s="20">
        <v>4564</v>
      </c>
      <c r="F14" s="20">
        <v>321687346</v>
      </c>
      <c r="G14" s="20">
        <v>887</v>
      </c>
      <c r="H14" s="20">
        <v>193042011</v>
      </c>
      <c r="I14" s="16"/>
      <c r="J14" s="19">
        <v>4220</v>
      </c>
      <c r="K14" s="20">
        <v>1637020800</v>
      </c>
      <c r="L14" s="20">
        <v>440975.82400000002</v>
      </c>
      <c r="M14" s="20">
        <v>4562</v>
      </c>
      <c r="N14" s="20">
        <v>228158366</v>
      </c>
      <c r="O14" s="20">
        <v>5034</v>
      </c>
      <c r="P14" s="20">
        <v>881951649</v>
      </c>
      <c r="Q14" s="21"/>
      <c r="R14" s="18">
        <f t="shared" si="7"/>
        <v>321687346</v>
      </c>
      <c r="S14" s="18">
        <f t="shared" si="8"/>
        <v>228158366</v>
      </c>
      <c r="U14" s="18">
        <f t="shared" si="9"/>
        <v>579126.03300000005</v>
      </c>
      <c r="V14" s="18">
        <f t="shared" si="10"/>
        <v>440975.82400000002</v>
      </c>
      <c r="W14" s="18">
        <f t="shared" ca="1" si="11"/>
        <v>4336120.0439999998</v>
      </c>
      <c r="X14" s="18">
        <f t="shared" ca="1" si="12"/>
        <v>4758922.0070000002</v>
      </c>
      <c r="Z14" s="5">
        <f t="shared" ref="Z14:AA14" si="47">U14/R14</f>
        <v>1.8002760761376049E-3</v>
      </c>
      <c r="AA14" s="5">
        <f t="shared" si="47"/>
        <v>1.9327620184657179E-3</v>
      </c>
      <c r="AB14" s="5">
        <f t="shared" si="14"/>
        <v>1.32485942328113E-4</v>
      </c>
      <c r="AC14" s="5">
        <f t="shared" ca="1" si="15"/>
        <v>1.5816153350288437E-2</v>
      </c>
      <c r="AD14" s="5">
        <f t="shared" ca="1" si="16"/>
        <v>2.2648346633492463E-2</v>
      </c>
      <c r="AF14" s="5">
        <f t="shared" si="17"/>
        <v>887</v>
      </c>
      <c r="AG14" s="5">
        <f t="shared" si="18"/>
        <v>5034</v>
      </c>
      <c r="AH14" s="5">
        <f t="shared" si="19"/>
        <v>5.6753100338218712</v>
      </c>
      <c r="AJ14" s="5">
        <f t="shared" ref="AJ14:AK14" si="48">U14/AF14</f>
        <v>652.90420856820754</v>
      </c>
      <c r="AK14" s="5">
        <f t="shared" si="48"/>
        <v>87.599488279698065</v>
      </c>
      <c r="AM14" s="18">
        <f t="shared" si="21"/>
        <v>193042011</v>
      </c>
      <c r="AN14" s="18">
        <f t="shared" si="22"/>
        <v>881951649</v>
      </c>
      <c r="AP14" s="18">
        <f t="shared" si="23"/>
        <v>217634.73618940249</v>
      </c>
      <c r="AQ14" s="18">
        <f t="shared" si="24"/>
        <v>175198.97675804529</v>
      </c>
      <c r="AR14" s="4">
        <f t="shared" ca="1" si="25"/>
        <v>1337680.7590192165</v>
      </c>
      <c r="AS14" s="4">
        <f t="shared" ca="1" si="26"/>
        <v>1217807.5763823444</v>
      </c>
    </row>
    <row r="15" spans="2:45" ht="15.75">
      <c r="B15" s="22">
        <v>4283</v>
      </c>
      <c r="C15" s="23">
        <v>1637107200</v>
      </c>
      <c r="D15" s="23">
        <v>319851.304</v>
      </c>
      <c r="E15" s="23">
        <v>4219</v>
      </c>
      <c r="F15" s="23">
        <v>347328485</v>
      </c>
      <c r="G15" s="23">
        <v>692</v>
      </c>
      <c r="H15" s="23">
        <v>106617101</v>
      </c>
      <c r="I15" s="16"/>
      <c r="J15" s="22">
        <v>4287</v>
      </c>
      <c r="K15" s="23">
        <v>1637107200</v>
      </c>
      <c r="L15" s="23">
        <v>338782.16800000001</v>
      </c>
      <c r="M15" s="23">
        <v>4215</v>
      </c>
      <c r="N15" s="23">
        <v>235564919</v>
      </c>
      <c r="O15" s="23">
        <v>4143</v>
      </c>
      <c r="P15" s="23">
        <v>677564335</v>
      </c>
      <c r="Q15" s="17"/>
      <c r="R15" s="18">
        <f t="shared" si="7"/>
        <v>347328485</v>
      </c>
      <c r="S15" s="18">
        <f t="shared" si="8"/>
        <v>235564919</v>
      </c>
      <c r="U15" s="18">
        <f t="shared" si="9"/>
        <v>319851.304</v>
      </c>
      <c r="V15" s="18">
        <f t="shared" si="10"/>
        <v>338782.16800000001</v>
      </c>
      <c r="W15" s="18">
        <f t="shared" ca="1" si="11"/>
        <v>1687738.7850000001</v>
      </c>
      <c r="X15" s="18">
        <f t="shared" ca="1" si="12"/>
        <v>2368532.659</v>
      </c>
      <c r="Z15" s="5">
        <f t="shared" ref="Z15:AA15" si="49">U15/R15</f>
        <v>9.2088992931288092E-4</v>
      </c>
      <c r="AA15" s="5">
        <f t="shared" si="49"/>
        <v>1.4381690170088527E-3</v>
      </c>
      <c r="AB15" s="5">
        <f t="shared" si="14"/>
        <v>5.1727908769597173E-4</v>
      </c>
      <c r="AC15" s="5">
        <f t="shared" ca="1" si="15"/>
        <v>5.2508735902775504E-3</v>
      </c>
      <c r="AD15" s="5">
        <f t="shared" ca="1" si="16"/>
        <v>1.0134673316448574E-2</v>
      </c>
      <c r="AF15" s="5">
        <f t="shared" si="17"/>
        <v>692</v>
      </c>
      <c r="AG15" s="5">
        <f t="shared" si="18"/>
        <v>4143</v>
      </c>
      <c r="AH15" s="5">
        <f t="shared" si="19"/>
        <v>5.9869942196531793</v>
      </c>
      <c r="AJ15" s="5">
        <f t="shared" ref="AJ15:AK15" si="50">U15/AF15</f>
        <v>462.21286705202311</v>
      </c>
      <c r="AK15" s="5">
        <f t="shared" si="50"/>
        <v>81.772186338402122</v>
      </c>
      <c r="AM15" s="18">
        <f t="shared" si="21"/>
        <v>106617101</v>
      </c>
      <c r="AN15" s="18">
        <f t="shared" si="22"/>
        <v>677564335</v>
      </c>
      <c r="AP15" s="18">
        <f t="shared" si="23"/>
        <v>154070.95520231215</v>
      </c>
      <c r="AQ15" s="18">
        <f t="shared" si="24"/>
        <v>163544.37243543327</v>
      </c>
      <c r="AR15" s="4">
        <f t="shared" ca="1" si="25"/>
        <v>1253982.2609003196</v>
      </c>
      <c r="AS15" s="4">
        <f t="shared" ca="1" si="26"/>
        <v>1040329.3421796472</v>
      </c>
    </row>
    <row r="16" spans="2:45" ht="15.75">
      <c r="B16" s="19">
        <v>3989</v>
      </c>
      <c r="C16" s="20">
        <v>1637193600</v>
      </c>
      <c r="D16" s="20">
        <v>360798.75900000002</v>
      </c>
      <c r="E16" s="20">
        <v>4289</v>
      </c>
      <c r="F16" s="20">
        <v>338872872</v>
      </c>
      <c r="G16" s="20">
        <v>771</v>
      </c>
      <c r="H16" s="20">
        <v>120266253</v>
      </c>
      <c r="I16" s="16"/>
      <c r="J16" s="19">
        <v>4000</v>
      </c>
      <c r="K16" s="20">
        <v>1637193600</v>
      </c>
      <c r="L16" s="20">
        <v>586775.17599999998</v>
      </c>
      <c r="M16" s="20">
        <v>4287</v>
      </c>
      <c r="N16" s="20">
        <v>218771776</v>
      </c>
      <c r="O16" s="20">
        <v>5091</v>
      </c>
      <c r="P16" s="20">
        <v>1173550352</v>
      </c>
      <c r="Q16" s="21"/>
      <c r="R16" s="18">
        <f t="shared" si="7"/>
        <v>338872872</v>
      </c>
      <c r="S16" s="18">
        <f t="shared" si="8"/>
        <v>218771776</v>
      </c>
      <c r="U16" s="18">
        <f t="shared" si="9"/>
        <v>360798.75900000002</v>
      </c>
      <c r="V16" s="18">
        <f t="shared" si="10"/>
        <v>586775.17599999998</v>
      </c>
      <c r="W16" s="18">
        <f t="shared" ca="1" si="11"/>
        <v>1714740.371</v>
      </c>
      <c r="X16" s="18">
        <f t="shared" ca="1" si="12"/>
        <v>2393613.7960000001</v>
      </c>
      <c r="Z16" s="5">
        <f t="shared" ref="Z16:AA16" si="51">U16/R16</f>
        <v>1.0647023967147184E-3</v>
      </c>
      <c r="AA16" s="5">
        <f t="shared" si="51"/>
        <v>2.6821338050480514E-3</v>
      </c>
      <c r="AB16" s="5">
        <f t="shared" si="14"/>
        <v>1.617431408333333E-3</v>
      </c>
      <c r="AC16" s="5">
        <f t="shared" ca="1" si="15"/>
        <v>4.4974523078200376E-3</v>
      </c>
      <c r="AD16" s="5">
        <f t="shared" ca="1" si="16"/>
        <v>8.8301809175590044E-3</v>
      </c>
      <c r="AF16" s="5">
        <f t="shared" si="17"/>
        <v>771</v>
      </c>
      <c r="AG16" s="5">
        <f t="shared" si="18"/>
        <v>5091</v>
      </c>
      <c r="AH16" s="5">
        <f t="shared" si="19"/>
        <v>6.6031128404669257</v>
      </c>
      <c r="AJ16" s="5">
        <f t="shared" ref="AJ16:AK16" si="52">U16/AF16</f>
        <v>467.96207392996109</v>
      </c>
      <c r="AK16" s="5">
        <f t="shared" si="52"/>
        <v>115.25735140443921</v>
      </c>
      <c r="AM16" s="18">
        <f t="shared" si="21"/>
        <v>120266253</v>
      </c>
      <c r="AN16" s="18">
        <f t="shared" si="22"/>
        <v>1173550352</v>
      </c>
      <c r="AP16" s="18">
        <f t="shared" si="23"/>
        <v>155987.3579766537</v>
      </c>
      <c r="AQ16" s="18">
        <f t="shared" si="24"/>
        <v>230514.70280887841</v>
      </c>
      <c r="AR16" s="4">
        <f t="shared" ca="1" si="25"/>
        <v>1261406.8175924902</v>
      </c>
      <c r="AS16" s="4">
        <f t="shared" ca="1" si="26"/>
        <v>1023022.890127095</v>
      </c>
    </row>
    <row r="17" spans="2:72" ht="15.75">
      <c r="B17" s="22">
        <v>4292</v>
      </c>
      <c r="C17" s="23">
        <v>1637280000</v>
      </c>
      <c r="D17" s="23">
        <v>205008.535</v>
      </c>
      <c r="E17" s="23">
        <v>3989</v>
      </c>
      <c r="F17" s="23">
        <v>354269245</v>
      </c>
      <c r="G17" s="23">
        <v>674</v>
      </c>
      <c r="H17" s="23">
        <v>68336178.400000006</v>
      </c>
      <c r="I17" s="16"/>
      <c r="J17" s="22">
        <v>4297</v>
      </c>
      <c r="K17" s="23">
        <v>1637280000</v>
      </c>
      <c r="L17" s="23">
        <v>386942.54599999997</v>
      </c>
      <c r="M17" s="23">
        <v>4000</v>
      </c>
      <c r="N17" s="23">
        <v>239966392</v>
      </c>
      <c r="O17" s="23">
        <v>5021</v>
      </c>
      <c r="P17" s="23">
        <v>773885093</v>
      </c>
      <c r="Q17" s="17"/>
      <c r="R17" s="18">
        <f t="shared" si="7"/>
        <v>354269245</v>
      </c>
      <c r="S17" s="18">
        <f t="shared" si="8"/>
        <v>239966392</v>
      </c>
      <c r="U17" s="18">
        <f t="shared" si="9"/>
        <v>205008.535</v>
      </c>
      <c r="V17" s="18">
        <f t="shared" si="10"/>
        <v>386942.54599999997</v>
      </c>
      <c r="W17" s="18"/>
      <c r="X17" s="18"/>
      <c r="Z17" s="5">
        <f t="shared" ref="Z17:AA17" si="53">U17/R17</f>
        <v>5.7868002343810566E-4</v>
      </c>
      <c r="AA17" s="5">
        <f t="shared" si="53"/>
        <v>1.6124864101803055E-3</v>
      </c>
      <c r="AB17" s="5">
        <f t="shared" si="14"/>
        <v>1.0338063867421999E-3</v>
      </c>
      <c r="AF17" s="5">
        <f t="shared" si="17"/>
        <v>674</v>
      </c>
      <c r="AG17" s="5">
        <f t="shared" si="18"/>
        <v>5021</v>
      </c>
      <c r="AH17" s="5">
        <f t="shared" si="19"/>
        <v>7.4495548961424332</v>
      </c>
      <c r="AJ17" s="5">
        <f t="shared" ref="AJ17:AK17" si="54">U17/AF17</f>
        <v>304.16696587537092</v>
      </c>
      <c r="AK17" s="5">
        <f t="shared" si="54"/>
        <v>77.064836885082642</v>
      </c>
      <c r="AM17" s="18">
        <f t="shared" si="21"/>
        <v>68336178.400000006</v>
      </c>
      <c r="AN17" s="18">
        <f t="shared" si="22"/>
        <v>773885093</v>
      </c>
      <c r="AP17" s="18">
        <f t="shared" si="23"/>
        <v>101388.98872403562</v>
      </c>
      <c r="AQ17" s="18">
        <f t="shared" si="24"/>
        <v>154129.67396932881</v>
      </c>
    </row>
    <row r="18" spans="2:72" ht="15.75">
      <c r="B18" s="19">
        <v>4413</v>
      </c>
      <c r="C18" s="20">
        <v>1637366400</v>
      </c>
      <c r="D18" s="20">
        <v>166700.35399999999</v>
      </c>
      <c r="E18" s="20">
        <v>4292</v>
      </c>
      <c r="F18" s="20">
        <v>363935684</v>
      </c>
      <c r="G18" s="20">
        <v>586</v>
      </c>
      <c r="H18" s="20">
        <v>55566784.700000003</v>
      </c>
      <c r="I18" s="16"/>
      <c r="J18" s="19">
        <v>4416</v>
      </c>
      <c r="K18" s="20">
        <v>1637366400</v>
      </c>
      <c r="L18" s="20">
        <v>255317.38</v>
      </c>
      <c r="M18" s="20">
        <v>4297</v>
      </c>
      <c r="N18" s="20">
        <v>235169693</v>
      </c>
      <c r="O18" s="20">
        <v>4042</v>
      </c>
      <c r="P18" s="20">
        <v>510634761</v>
      </c>
      <c r="Q18" s="21"/>
      <c r="R18" s="18">
        <f t="shared" si="7"/>
        <v>363935684</v>
      </c>
      <c r="S18" s="18">
        <f t="shared" si="8"/>
        <v>235169693</v>
      </c>
      <c r="U18" s="18">
        <f t="shared" si="9"/>
        <v>166700.35399999999</v>
      </c>
      <c r="V18" s="18">
        <f t="shared" si="10"/>
        <v>255317.38</v>
      </c>
      <c r="W18" s="18"/>
      <c r="X18" s="18"/>
      <c r="Z18" s="5">
        <f t="shared" ref="Z18:AA18" si="55">U18/R18</f>
        <v>4.5804893921861203E-4</v>
      </c>
      <c r="AA18" s="5">
        <f t="shared" si="55"/>
        <v>1.0856729740256115E-3</v>
      </c>
      <c r="AB18" s="5">
        <f t="shared" si="14"/>
        <v>6.2762403480699943E-4</v>
      </c>
      <c r="AF18" s="5">
        <f t="shared" si="17"/>
        <v>586</v>
      </c>
      <c r="AG18" s="5">
        <f t="shared" si="18"/>
        <v>4042</v>
      </c>
      <c r="AH18" s="5">
        <f t="shared" si="19"/>
        <v>6.8976109215017063</v>
      </c>
      <c r="AJ18" s="5">
        <f t="shared" ref="AJ18:AK18" si="56">U18/AF18</f>
        <v>284.47159385665526</v>
      </c>
      <c r="AK18" s="5">
        <f t="shared" si="56"/>
        <v>63.166100940128651</v>
      </c>
      <c r="AM18" s="18">
        <f t="shared" si="21"/>
        <v>55566784.700000003</v>
      </c>
      <c r="AN18" s="18">
        <f t="shared" si="22"/>
        <v>510634761</v>
      </c>
      <c r="AP18" s="18">
        <f t="shared" si="23"/>
        <v>94823.864675767923</v>
      </c>
      <c r="AQ18" s="18">
        <f t="shared" si="24"/>
        <v>126332.20212765958</v>
      </c>
    </row>
    <row r="19" spans="2:72" ht="15.75">
      <c r="B19" s="22">
        <v>4286</v>
      </c>
      <c r="C19" s="23">
        <v>1637452800</v>
      </c>
      <c r="D19" s="23">
        <v>249751.899</v>
      </c>
      <c r="E19" s="23">
        <v>4413</v>
      </c>
      <c r="F19" s="23">
        <v>358861750</v>
      </c>
      <c r="G19" s="23">
        <v>611</v>
      </c>
      <c r="H19" s="23">
        <v>83250633</v>
      </c>
      <c r="I19" s="16"/>
      <c r="J19" s="22">
        <v>4271</v>
      </c>
      <c r="K19" s="23">
        <v>1637452800</v>
      </c>
      <c r="L19" s="23">
        <v>244198.64</v>
      </c>
      <c r="M19" s="23">
        <v>4416</v>
      </c>
      <c r="N19" s="23">
        <v>233577107</v>
      </c>
      <c r="O19" s="23">
        <v>3834</v>
      </c>
      <c r="P19" s="23">
        <v>488397280</v>
      </c>
      <c r="Q19" s="17"/>
      <c r="R19" s="18">
        <f t="shared" si="7"/>
        <v>358861750</v>
      </c>
      <c r="S19" s="18">
        <f t="shared" si="8"/>
        <v>233577107</v>
      </c>
      <c r="U19" s="18">
        <f t="shared" si="9"/>
        <v>249751.899</v>
      </c>
      <c r="V19" s="18">
        <f t="shared" si="10"/>
        <v>244198.64</v>
      </c>
      <c r="W19" s="18"/>
      <c r="X19" s="18"/>
      <c r="Z19" s="5">
        <f t="shared" ref="Z19:AA19" si="57">U19/R19</f>
        <v>6.9595575176234308E-4</v>
      </c>
      <c r="AA19" s="5">
        <f t="shared" si="57"/>
        <v>1.0454733476941301E-3</v>
      </c>
      <c r="AB19" s="5">
        <f t="shared" si="14"/>
        <v>3.4951759593178703E-4</v>
      </c>
      <c r="AF19" s="5">
        <f t="shared" si="17"/>
        <v>611</v>
      </c>
      <c r="AG19" s="5">
        <f t="shared" si="18"/>
        <v>3834</v>
      </c>
      <c r="AH19" s="5">
        <f t="shared" si="19"/>
        <v>6.2749590834697218</v>
      </c>
      <c r="AJ19" s="5">
        <f t="shared" ref="AJ19:AK19" si="58">U19/AF19</f>
        <v>408.7592454991817</v>
      </c>
      <c r="AK19" s="5">
        <f t="shared" si="58"/>
        <v>63.692916014606162</v>
      </c>
      <c r="AM19" s="18">
        <f t="shared" si="21"/>
        <v>83250633</v>
      </c>
      <c r="AN19" s="18">
        <f t="shared" si="22"/>
        <v>488397280</v>
      </c>
      <c r="AP19" s="18">
        <f t="shared" si="23"/>
        <v>136253.08183306057</v>
      </c>
      <c r="AQ19" s="18">
        <f t="shared" si="24"/>
        <v>127385.83202921231</v>
      </c>
    </row>
    <row r="20" spans="2:72" ht="23.25">
      <c r="B20" s="19">
        <v>4098</v>
      </c>
      <c r="C20" s="20">
        <v>1637539200</v>
      </c>
      <c r="D20" s="20">
        <v>284484.33299999998</v>
      </c>
      <c r="E20" s="20">
        <v>4286</v>
      </c>
      <c r="F20" s="20">
        <v>346804627</v>
      </c>
      <c r="G20" s="20">
        <v>594</v>
      </c>
      <c r="H20" s="20">
        <v>94828111.099999994</v>
      </c>
      <c r="I20" s="16"/>
      <c r="J20" s="19">
        <v>4094</v>
      </c>
      <c r="K20" s="20">
        <v>1637539200</v>
      </c>
      <c r="L20" s="20">
        <v>541337.66599999997</v>
      </c>
      <c r="M20" s="20">
        <v>4272</v>
      </c>
      <c r="N20" s="20">
        <v>238565882</v>
      </c>
      <c r="O20" s="20">
        <v>4643</v>
      </c>
      <c r="P20" s="20">
        <v>1082675332</v>
      </c>
      <c r="Q20" s="21"/>
      <c r="R20" s="18">
        <f t="shared" si="7"/>
        <v>346804627</v>
      </c>
      <c r="S20" s="18">
        <f t="shared" si="8"/>
        <v>238565882</v>
      </c>
      <c r="U20" s="18">
        <f t="shared" si="9"/>
        <v>284484.33299999998</v>
      </c>
      <c r="V20" s="18">
        <f t="shared" si="10"/>
        <v>541337.66599999997</v>
      </c>
      <c r="W20" s="18"/>
      <c r="X20" s="18"/>
      <c r="Z20" s="5">
        <f t="shared" ref="Z20:AA20" si="59">U20/R20</f>
        <v>8.2030143444424106E-4</v>
      </c>
      <c r="AA20" s="5">
        <f t="shared" si="59"/>
        <v>2.2691327924250289E-3</v>
      </c>
      <c r="AB20" s="5">
        <f t="shared" si="14"/>
        <v>1.4488313579807878E-3</v>
      </c>
      <c r="AF20" s="5">
        <f t="shared" si="17"/>
        <v>594</v>
      </c>
      <c r="AG20" s="5">
        <f t="shared" si="18"/>
        <v>4643</v>
      </c>
      <c r="AH20" s="5">
        <f t="shared" si="19"/>
        <v>7.8164983164983166</v>
      </c>
      <c r="AJ20" s="5">
        <f t="shared" ref="AJ20:AK20" si="60">U20/AF20</f>
        <v>478.92985353535352</v>
      </c>
      <c r="AK20" s="5">
        <f t="shared" si="60"/>
        <v>116.59221753176824</v>
      </c>
      <c r="AM20" s="18">
        <f t="shared" si="21"/>
        <v>94828111.099999994</v>
      </c>
      <c r="AN20" s="18">
        <f t="shared" si="22"/>
        <v>1082675332</v>
      </c>
      <c r="AP20" s="18">
        <f t="shared" si="23"/>
        <v>159643.28468013467</v>
      </c>
      <c r="AQ20" s="18">
        <f t="shared" si="24"/>
        <v>233184.43506353651</v>
      </c>
      <c r="BT20" s="24"/>
    </row>
    <row r="21" spans="2:72" ht="15.75" customHeight="1">
      <c r="B21" s="22">
        <v>4346</v>
      </c>
      <c r="C21" s="23">
        <v>1637625600</v>
      </c>
      <c r="D21" s="23">
        <v>311604.00400000002</v>
      </c>
      <c r="E21" s="23">
        <v>4093</v>
      </c>
      <c r="F21" s="23">
        <v>360901570</v>
      </c>
      <c r="G21" s="23">
        <v>583</v>
      </c>
      <c r="H21" s="23">
        <v>103868001</v>
      </c>
      <c r="I21" s="16"/>
      <c r="J21" s="22">
        <v>4345</v>
      </c>
      <c r="K21" s="23">
        <v>1637625600</v>
      </c>
      <c r="L21" s="23">
        <v>432436.09399999998</v>
      </c>
      <c r="M21" s="23">
        <v>4087</v>
      </c>
      <c r="N21" s="23">
        <v>244386377</v>
      </c>
      <c r="O21" s="23">
        <v>4711</v>
      </c>
      <c r="P21" s="23">
        <v>864872188</v>
      </c>
      <c r="Q21" s="17"/>
      <c r="R21" s="18">
        <f t="shared" si="7"/>
        <v>360901570</v>
      </c>
      <c r="S21" s="18">
        <f t="shared" si="8"/>
        <v>244386377</v>
      </c>
      <c r="U21" s="18">
        <f t="shared" si="9"/>
        <v>311604.00400000002</v>
      </c>
      <c r="V21" s="18">
        <f t="shared" si="10"/>
        <v>432436.09399999998</v>
      </c>
      <c r="W21" s="18"/>
      <c r="X21" s="18"/>
      <c r="Z21" s="5">
        <f t="shared" ref="Z21:AA21" si="61">U21/R21</f>
        <v>8.6340440137182002E-4</v>
      </c>
      <c r="AA21" s="5">
        <f t="shared" si="61"/>
        <v>1.7694770850504484E-3</v>
      </c>
      <c r="AB21" s="5">
        <f t="shared" si="14"/>
        <v>9.0607268367862842E-4</v>
      </c>
      <c r="AF21" s="5">
        <f t="shared" si="17"/>
        <v>583</v>
      </c>
      <c r="AG21" s="5">
        <f t="shared" si="18"/>
        <v>4711</v>
      </c>
      <c r="AH21" s="5">
        <f t="shared" si="19"/>
        <v>8.0806174957118362</v>
      </c>
      <c r="AJ21" s="5">
        <f t="shared" ref="AJ21:AK21" si="62">U21/AF21</f>
        <v>534.48371183533447</v>
      </c>
      <c r="AK21" s="5">
        <f t="shared" si="62"/>
        <v>91.792845255784329</v>
      </c>
      <c r="AM21" s="18">
        <f t="shared" si="21"/>
        <v>103868001</v>
      </c>
      <c r="AN21" s="18">
        <f t="shared" si="22"/>
        <v>864872188</v>
      </c>
      <c r="AP21" s="18">
        <f t="shared" si="23"/>
        <v>178161.23670668952</v>
      </c>
      <c r="AQ21" s="18">
        <f t="shared" si="24"/>
        <v>183585.69051156868</v>
      </c>
    </row>
    <row r="22" spans="2:72" ht="15.75" customHeight="1">
      <c r="B22" s="19">
        <v>4265</v>
      </c>
      <c r="C22" s="20">
        <v>1637712000</v>
      </c>
      <c r="D22" s="20">
        <v>239625.96900000001</v>
      </c>
      <c r="E22" s="20">
        <v>4351</v>
      </c>
      <c r="F22" s="20">
        <v>354803508</v>
      </c>
      <c r="G22" s="20">
        <v>452</v>
      </c>
      <c r="H22" s="20">
        <v>79875323.099999994</v>
      </c>
      <c r="I22" s="16"/>
      <c r="J22" s="19">
        <v>4272</v>
      </c>
      <c r="K22" s="20">
        <v>1637712000</v>
      </c>
      <c r="L22" s="20">
        <v>423978.55200000003</v>
      </c>
      <c r="M22" s="20">
        <v>4345</v>
      </c>
      <c r="N22" s="20">
        <v>235892237</v>
      </c>
      <c r="O22" s="20">
        <v>4994</v>
      </c>
      <c r="P22" s="20">
        <v>847957103</v>
      </c>
      <c r="Q22" s="21"/>
      <c r="R22" s="18">
        <f t="shared" si="7"/>
        <v>354803508</v>
      </c>
      <c r="S22" s="18">
        <f t="shared" si="8"/>
        <v>235892237</v>
      </c>
      <c r="U22" s="18">
        <f t="shared" si="9"/>
        <v>239625.96900000001</v>
      </c>
      <c r="V22" s="18">
        <f t="shared" si="10"/>
        <v>423978.55200000003</v>
      </c>
      <c r="W22" s="18"/>
      <c r="X22" s="18"/>
      <c r="Z22" s="5">
        <f t="shared" ref="Z22:AA22" si="63">U22/R22</f>
        <v>6.7537654954640414E-4</v>
      </c>
      <c r="AA22" s="5">
        <f t="shared" si="63"/>
        <v>1.7973399947027507E-3</v>
      </c>
      <c r="AB22" s="5">
        <f t="shared" si="14"/>
        <v>1.1219634451563466E-3</v>
      </c>
      <c r="AF22" s="5">
        <f t="shared" si="17"/>
        <v>452</v>
      </c>
      <c r="AG22" s="5">
        <f t="shared" si="18"/>
        <v>4994</v>
      </c>
      <c r="AH22" s="5">
        <f t="shared" si="19"/>
        <v>11.048672566371682</v>
      </c>
      <c r="AJ22" s="5">
        <f t="shared" ref="AJ22:AK22" si="64">U22/AF22</f>
        <v>530.14594911504423</v>
      </c>
      <c r="AK22" s="5">
        <f t="shared" si="64"/>
        <v>84.897587505006015</v>
      </c>
      <c r="AM22" s="18">
        <f t="shared" si="21"/>
        <v>79875323.099999994</v>
      </c>
      <c r="AN22" s="18">
        <f t="shared" si="22"/>
        <v>847957103</v>
      </c>
      <c r="AP22" s="18">
        <f t="shared" si="23"/>
        <v>176715.31659292034</v>
      </c>
      <c r="AQ22" s="18">
        <f t="shared" si="24"/>
        <v>169795.17480977174</v>
      </c>
    </row>
    <row r="23" spans="2:72" ht="15.75" customHeight="1">
      <c r="B23" s="22">
        <v>4526</v>
      </c>
      <c r="C23" s="23">
        <v>1637798400</v>
      </c>
      <c r="D23" s="23">
        <v>272185.23</v>
      </c>
      <c r="E23" s="23">
        <v>4270</v>
      </c>
      <c r="F23" s="23">
        <v>366935555</v>
      </c>
      <c r="G23" s="23">
        <v>517</v>
      </c>
      <c r="H23" s="23">
        <v>90728410.099999994</v>
      </c>
      <c r="I23" s="16"/>
      <c r="J23" s="22">
        <v>4523</v>
      </c>
      <c r="K23" s="23">
        <v>1637798400</v>
      </c>
      <c r="L23" s="23">
        <v>316284.90399999998</v>
      </c>
      <c r="M23" s="23">
        <v>4272</v>
      </c>
      <c r="N23" s="23">
        <v>247418907</v>
      </c>
      <c r="O23" s="23">
        <v>4827</v>
      </c>
      <c r="P23" s="23">
        <v>632569808</v>
      </c>
      <c r="Q23" s="17"/>
      <c r="R23" s="18">
        <f t="shared" si="7"/>
        <v>366935555</v>
      </c>
      <c r="S23" s="18">
        <f t="shared" si="8"/>
        <v>247418907</v>
      </c>
      <c r="U23" s="18">
        <f t="shared" si="9"/>
        <v>272185.23</v>
      </c>
      <c r="V23" s="18">
        <f t="shared" si="10"/>
        <v>316284.90399999998</v>
      </c>
      <c r="W23" s="18"/>
      <c r="X23" s="18"/>
      <c r="Z23" s="5">
        <f t="shared" ref="Z23:AA23" si="65">U23/R23</f>
        <v>7.4177938412100727E-4</v>
      </c>
      <c r="AA23" s="5">
        <f t="shared" si="65"/>
        <v>1.2783376494343659E-3</v>
      </c>
      <c r="AB23" s="5">
        <f t="shared" si="14"/>
        <v>5.3655826531335865E-4</v>
      </c>
      <c r="AF23" s="5">
        <f t="shared" si="17"/>
        <v>517</v>
      </c>
      <c r="AG23" s="5">
        <f t="shared" si="18"/>
        <v>4827</v>
      </c>
      <c r="AH23" s="5">
        <f t="shared" si="19"/>
        <v>9.336557059961315</v>
      </c>
      <c r="AJ23" s="5">
        <f t="shared" ref="AJ23:AK23" si="66">U23/AF23</f>
        <v>526.47046421663435</v>
      </c>
      <c r="AK23" s="5">
        <f t="shared" si="66"/>
        <v>65.524115185415369</v>
      </c>
      <c r="AM23" s="18">
        <f t="shared" si="21"/>
        <v>90728410.099999994</v>
      </c>
      <c r="AN23" s="18">
        <f t="shared" si="22"/>
        <v>632569808</v>
      </c>
      <c r="AP23" s="18">
        <f t="shared" si="23"/>
        <v>175490.15493230172</v>
      </c>
      <c r="AQ23" s="18">
        <f t="shared" si="24"/>
        <v>131048.23037083074</v>
      </c>
    </row>
    <row r="24" spans="2:72" ht="15.75" customHeight="1">
      <c r="B24" s="19">
        <v>4045</v>
      </c>
      <c r="C24" s="20">
        <v>1637884800</v>
      </c>
      <c r="D24" s="20">
        <v>460784.83600000001</v>
      </c>
      <c r="E24" s="20">
        <v>4526</v>
      </c>
      <c r="F24" s="20">
        <v>342726710</v>
      </c>
      <c r="G24" s="20">
        <v>917</v>
      </c>
      <c r="H24" s="20">
        <v>153594945</v>
      </c>
      <c r="I24" s="16"/>
      <c r="J24" s="19">
        <v>4042</v>
      </c>
      <c r="K24" s="20">
        <v>1637884800</v>
      </c>
      <c r="L24" s="20">
        <v>717110.61100000003</v>
      </c>
      <c r="M24" s="20">
        <v>4523</v>
      </c>
      <c r="N24" s="20">
        <v>229248904</v>
      </c>
      <c r="O24" s="20">
        <v>7520</v>
      </c>
      <c r="P24" s="20">
        <v>1434221221</v>
      </c>
      <c r="Q24" s="21"/>
      <c r="R24" s="18">
        <f t="shared" si="7"/>
        <v>342726710</v>
      </c>
      <c r="S24" s="18">
        <f t="shared" si="8"/>
        <v>229248904</v>
      </c>
      <c r="U24" s="18">
        <f t="shared" si="9"/>
        <v>460784.83600000001</v>
      </c>
      <c r="V24" s="18">
        <f t="shared" si="10"/>
        <v>717110.61100000003</v>
      </c>
      <c r="W24" s="18"/>
      <c r="X24" s="18"/>
      <c r="Z24" s="5">
        <f t="shared" ref="Z24:AA24" si="67">U24/R24</f>
        <v>1.3444672462207571E-3</v>
      </c>
      <c r="AA24" s="5">
        <f t="shared" si="67"/>
        <v>3.128087412797402E-3</v>
      </c>
      <c r="AB24" s="5">
        <f t="shared" si="14"/>
        <v>1.7836201665766449E-3</v>
      </c>
      <c r="AF24" s="5">
        <f t="shared" si="17"/>
        <v>917</v>
      </c>
      <c r="AG24" s="5">
        <f t="shared" si="18"/>
        <v>7520</v>
      </c>
      <c r="AH24" s="5">
        <f t="shared" si="19"/>
        <v>8.2006543075245357</v>
      </c>
      <c r="AJ24" s="5">
        <f t="shared" ref="AJ24:AK24" si="68">U24/AF24</f>
        <v>502.49164231188661</v>
      </c>
      <c r="AK24" s="5">
        <f t="shared" si="68"/>
        <v>95.360453590425536</v>
      </c>
      <c r="AM24" s="18">
        <f t="shared" si="21"/>
        <v>153594945</v>
      </c>
      <c r="AN24" s="18">
        <f t="shared" si="22"/>
        <v>1434221221</v>
      </c>
      <c r="AP24" s="18">
        <f t="shared" si="23"/>
        <v>167497.21374045801</v>
      </c>
      <c r="AQ24" s="18">
        <f t="shared" si="24"/>
        <v>190720.90704787234</v>
      </c>
    </row>
    <row r="25" spans="2:72" ht="15.75" customHeight="1">
      <c r="B25" s="22">
        <v>4086</v>
      </c>
      <c r="C25" s="23">
        <v>1637971200</v>
      </c>
      <c r="D25" s="23">
        <v>140277.5</v>
      </c>
      <c r="E25" s="23">
        <v>4045</v>
      </c>
      <c r="F25" s="23">
        <v>341641292</v>
      </c>
      <c r="G25" s="23">
        <v>456</v>
      </c>
      <c r="H25" s="23">
        <v>46759166.799999997</v>
      </c>
      <c r="I25" s="16"/>
      <c r="J25" s="22">
        <v>4097</v>
      </c>
      <c r="K25" s="23">
        <v>1637971200</v>
      </c>
      <c r="L25" s="23">
        <v>312449.05800000002</v>
      </c>
      <c r="M25" s="23">
        <v>4044</v>
      </c>
      <c r="N25" s="23">
        <v>231242283</v>
      </c>
      <c r="O25" s="23">
        <v>5232</v>
      </c>
      <c r="P25" s="23">
        <v>624898116</v>
      </c>
      <c r="Q25" s="17"/>
      <c r="R25" s="18">
        <f t="shared" si="7"/>
        <v>341641292</v>
      </c>
      <c r="S25" s="18">
        <f t="shared" si="8"/>
        <v>231242283</v>
      </c>
      <c r="U25" s="18">
        <f t="shared" si="9"/>
        <v>140277.5</v>
      </c>
      <c r="V25" s="18">
        <f t="shared" si="10"/>
        <v>312449.05800000002</v>
      </c>
      <c r="W25" s="18"/>
      <c r="X25" s="18"/>
      <c r="Z25" s="5">
        <f t="shared" ref="Z25:AA25" si="69">U25/R25</f>
        <v>4.1059878675321247E-4</v>
      </c>
      <c r="AA25" s="5">
        <f t="shared" si="69"/>
        <v>1.3511761514653443E-3</v>
      </c>
      <c r="AB25" s="5">
        <f t="shared" si="14"/>
        <v>9.4057736471213186E-4</v>
      </c>
      <c r="AF25" s="5">
        <f t="shared" si="17"/>
        <v>456</v>
      </c>
      <c r="AG25" s="5">
        <f t="shared" si="18"/>
        <v>5232</v>
      </c>
      <c r="AH25" s="5">
        <f t="shared" si="19"/>
        <v>11.473684210526315</v>
      </c>
      <c r="AJ25" s="5">
        <f t="shared" ref="AJ25:AK25" si="70">U25/AF25</f>
        <v>307.62609649122805</v>
      </c>
      <c r="AK25" s="5">
        <f t="shared" si="70"/>
        <v>59.71885665137615</v>
      </c>
      <c r="AM25" s="18">
        <f t="shared" si="21"/>
        <v>46759166.799999997</v>
      </c>
      <c r="AN25" s="18">
        <f t="shared" si="22"/>
        <v>624898116</v>
      </c>
      <c r="AP25" s="18">
        <f t="shared" si="23"/>
        <v>102542.03245614034</v>
      </c>
      <c r="AQ25" s="18">
        <f t="shared" si="24"/>
        <v>119437.71330275229</v>
      </c>
    </row>
    <row r="26" spans="2:72" ht="15.75" customHeight="1">
      <c r="B26" s="19">
        <v>4286</v>
      </c>
      <c r="C26" s="20">
        <v>1638057600</v>
      </c>
      <c r="D26" s="20">
        <v>253195.39199999999</v>
      </c>
      <c r="E26" s="20">
        <v>4086</v>
      </c>
      <c r="F26" s="20">
        <v>350261420</v>
      </c>
      <c r="G26" s="20">
        <v>596</v>
      </c>
      <c r="H26" s="20">
        <v>84398463.900000006</v>
      </c>
      <c r="I26" s="16"/>
      <c r="J26" s="19">
        <v>4295</v>
      </c>
      <c r="K26" s="20">
        <v>1638057600</v>
      </c>
      <c r="L26" s="20">
        <v>437245.24300000002</v>
      </c>
      <c r="M26" s="20">
        <v>4093</v>
      </c>
      <c r="N26" s="20">
        <v>241114048</v>
      </c>
      <c r="O26" s="20">
        <v>5594</v>
      </c>
      <c r="P26" s="20">
        <v>874490487</v>
      </c>
      <c r="Q26" s="21"/>
      <c r="R26" s="18">
        <f t="shared" si="7"/>
        <v>350261420</v>
      </c>
      <c r="S26" s="18">
        <f t="shared" si="8"/>
        <v>241114048</v>
      </c>
      <c r="U26" s="18">
        <f t="shared" si="9"/>
        <v>253195.39199999999</v>
      </c>
      <c r="V26" s="18">
        <f t="shared" si="10"/>
        <v>437245.24300000002</v>
      </c>
      <c r="W26" s="18"/>
      <c r="X26" s="18"/>
      <c r="Z26" s="5">
        <f t="shared" ref="Z26:AA26" si="71">U26/R26</f>
        <v>7.2287547969171137E-4</v>
      </c>
      <c r="AA26" s="5">
        <f t="shared" si="71"/>
        <v>1.8134374443416919E-3</v>
      </c>
      <c r="AB26" s="5">
        <f t="shared" si="14"/>
        <v>1.0905619646499804E-3</v>
      </c>
      <c r="AF26" s="5">
        <f t="shared" si="17"/>
        <v>596</v>
      </c>
      <c r="AG26" s="5">
        <f t="shared" si="18"/>
        <v>5594</v>
      </c>
      <c r="AH26" s="5">
        <f t="shared" si="19"/>
        <v>9.3859060402684555</v>
      </c>
      <c r="AJ26" s="5">
        <f t="shared" ref="AJ26:AK26" si="72">U26/AF26</f>
        <v>424.8244832214765</v>
      </c>
      <c r="AK26" s="5">
        <f t="shared" si="72"/>
        <v>78.163254022166612</v>
      </c>
      <c r="AM26" s="18">
        <f t="shared" si="21"/>
        <v>84398463.900000006</v>
      </c>
      <c r="AN26" s="18">
        <f t="shared" si="22"/>
        <v>874490487</v>
      </c>
      <c r="AP26" s="18">
        <f t="shared" si="23"/>
        <v>141608.16090604028</v>
      </c>
      <c r="AQ26" s="18">
        <f t="shared" si="24"/>
        <v>156326.50822309617</v>
      </c>
    </row>
    <row r="27" spans="2:72" ht="15.75" customHeight="1">
      <c r="B27" s="22">
        <v>4448</v>
      </c>
      <c r="C27" s="23">
        <v>1638144000</v>
      </c>
      <c r="D27" s="23">
        <v>236994.17600000001</v>
      </c>
      <c r="E27" s="23">
        <v>4293</v>
      </c>
      <c r="F27" s="23">
        <v>379935133</v>
      </c>
      <c r="G27" s="23">
        <v>508</v>
      </c>
      <c r="H27" s="23">
        <v>78998058.5</v>
      </c>
      <c r="I27" s="16"/>
      <c r="J27" s="22">
        <v>4446</v>
      </c>
      <c r="K27" s="23">
        <v>1638144000</v>
      </c>
      <c r="L27" s="23">
        <v>386101.21899999998</v>
      </c>
      <c r="M27" s="23">
        <v>4297</v>
      </c>
      <c r="N27" s="23">
        <v>255903360</v>
      </c>
      <c r="O27" s="23">
        <v>4677</v>
      </c>
      <c r="P27" s="23">
        <v>772202438</v>
      </c>
      <c r="Q27" s="17"/>
      <c r="R27" s="18">
        <f t="shared" si="7"/>
        <v>379935133</v>
      </c>
      <c r="S27" s="18">
        <f t="shared" si="8"/>
        <v>255903360</v>
      </c>
      <c r="U27" s="18">
        <f t="shared" si="9"/>
        <v>236994.17600000001</v>
      </c>
      <c r="V27" s="18">
        <f t="shared" si="10"/>
        <v>386101.21899999998</v>
      </c>
      <c r="W27" s="18"/>
      <c r="X27" s="18"/>
      <c r="Z27" s="5">
        <f t="shared" ref="Z27:AA27" si="73">U27/R27</f>
        <v>6.237753643067276E-4</v>
      </c>
      <c r="AA27" s="5">
        <f t="shared" si="73"/>
        <v>1.5087774502062028E-3</v>
      </c>
      <c r="AB27" s="5">
        <f t="shared" si="14"/>
        <v>8.8500208589947522E-4</v>
      </c>
      <c r="AF27" s="5">
        <f t="shared" si="17"/>
        <v>508</v>
      </c>
      <c r="AG27" s="5">
        <f t="shared" si="18"/>
        <v>4677</v>
      </c>
      <c r="AH27" s="5">
        <f t="shared" si="19"/>
        <v>9.206692913385826</v>
      </c>
      <c r="AJ27" s="5">
        <f t="shared" ref="AJ27:AK27" si="74">U27/AF27</f>
        <v>466.523968503937</v>
      </c>
      <c r="AK27" s="5">
        <f t="shared" si="74"/>
        <v>82.55317917468463</v>
      </c>
      <c r="AM27" s="18">
        <f t="shared" si="21"/>
        <v>78998058.5</v>
      </c>
      <c r="AN27" s="18">
        <f t="shared" si="22"/>
        <v>772202438</v>
      </c>
      <c r="AP27" s="18">
        <f t="shared" si="23"/>
        <v>155507.98917322836</v>
      </c>
      <c r="AQ27" s="18">
        <f t="shared" si="24"/>
        <v>165106.35834936926</v>
      </c>
    </row>
    <row r="28" spans="2:72" ht="15.75" customHeight="1">
      <c r="B28" s="19">
        <v>4643</v>
      </c>
      <c r="C28" s="20">
        <v>1638230400</v>
      </c>
      <c r="D28" s="20">
        <v>773403.18299999996</v>
      </c>
      <c r="E28" s="20">
        <v>4451</v>
      </c>
      <c r="F28" s="20">
        <v>386224837</v>
      </c>
      <c r="G28" s="20">
        <v>713</v>
      </c>
      <c r="H28" s="20">
        <v>257801061</v>
      </c>
      <c r="I28" s="16"/>
      <c r="J28" s="19">
        <v>4634</v>
      </c>
      <c r="K28" s="20">
        <v>1638230400</v>
      </c>
      <c r="L28" s="20">
        <v>661288.24399999995</v>
      </c>
      <c r="M28" s="20">
        <v>4444</v>
      </c>
      <c r="N28" s="20">
        <v>263001865</v>
      </c>
      <c r="O28" s="20">
        <v>5472</v>
      </c>
      <c r="P28" s="20">
        <v>1322576487</v>
      </c>
      <c r="Q28" s="21"/>
      <c r="R28" s="18">
        <f t="shared" si="7"/>
        <v>386224837</v>
      </c>
      <c r="S28" s="18">
        <f t="shared" si="8"/>
        <v>263001865</v>
      </c>
      <c r="U28" s="18">
        <f t="shared" si="9"/>
        <v>773403.18299999996</v>
      </c>
      <c r="V28" s="18">
        <f t="shared" si="10"/>
        <v>661288.24399999995</v>
      </c>
      <c r="W28" s="18"/>
      <c r="X28" s="18"/>
      <c r="Z28" s="5">
        <f t="shared" ref="Z28:AA28" si="75">U28/R28</f>
        <v>2.0024687925494548E-3</v>
      </c>
      <c r="AA28" s="5">
        <f t="shared" si="75"/>
        <v>2.5143861394290872E-3</v>
      </c>
      <c r="AB28" s="5">
        <f t="shared" si="14"/>
        <v>5.1191734687963241E-4</v>
      </c>
      <c r="AF28" s="5">
        <f t="shared" si="17"/>
        <v>713</v>
      </c>
      <c r="AG28" s="5">
        <f t="shared" si="18"/>
        <v>5472</v>
      </c>
      <c r="AH28" s="5">
        <f t="shared" si="19"/>
        <v>7.6746143057503504</v>
      </c>
      <c r="AJ28" s="5">
        <f t="shared" ref="AJ28:AK28" si="76">U28/AF28</f>
        <v>1084.7169467040674</v>
      </c>
      <c r="AK28" s="5">
        <f t="shared" si="76"/>
        <v>120.84945979532162</v>
      </c>
      <c r="AM28" s="18">
        <f t="shared" si="21"/>
        <v>257801061</v>
      </c>
      <c r="AN28" s="18">
        <f t="shared" si="22"/>
        <v>1322576487</v>
      </c>
      <c r="AP28" s="18">
        <f t="shared" si="23"/>
        <v>361572.31556802243</v>
      </c>
      <c r="AQ28" s="18">
        <f t="shared" si="24"/>
        <v>241698.91940789475</v>
      </c>
    </row>
    <row r="29" spans="2:72" ht="15.75" customHeight="1">
      <c r="B29" s="22">
        <v>4579</v>
      </c>
      <c r="C29" s="23">
        <v>1638316800</v>
      </c>
      <c r="D29" s="23">
        <v>590243.20400000003</v>
      </c>
      <c r="E29" s="23">
        <v>4640</v>
      </c>
      <c r="F29" s="23">
        <v>386526409</v>
      </c>
      <c r="G29" s="23">
        <v>624</v>
      </c>
      <c r="H29" s="23">
        <v>196747735</v>
      </c>
      <c r="I29" s="16"/>
      <c r="J29" s="22">
        <v>4588</v>
      </c>
      <c r="K29" s="23">
        <v>1638316800</v>
      </c>
      <c r="L29" s="23">
        <v>373369.06</v>
      </c>
      <c r="M29" s="23">
        <v>4626</v>
      </c>
      <c r="N29" s="23">
        <v>251922893</v>
      </c>
      <c r="O29" s="23">
        <v>4732</v>
      </c>
      <c r="P29" s="23">
        <v>746738120</v>
      </c>
      <c r="Q29" s="17"/>
      <c r="R29" s="18">
        <f t="shared" si="7"/>
        <v>386526409</v>
      </c>
      <c r="S29" s="18">
        <f t="shared" si="8"/>
        <v>251922893</v>
      </c>
      <c r="U29" s="18">
        <f t="shared" si="9"/>
        <v>590243.20400000003</v>
      </c>
      <c r="V29" s="18">
        <f t="shared" si="10"/>
        <v>373369.06</v>
      </c>
      <c r="W29" s="18"/>
      <c r="X29" s="18"/>
      <c r="Z29" s="5">
        <f t="shared" ref="Z29:AA29" si="77">U29/R29</f>
        <v>1.5270449580069962E-3</v>
      </c>
      <c r="AA29" s="5">
        <f t="shared" si="77"/>
        <v>1.482076740044423E-3</v>
      </c>
      <c r="AB29" s="5">
        <f t="shared" si="14"/>
        <v>-4.4968217962573168E-5</v>
      </c>
      <c r="AF29" s="5">
        <f t="shared" si="17"/>
        <v>624</v>
      </c>
      <c r="AG29" s="5">
        <f t="shared" si="18"/>
        <v>4732</v>
      </c>
      <c r="AH29" s="5">
        <f t="shared" si="19"/>
        <v>7.583333333333333</v>
      </c>
      <c r="AJ29" s="5">
        <f t="shared" ref="AJ29:AK29" si="78">U29/AF29</f>
        <v>945.9025705128206</v>
      </c>
      <c r="AK29" s="5">
        <f t="shared" si="78"/>
        <v>78.903013524936597</v>
      </c>
      <c r="AM29" s="18">
        <f t="shared" si="21"/>
        <v>196747735</v>
      </c>
      <c r="AN29" s="18">
        <f t="shared" si="22"/>
        <v>746738120</v>
      </c>
      <c r="AP29" s="18">
        <f t="shared" si="23"/>
        <v>315300.85737179487</v>
      </c>
      <c r="AQ29" s="18">
        <f t="shared" si="24"/>
        <v>157806.0270498732</v>
      </c>
    </row>
    <row r="30" spans="2:72" ht="15.75" customHeight="1">
      <c r="B30" s="19">
        <v>4522</v>
      </c>
      <c r="C30" s="20">
        <v>1638403200</v>
      </c>
      <c r="D30" s="20">
        <v>570324.23499999999</v>
      </c>
      <c r="E30" s="20">
        <v>4573</v>
      </c>
      <c r="F30" s="20">
        <v>386956412</v>
      </c>
      <c r="G30" s="20">
        <v>636</v>
      </c>
      <c r="H30" s="20">
        <v>190108078</v>
      </c>
      <c r="I30" s="16"/>
      <c r="J30" s="19">
        <v>4521</v>
      </c>
      <c r="K30" s="20">
        <v>1638403200</v>
      </c>
      <c r="L30" s="20">
        <v>509532.61800000002</v>
      </c>
      <c r="M30" s="20">
        <v>4588</v>
      </c>
      <c r="N30" s="20">
        <v>257038330</v>
      </c>
      <c r="O30" s="20">
        <v>5001</v>
      </c>
      <c r="P30" s="20">
        <v>1019065235</v>
      </c>
      <c r="Q30" s="21"/>
      <c r="R30" s="18">
        <f t="shared" si="7"/>
        <v>386956412</v>
      </c>
      <c r="S30" s="18">
        <f t="shared" si="8"/>
        <v>257038330</v>
      </c>
      <c r="U30" s="18">
        <f t="shared" si="9"/>
        <v>570324.23499999999</v>
      </c>
      <c r="V30" s="18">
        <f t="shared" si="10"/>
        <v>509532.61800000002</v>
      </c>
      <c r="W30" s="18"/>
      <c r="X30" s="18"/>
      <c r="Z30" s="5">
        <f t="shared" ref="Z30:AA30" si="79">U30/R30</f>
        <v>1.4738720365228112E-3</v>
      </c>
      <c r="AA30" s="5">
        <f t="shared" si="79"/>
        <v>1.9823215393595188E-3</v>
      </c>
      <c r="AB30" s="5">
        <f t="shared" si="14"/>
        <v>5.0844950283670761E-4</v>
      </c>
      <c r="AF30" s="5">
        <f t="shared" si="17"/>
        <v>636</v>
      </c>
      <c r="AG30" s="5">
        <f t="shared" si="18"/>
        <v>5001</v>
      </c>
      <c r="AH30" s="5">
        <f t="shared" si="19"/>
        <v>7.8632075471698117</v>
      </c>
      <c r="AJ30" s="5">
        <f t="shared" ref="AJ30:AK30" si="80">U30/AF30</f>
        <v>896.73621855345914</v>
      </c>
      <c r="AK30" s="5">
        <f t="shared" si="80"/>
        <v>101.88614637072585</v>
      </c>
      <c r="AM30" s="18">
        <f t="shared" si="21"/>
        <v>190108078</v>
      </c>
      <c r="AN30" s="18">
        <f t="shared" si="22"/>
        <v>1019065235</v>
      </c>
      <c r="AP30" s="18">
        <f t="shared" si="23"/>
        <v>298912.07232704404</v>
      </c>
      <c r="AQ30" s="18">
        <f t="shared" si="24"/>
        <v>203772.29254149171</v>
      </c>
    </row>
    <row r="31" spans="2:72" ht="15.75" customHeight="1">
      <c r="B31" s="22">
        <v>4225</v>
      </c>
      <c r="C31" s="23">
        <v>1638489600</v>
      </c>
      <c r="D31" s="23">
        <v>667126.44799999997</v>
      </c>
      <c r="E31" s="23">
        <v>4524</v>
      </c>
      <c r="F31" s="23">
        <v>417707709</v>
      </c>
      <c r="G31" s="23">
        <v>701</v>
      </c>
      <c r="H31" s="23">
        <v>222375483</v>
      </c>
      <c r="I31" s="16"/>
      <c r="J31" s="22">
        <v>4219</v>
      </c>
      <c r="K31" s="23">
        <v>1638489600</v>
      </c>
      <c r="L31" s="23">
        <v>659572.72100000002</v>
      </c>
      <c r="M31" s="23">
        <v>4521</v>
      </c>
      <c r="N31" s="23">
        <v>248415076</v>
      </c>
      <c r="O31" s="23">
        <v>5472</v>
      </c>
      <c r="P31" s="23">
        <v>1319145441</v>
      </c>
      <c r="Q31" s="17"/>
      <c r="R31" s="18">
        <f t="shared" si="7"/>
        <v>417707709</v>
      </c>
      <c r="S31" s="18">
        <f t="shared" si="8"/>
        <v>248415076</v>
      </c>
      <c r="U31" s="18">
        <f t="shared" si="9"/>
        <v>667126.44799999997</v>
      </c>
      <c r="V31" s="18">
        <f t="shared" si="10"/>
        <v>659572.72100000002</v>
      </c>
      <c r="W31" s="18"/>
      <c r="X31" s="18"/>
      <c r="Z31" s="5">
        <f t="shared" ref="Z31:AA31" si="81">U31/R31</f>
        <v>1.5971130856002468E-3</v>
      </c>
      <c r="AA31" s="5">
        <f t="shared" si="81"/>
        <v>2.6551235602141959E-3</v>
      </c>
      <c r="AB31" s="5">
        <f t="shared" si="14"/>
        <v>1.0580104746139491E-3</v>
      </c>
      <c r="AF31" s="5">
        <f t="shared" si="17"/>
        <v>701</v>
      </c>
      <c r="AG31" s="5">
        <f t="shared" si="18"/>
        <v>5472</v>
      </c>
      <c r="AH31" s="5">
        <f t="shared" si="19"/>
        <v>7.8059914407988584</v>
      </c>
      <c r="AJ31" s="5">
        <f t="shared" ref="AJ31:AK31" si="82">U31/AF31</f>
        <v>951.67824251069896</v>
      </c>
      <c r="AK31" s="5">
        <f t="shared" si="82"/>
        <v>120.53595047514621</v>
      </c>
      <c r="AM31" s="18">
        <f t="shared" si="21"/>
        <v>222375483</v>
      </c>
      <c r="AN31" s="18">
        <f t="shared" si="22"/>
        <v>1319145441</v>
      </c>
      <c r="AP31" s="18">
        <f t="shared" si="23"/>
        <v>317226.08131241082</v>
      </c>
      <c r="AQ31" s="18">
        <f t="shared" si="24"/>
        <v>241071.90076754385</v>
      </c>
    </row>
    <row r="32" spans="2:72" ht="15.75" customHeight="1">
      <c r="B32" s="19">
        <v>4115</v>
      </c>
      <c r="C32" s="20">
        <v>1638576000</v>
      </c>
      <c r="D32" s="20">
        <v>1144715.1499999999</v>
      </c>
      <c r="E32" s="20">
        <v>4223</v>
      </c>
      <c r="F32" s="20">
        <v>402889394</v>
      </c>
      <c r="G32" s="20">
        <v>1192</v>
      </c>
      <c r="H32" s="20">
        <v>381571717</v>
      </c>
      <c r="I32" s="16"/>
      <c r="J32" s="19">
        <v>4125</v>
      </c>
      <c r="K32" s="20">
        <v>1638576000</v>
      </c>
      <c r="L32" s="20">
        <v>761606.09400000004</v>
      </c>
      <c r="M32" s="20">
        <v>4216</v>
      </c>
      <c r="N32" s="20">
        <v>243408047</v>
      </c>
      <c r="O32" s="20">
        <v>7345</v>
      </c>
      <c r="P32" s="20">
        <v>1523212189</v>
      </c>
      <c r="Q32" s="21"/>
      <c r="R32" s="18">
        <f t="shared" si="7"/>
        <v>402889394</v>
      </c>
      <c r="S32" s="18">
        <f t="shared" si="8"/>
        <v>243408047</v>
      </c>
      <c r="U32" s="18">
        <f t="shared" si="9"/>
        <v>1144715.1499999999</v>
      </c>
      <c r="V32" s="18">
        <f t="shared" si="10"/>
        <v>761606.09400000004</v>
      </c>
      <c r="W32" s="18"/>
      <c r="X32" s="18"/>
      <c r="Z32" s="5">
        <f t="shared" ref="Z32:AA32" si="83">U32/R32</f>
        <v>2.8412640467770662E-3</v>
      </c>
      <c r="AA32" s="5">
        <f t="shared" si="83"/>
        <v>3.1289273439673916E-3</v>
      </c>
      <c r="AB32" s="5">
        <f t="shared" si="14"/>
        <v>2.8766329719032537E-4</v>
      </c>
      <c r="AF32" s="5">
        <f t="shared" si="17"/>
        <v>1192</v>
      </c>
      <c r="AG32" s="5">
        <f t="shared" si="18"/>
        <v>7345</v>
      </c>
      <c r="AH32" s="5">
        <f t="shared" si="19"/>
        <v>6.1619127516778525</v>
      </c>
      <c r="AJ32" s="5">
        <f t="shared" ref="AJ32:AK32" si="84">U32/AF32</f>
        <v>960.33150167785232</v>
      </c>
      <c r="AK32" s="5">
        <f t="shared" si="84"/>
        <v>103.69041443158612</v>
      </c>
      <c r="AM32" s="18">
        <f t="shared" si="21"/>
        <v>381571717</v>
      </c>
      <c r="AN32" s="18">
        <f t="shared" si="22"/>
        <v>1523212189</v>
      </c>
      <c r="AP32" s="18">
        <f t="shared" si="23"/>
        <v>320110.50083892618</v>
      </c>
      <c r="AQ32" s="18">
        <f t="shared" si="24"/>
        <v>207380.82899931926</v>
      </c>
    </row>
    <row r="33" spans="2:43" ht="15.75" customHeight="1">
      <c r="B33" s="22">
        <v>4188</v>
      </c>
      <c r="C33" s="23">
        <v>1638662400</v>
      </c>
      <c r="D33" s="23">
        <v>503041.45600000001</v>
      </c>
      <c r="E33" s="23">
        <v>4117</v>
      </c>
      <c r="F33" s="23">
        <v>410758361</v>
      </c>
      <c r="G33" s="23">
        <v>689</v>
      </c>
      <c r="H33" s="23">
        <v>167680485</v>
      </c>
      <c r="I33" s="16"/>
      <c r="J33" s="22">
        <v>4196</v>
      </c>
      <c r="K33" s="23">
        <v>1638662400</v>
      </c>
      <c r="L33" s="23">
        <v>627355.73400000005</v>
      </c>
      <c r="M33" s="23">
        <v>4125</v>
      </c>
      <c r="N33" s="23">
        <v>252121295</v>
      </c>
      <c r="O33" s="23">
        <v>5576</v>
      </c>
      <c r="P33" s="23">
        <v>1254711467</v>
      </c>
      <c r="Q33" s="17"/>
      <c r="R33" s="18">
        <f t="shared" si="7"/>
        <v>410758361</v>
      </c>
      <c r="S33" s="18">
        <f t="shared" si="8"/>
        <v>252121295</v>
      </c>
      <c r="U33" s="18">
        <f t="shared" si="9"/>
        <v>503041.45600000001</v>
      </c>
      <c r="V33" s="18">
        <f t="shared" si="10"/>
        <v>627355.73400000005</v>
      </c>
      <c r="W33" s="18"/>
      <c r="X33" s="18"/>
      <c r="Z33" s="5">
        <f t="shared" ref="Z33:AA33" si="85">U33/R33</f>
        <v>1.2246651651236869E-3</v>
      </c>
      <c r="AA33" s="5">
        <f t="shared" si="85"/>
        <v>2.4883091846724017E-3</v>
      </c>
      <c r="AB33" s="5">
        <f t="shared" si="14"/>
        <v>1.2636440195487148E-3</v>
      </c>
      <c r="AF33" s="5">
        <f t="shared" si="17"/>
        <v>689</v>
      </c>
      <c r="AG33" s="5">
        <f t="shared" si="18"/>
        <v>5576</v>
      </c>
      <c r="AH33" s="5">
        <f t="shared" si="19"/>
        <v>8.0928882438316396</v>
      </c>
      <c r="AJ33" s="5">
        <f t="shared" ref="AJ33:AK33" si="86">U33/AF33</f>
        <v>730.103709724238</v>
      </c>
      <c r="AK33" s="5">
        <f t="shared" si="86"/>
        <v>112.50999533715927</v>
      </c>
      <c r="AM33" s="18">
        <f t="shared" si="21"/>
        <v>167680485</v>
      </c>
      <c r="AN33" s="18">
        <f t="shared" si="22"/>
        <v>1254711467</v>
      </c>
      <c r="AP33" s="18">
        <f t="shared" si="23"/>
        <v>243367.90275761974</v>
      </c>
      <c r="AQ33" s="18">
        <f t="shared" si="24"/>
        <v>225019.99049497847</v>
      </c>
    </row>
    <row r="34" spans="2:43" ht="15.75" customHeight="1">
      <c r="B34" s="19">
        <v>4346</v>
      </c>
      <c r="C34" s="20">
        <v>1638748800</v>
      </c>
      <c r="D34" s="20">
        <v>717020.91899999999</v>
      </c>
      <c r="E34" s="20">
        <v>4190</v>
      </c>
      <c r="F34" s="20">
        <v>431808025</v>
      </c>
      <c r="G34" s="20">
        <v>930</v>
      </c>
      <c r="H34" s="20">
        <v>239006973</v>
      </c>
      <c r="I34" s="16"/>
      <c r="J34" s="19">
        <v>4355</v>
      </c>
      <c r="K34" s="20">
        <v>1638748800</v>
      </c>
      <c r="L34" s="20">
        <v>756675.2</v>
      </c>
      <c r="M34" s="20">
        <v>4198</v>
      </c>
      <c r="N34" s="20">
        <v>263202538</v>
      </c>
      <c r="O34" s="20">
        <v>6860</v>
      </c>
      <c r="P34" s="20">
        <v>1513350401</v>
      </c>
      <c r="Q34" s="21"/>
      <c r="R34" s="18">
        <f t="shared" si="7"/>
        <v>431808025</v>
      </c>
      <c r="S34" s="18">
        <f t="shared" si="8"/>
        <v>263202538</v>
      </c>
      <c r="U34" s="18">
        <f t="shared" si="9"/>
        <v>717020.91899999999</v>
      </c>
      <c r="V34" s="18">
        <f t="shared" si="10"/>
        <v>756675.2</v>
      </c>
      <c r="W34" s="18"/>
      <c r="X34" s="18"/>
      <c r="Z34" s="5">
        <f t="shared" ref="Z34:AA34" si="87">U34/R34</f>
        <v>1.6605085535406619E-3</v>
      </c>
      <c r="AA34" s="5">
        <f t="shared" si="87"/>
        <v>2.874878053037619E-3</v>
      </c>
      <c r="AB34" s="5">
        <f t="shared" si="14"/>
        <v>1.2143694994969571E-3</v>
      </c>
      <c r="AF34" s="5">
        <f t="shared" si="17"/>
        <v>930</v>
      </c>
      <c r="AG34" s="5">
        <f t="shared" si="18"/>
        <v>6860</v>
      </c>
      <c r="AH34" s="5">
        <f t="shared" si="19"/>
        <v>7.376344086021505</v>
      </c>
      <c r="AJ34" s="5">
        <f t="shared" ref="AJ34:AK34" si="88">U34/AF34</f>
        <v>770.99023548387095</v>
      </c>
      <c r="AK34" s="5">
        <f t="shared" si="88"/>
        <v>110.30250728862973</v>
      </c>
      <c r="AM34" s="18">
        <f t="shared" si="21"/>
        <v>239006973</v>
      </c>
      <c r="AN34" s="18">
        <f t="shared" si="22"/>
        <v>1513350401</v>
      </c>
      <c r="AP34" s="18">
        <f t="shared" si="23"/>
        <v>256996.74516129031</v>
      </c>
      <c r="AQ34" s="18">
        <f t="shared" si="24"/>
        <v>220605.01472303207</v>
      </c>
    </row>
    <row r="35" spans="2:43" ht="15.75" customHeight="1">
      <c r="B35" s="22">
        <v>4301</v>
      </c>
      <c r="C35" s="23">
        <v>1638835200</v>
      </c>
      <c r="D35" s="23">
        <v>381119.29499999998</v>
      </c>
      <c r="E35" s="23">
        <v>4350</v>
      </c>
      <c r="F35" s="23">
        <v>449405056</v>
      </c>
      <c r="G35" s="23">
        <v>633</v>
      </c>
      <c r="H35" s="23">
        <v>127039765</v>
      </c>
      <c r="I35" s="16"/>
      <c r="J35" s="22">
        <v>4310</v>
      </c>
      <c r="K35" s="23">
        <v>1638835200</v>
      </c>
      <c r="L35" s="23">
        <v>403562.28499999997</v>
      </c>
      <c r="M35" s="23">
        <v>4354</v>
      </c>
      <c r="N35" s="23">
        <v>254977290</v>
      </c>
      <c r="O35" s="23">
        <v>5508</v>
      </c>
      <c r="P35" s="23">
        <v>807124570</v>
      </c>
      <c r="Q35" s="17"/>
      <c r="R35" s="18">
        <f t="shared" si="7"/>
        <v>449405056</v>
      </c>
      <c r="S35" s="18">
        <f t="shared" si="8"/>
        <v>254977290</v>
      </c>
      <c r="U35" s="18">
        <f t="shared" si="9"/>
        <v>381119.29499999998</v>
      </c>
      <c r="V35" s="18">
        <f t="shared" si="10"/>
        <v>403562.28499999997</v>
      </c>
      <c r="W35" s="18"/>
      <c r="X35" s="18"/>
      <c r="Z35" s="5">
        <f t="shared" ref="Z35:AA35" si="89">U35/R35</f>
        <v>8.4805297562117322E-4</v>
      </c>
      <c r="AA35" s="5">
        <f t="shared" si="89"/>
        <v>1.5827381528762815E-3</v>
      </c>
      <c r="AB35" s="5">
        <f t="shared" si="14"/>
        <v>7.3468517725510827E-4</v>
      </c>
      <c r="AF35" s="5">
        <f t="shared" si="17"/>
        <v>633</v>
      </c>
      <c r="AG35" s="5">
        <f t="shared" si="18"/>
        <v>5508</v>
      </c>
      <c r="AH35" s="5">
        <f t="shared" si="19"/>
        <v>8.7014218009478679</v>
      </c>
      <c r="AJ35" s="5">
        <f t="shared" ref="AJ35:AK35" si="90">U35/AF35</f>
        <v>602.08419431279617</v>
      </c>
      <c r="AK35" s="5">
        <f t="shared" si="90"/>
        <v>73.268388707334779</v>
      </c>
      <c r="AM35" s="18">
        <f t="shared" si="21"/>
        <v>127039765</v>
      </c>
      <c r="AN35" s="18">
        <f t="shared" si="22"/>
        <v>807124570</v>
      </c>
      <c r="AP35" s="18">
        <f t="shared" si="23"/>
        <v>200694.73143759873</v>
      </c>
      <c r="AQ35" s="18">
        <f t="shared" si="24"/>
        <v>146536.77741466957</v>
      </c>
    </row>
    <row r="36" spans="2:43" ht="15.75" customHeight="1">
      <c r="B36" s="19">
        <v>4428</v>
      </c>
      <c r="C36" s="20">
        <v>1638921600</v>
      </c>
      <c r="D36" s="20">
        <v>458125.315</v>
      </c>
      <c r="E36" s="20">
        <v>4304</v>
      </c>
      <c r="F36" s="20">
        <v>453377587</v>
      </c>
      <c r="G36" s="20">
        <v>670</v>
      </c>
      <c r="H36" s="20">
        <v>152708438</v>
      </c>
      <c r="I36" s="16"/>
      <c r="J36" s="19">
        <v>4438</v>
      </c>
      <c r="K36" s="20">
        <v>1638921600</v>
      </c>
      <c r="L36" s="20">
        <v>399824.23700000002</v>
      </c>
      <c r="M36" s="20">
        <v>4309</v>
      </c>
      <c r="N36" s="20">
        <v>263162794</v>
      </c>
      <c r="O36" s="20">
        <v>5270</v>
      </c>
      <c r="P36" s="20">
        <v>799648474</v>
      </c>
      <c r="Q36" s="21"/>
      <c r="R36" s="18">
        <f t="shared" si="7"/>
        <v>453377587</v>
      </c>
      <c r="S36" s="18">
        <f t="shared" si="8"/>
        <v>263162794</v>
      </c>
      <c r="U36" s="18">
        <f t="shared" si="9"/>
        <v>458125.315</v>
      </c>
      <c r="V36" s="18">
        <f t="shared" si="10"/>
        <v>399824.23700000002</v>
      </c>
      <c r="W36" s="18"/>
      <c r="X36" s="18"/>
      <c r="Z36" s="5">
        <f t="shared" ref="Z36:AA36" si="91">U36/R36</f>
        <v>1.0104719071611274E-3</v>
      </c>
      <c r="AA36" s="5">
        <f t="shared" si="91"/>
        <v>1.5193038154170076E-3</v>
      </c>
      <c r="AB36" s="5">
        <f t="shared" si="14"/>
        <v>5.0883190825588018E-4</v>
      </c>
      <c r="AF36" s="5">
        <f t="shared" si="17"/>
        <v>670</v>
      </c>
      <c r="AG36" s="5">
        <f t="shared" si="18"/>
        <v>5270</v>
      </c>
      <c r="AH36" s="5">
        <f t="shared" si="19"/>
        <v>7.8656716417910451</v>
      </c>
      <c r="AJ36" s="5">
        <f t="shared" ref="AJ36:AK36" si="92">U36/AF36</f>
        <v>683.76912686567164</v>
      </c>
      <c r="AK36" s="5">
        <f t="shared" si="92"/>
        <v>75.867976660341554</v>
      </c>
      <c r="AM36" s="18">
        <f t="shared" si="21"/>
        <v>152708438</v>
      </c>
      <c r="AN36" s="18">
        <f t="shared" si="22"/>
        <v>799648474</v>
      </c>
      <c r="AP36" s="18">
        <f t="shared" si="23"/>
        <v>227923.04179104479</v>
      </c>
      <c r="AQ36" s="18">
        <f t="shared" si="24"/>
        <v>151735.95332068313</v>
      </c>
    </row>
    <row r="37" spans="2:43" ht="15.75" customHeight="1">
      <c r="B37" s="22">
        <v>4129</v>
      </c>
      <c r="C37" s="23">
        <v>1639008000</v>
      </c>
      <c r="D37" s="23">
        <v>595101.35800000001</v>
      </c>
      <c r="E37" s="23">
        <v>4430</v>
      </c>
      <c r="F37" s="23">
        <v>437195597</v>
      </c>
      <c r="G37" s="23">
        <v>711</v>
      </c>
      <c r="H37" s="23">
        <v>198367119</v>
      </c>
      <c r="I37" s="16"/>
      <c r="J37" s="22">
        <v>4114</v>
      </c>
      <c r="K37" s="23">
        <v>1639008000</v>
      </c>
      <c r="L37" s="23">
        <v>639630.16099999996</v>
      </c>
      <c r="M37" s="23">
        <v>4438</v>
      </c>
      <c r="N37" s="23">
        <v>246672642</v>
      </c>
      <c r="O37" s="23">
        <v>6377</v>
      </c>
      <c r="P37" s="23">
        <v>1279260322</v>
      </c>
      <c r="Q37" s="17"/>
      <c r="R37" s="18">
        <f t="shared" si="7"/>
        <v>437195597</v>
      </c>
      <c r="S37" s="18">
        <f t="shared" si="8"/>
        <v>246672642</v>
      </c>
      <c r="U37" s="18">
        <f t="shared" si="9"/>
        <v>595101.35800000001</v>
      </c>
      <c r="V37" s="18">
        <f t="shared" si="10"/>
        <v>639630.16099999996</v>
      </c>
      <c r="W37" s="18"/>
      <c r="X37" s="18"/>
      <c r="Z37" s="5">
        <f t="shared" ref="Z37:AA37" si="93">U37/R37</f>
        <v>1.3611787540486141E-3</v>
      </c>
      <c r="AA37" s="5">
        <f t="shared" si="93"/>
        <v>2.5930324328386606E-3</v>
      </c>
      <c r="AB37" s="5">
        <f t="shared" si="14"/>
        <v>1.2318536787900465E-3</v>
      </c>
      <c r="AF37" s="5">
        <f t="shared" si="17"/>
        <v>711</v>
      </c>
      <c r="AG37" s="5">
        <f t="shared" si="18"/>
        <v>6377</v>
      </c>
      <c r="AH37" s="5">
        <f t="shared" si="19"/>
        <v>8.9690576652601965</v>
      </c>
      <c r="AJ37" s="5">
        <f t="shared" ref="AJ37:AK37" si="94">U37/AF37</f>
        <v>836.99206469760907</v>
      </c>
      <c r="AK37" s="5">
        <f t="shared" si="94"/>
        <v>100.30267539595421</v>
      </c>
      <c r="AM37" s="18">
        <f t="shared" si="21"/>
        <v>198367119</v>
      </c>
      <c r="AN37" s="18">
        <f t="shared" si="22"/>
        <v>1279260322</v>
      </c>
      <c r="AP37" s="18">
        <f t="shared" si="23"/>
        <v>278997.35443037975</v>
      </c>
      <c r="AQ37" s="18">
        <f t="shared" si="24"/>
        <v>200605.35079190842</v>
      </c>
    </row>
    <row r="38" spans="2:43" ht="15.75" customHeight="1">
      <c r="B38" s="19">
        <v>3904</v>
      </c>
      <c r="C38" s="20">
        <v>1639094400</v>
      </c>
      <c r="D38" s="20">
        <v>771721.28599999996</v>
      </c>
      <c r="E38" s="20">
        <v>4129</v>
      </c>
      <c r="F38" s="20">
        <v>423979807</v>
      </c>
      <c r="G38" s="20">
        <v>778</v>
      </c>
      <c r="H38" s="20">
        <v>257240429</v>
      </c>
      <c r="I38" s="16"/>
      <c r="J38" s="19">
        <v>3899</v>
      </c>
      <c r="K38" s="20">
        <v>1639094400</v>
      </c>
      <c r="L38" s="20">
        <v>677660.28300000005</v>
      </c>
      <c r="M38" s="20">
        <v>4128</v>
      </c>
      <c r="N38" s="20">
        <v>238244114</v>
      </c>
      <c r="O38" s="20">
        <v>6468</v>
      </c>
      <c r="P38" s="20">
        <v>1355320566</v>
      </c>
      <c r="Q38" s="21"/>
      <c r="R38" s="18">
        <f t="shared" si="7"/>
        <v>423979807</v>
      </c>
      <c r="S38" s="18">
        <f t="shared" si="8"/>
        <v>238244114</v>
      </c>
      <c r="U38" s="18">
        <f t="shared" si="9"/>
        <v>771721.28599999996</v>
      </c>
      <c r="V38" s="18">
        <f t="shared" si="10"/>
        <v>677660.28300000005</v>
      </c>
      <c r="W38" s="18"/>
      <c r="X38" s="18"/>
      <c r="Z38" s="5">
        <f t="shared" ref="Z38:AA38" si="95">U38/R38</f>
        <v>1.8201840589073149E-3</v>
      </c>
      <c r="AA38" s="5">
        <f t="shared" si="95"/>
        <v>2.8443946489271925E-3</v>
      </c>
      <c r="AB38" s="5">
        <f t="shared" si="14"/>
        <v>1.0242105900198776E-3</v>
      </c>
      <c r="AF38" s="5">
        <f t="shared" si="17"/>
        <v>778</v>
      </c>
      <c r="AG38" s="5">
        <f t="shared" si="18"/>
        <v>6468</v>
      </c>
      <c r="AH38" s="5">
        <f t="shared" si="19"/>
        <v>8.3136246786632384</v>
      </c>
      <c r="AJ38" s="5">
        <f t="shared" ref="AJ38:AK38" si="96">U38/AF38</f>
        <v>991.92967352185087</v>
      </c>
      <c r="AK38" s="5">
        <f t="shared" si="96"/>
        <v>104.77122495361782</v>
      </c>
      <c r="AM38" s="18">
        <f t="shared" si="21"/>
        <v>257240429</v>
      </c>
      <c r="AN38" s="18">
        <f t="shared" si="22"/>
        <v>1355320566</v>
      </c>
      <c r="AP38" s="18">
        <f t="shared" si="23"/>
        <v>330643.22493573267</v>
      </c>
      <c r="AQ38" s="18">
        <f t="shared" si="24"/>
        <v>209542.44990723563</v>
      </c>
    </row>
    <row r="39" spans="2:43" ht="15.75" customHeight="1">
      <c r="B39" s="22">
        <v>4081</v>
      </c>
      <c r="C39" s="23">
        <v>1639180800</v>
      </c>
      <c r="D39" s="23">
        <v>557563</v>
      </c>
      <c r="E39" s="23">
        <v>3909</v>
      </c>
      <c r="F39" s="23">
        <v>438875224</v>
      </c>
      <c r="G39" s="23">
        <v>625</v>
      </c>
      <c r="H39" s="23">
        <v>185854333</v>
      </c>
      <c r="I39" s="16"/>
      <c r="J39" s="22">
        <v>4083</v>
      </c>
      <c r="K39" s="23">
        <v>1639180800</v>
      </c>
      <c r="L39" s="23">
        <v>433635.11300000001</v>
      </c>
      <c r="M39" s="23">
        <v>3899</v>
      </c>
      <c r="N39" s="23">
        <v>249244469</v>
      </c>
      <c r="O39" s="23">
        <v>5182</v>
      </c>
      <c r="P39" s="23">
        <v>867270226</v>
      </c>
      <c r="Q39" s="17"/>
      <c r="R39" s="18">
        <f t="shared" si="7"/>
        <v>438875224</v>
      </c>
      <c r="S39" s="18">
        <f t="shared" si="8"/>
        <v>249244469</v>
      </c>
      <c r="U39" s="18">
        <f t="shared" si="9"/>
        <v>557563</v>
      </c>
      <c r="V39" s="18">
        <f t="shared" si="10"/>
        <v>433635.11300000001</v>
      </c>
      <c r="W39" s="18"/>
      <c r="X39" s="18"/>
      <c r="Z39" s="5">
        <f t="shared" ref="Z39:AA39" si="97">U39/R39</f>
        <v>1.2704362641350654E-3</v>
      </c>
      <c r="AA39" s="5">
        <f t="shared" si="97"/>
        <v>1.739798338313377E-3</v>
      </c>
      <c r="AB39" s="5">
        <f t="shared" si="14"/>
        <v>4.6936207417831157E-4</v>
      </c>
      <c r="AF39" s="5">
        <f t="shared" si="17"/>
        <v>625</v>
      </c>
      <c r="AG39" s="5">
        <f t="shared" si="18"/>
        <v>5182</v>
      </c>
      <c r="AH39" s="5">
        <f t="shared" si="19"/>
        <v>8.2911999999999999</v>
      </c>
      <c r="AJ39" s="5">
        <f t="shared" ref="AJ39:AK39" si="98">U39/AF39</f>
        <v>892.10080000000005</v>
      </c>
      <c r="AK39" s="5">
        <f t="shared" si="98"/>
        <v>83.681032998842142</v>
      </c>
      <c r="AM39" s="18">
        <f t="shared" si="21"/>
        <v>185854333</v>
      </c>
      <c r="AN39" s="18">
        <f t="shared" si="22"/>
        <v>867270226</v>
      </c>
      <c r="AP39" s="18">
        <f t="shared" si="23"/>
        <v>297366.93280000001</v>
      </c>
      <c r="AQ39" s="18">
        <f t="shared" si="24"/>
        <v>167362.06599768429</v>
      </c>
    </row>
    <row r="40" spans="2:43" ht="15.75" customHeight="1">
      <c r="B40" s="19">
        <v>4141</v>
      </c>
      <c r="C40" s="20">
        <v>1639267200</v>
      </c>
      <c r="D40" s="20">
        <v>232479.21</v>
      </c>
      <c r="E40" s="20">
        <v>4086</v>
      </c>
      <c r="F40" s="20">
        <v>443839614</v>
      </c>
      <c r="G40" s="20">
        <v>431</v>
      </c>
      <c r="H40" s="20">
        <v>77493070.099999994</v>
      </c>
      <c r="I40" s="16"/>
      <c r="J40" s="19">
        <v>4135</v>
      </c>
      <c r="K40" s="20">
        <v>1639267200</v>
      </c>
      <c r="L40" s="20">
        <v>291934.93</v>
      </c>
      <c r="M40" s="20">
        <v>4089</v>
      </c>
      <c r="N40" s="20">
        <v>250377292</v>
      </c>
      <c r="O40" s="20">
        <v>4730</v>
      </c>
      <c r="P40" s="20">
        <v>583869860</v>
      </c>
      <c r="Q40" s="21"/>
      <c r="R40" s="18">
        <f t="shared" si="7"/>
        <v>443839614</v>
      </c>
      <c r="S40" s="18">
        <f t="shared" si="8"/>
        <v>250377292</v>
      </c>
      <c r="U40" s="18">
        <f t="shared" si="9"/>
        <v>232479.21</v>
      </c>
      <c r="V40" s="18">
        <f t="shared" si="10"/>
        <v>291934.93</v>
      </c>
      <c r="W40" s="18"/>
      <c r="X40" s="18"/>
      <c r="Z40" s="5">
        <f t="shared" ref="Z40:AA40" si="99">U40/R40</f>
        <v>5.2379103321768838E-4</v>
      </c>
      <c r="AA40" s="5">
        <f t="shared" si="99"/>
        <v>1.1659800602045012E-3</v>
      </c>
      <c r="AB40" s="5">
        <f t="shared" si="14"/>
        <v>6.4218902698681278E-4</v>
      </c>
      <c r="AF40" s="5">
        <f t="shared" si="17"/>
        <v>431</v>
      </c>
      <c r="AG40" s="5">
        <f t="shared" si="18"/>
        <v>4730</v>
      </c>
      <c r="AH40" s="5">
        <f t="shared" si="19"/>
        <v>10.974477958236658</v>
      </c>
      <c r="AJ40" s="5">
        <f t="shared" ref="AJ40:AK40" si="100">U40/AF40</f>
        <v>539.39491879350351</v>
      </c>
      <c r="AK40" s="5">
        <f t="shared" si="100"/>
        <v>61.71985835095137</v>
      </c>
      <c r="AM40" s="18">
        <f t="shared" si="21"/>
        <v>77493070.099999994</v>
      </c>
      <c r="AN40" s="18">
        <f t="shared" si="22"/>
        <v>583869860</v>
      </c>
      <c r="AP40" s="18">
        <f t="shared" si="23"/>
        <v>179798.30649651971</v>
      </c>
      <c r="AQ40" s="18">
        <f t="shared" si="24"/>
        <v>123439.71670190275</v>
      </c>
    </row>
    <row r="41" spans="2:43" ht="15.75" customHeight="1">
      <c r="B41" s="22">
        <v>3782</v>
      </c>
      <c r="C41" s="23">
        <v>1639353600</v>
      </c>
      <c r="D41" s="23">
        <v>637492.67799999996</v>
      </c>
      <c r="E41" s="23">
        <v>4141</v>
      </c>
      <c r="F41" s="23">
        <v>423077073</v>
      </c>
      <c r="G41" s="23">
        <v>894</v>
      </c>
      <c r="H41" s="23">
        <v>212497559</v>
      </c>
      <c r="I41" s="16"/>
      <c r="J41" s="22">
        <v>3775</v>
      </c>
      <c r="K41" s="23">
        <v>1639353600</v>
      </c>
      <c r="L41" s="23">
        <v>455340.53700000001</v>
      </c>
      <c r="M41" s="23">
        <v>4133</v>
      </c>
      <c r="N41" s="23">
        <v>238203625</v>
      </c>
      <c r="O41" s="23">
        <v>6734</v>
      </c>
      <c r="P41" s="23">
        <v>910681074</v>
      </c>
      <c r="Q41" s="17"/>
      <c r="R41" s="18">
        <f t="shared" si="7"/>
        <v>423077073</v>
      </c>
      <c r="S41" s="18">
        <f t="shared" si="8"/>
        <v>238203625</v>
      </c>
      <c r="U41" s="18">
        <f t="shared" si="9"/>
        <v>637492.67799999996</v>
      </c>
      <c r="V41" s="18">
        <f t="shared" si="10"/>
        <v>455340.53700000001</v>
      </c>
      <c r="W41" s="18"/>
      <c r="X41" s="18"/>
      <c r="Z41" s="5">
        <f t="shared" ref="Z41:AA41" si="101">U41/R41</f>
        <v>1.506800341317479E-3</v>
      </c>
      <c r="AA41" s="5">
        <f t="shared" si="101"/>
        <v>1.9115600654691968E-3</v>
      </c>
      <c r="AB41" s="5">
        <f t="shared" si="14"/>
        <v>4.0475972415171774E-4</v>
      </c>
      <c r="AF41" s="5">
        <f t="shared" si="17"/>
        <v>894</v>
      </c>
      <c r="AG41" s="5">
        <f t="shared" si="18"/>
        <v>6734</v>
      </c>
      <c r="AH41" s="5">
        <f t="shared" si="19"/>
        <v>7.5324384787472036</v>
      </c>
      <c r="AJ41" s="5">
        <f t="shared" ref="AJ41:AK41" si="102">U41/AF41</f>
        <v>713.07905816554808</v>
      </c>
      <c r="AK41" s="5">
        <f t="shared" si="102"/>
        <v>67.61813736263737</v>
      </c>
      <c r="AM41" s="18">
        <f t="shared" si="21"/>
        <v>212497559</v>
      </c>
      <c r="AN41" s="18">
        <f t="shared" si="22"/>
        <v>910681074</v>
      </c>
      <c r="AP41" s="18">
        <f t="shared" si="23"/>
        <v>237693.01901565996</v>
      </c>
      <c r="AQ41" s="18">
        <f t="shared" si="24"/>
        <v>135236.27472527474</v>
      </c>
    </row>
    <row r="42" spans="2:43" ht="15.75" customHeight="1">
      <c r="B42" s="19">
        <v>3862</v>
      </c>
      <c r="C42" s="20">
        <v>1639440000</v>
      </c>
      <c r="D42" s="20">
        <v>353013.98800000001</v>
      </c>
      <c r="E42" s="20">
        <v>3777</v>
      </c>
      <c r="F42" s="20">
        <v>395098089</v>
      </c>
      <c r="G42" s="20">
        <v>742</v>
      </c>
      <c r="H42" s="20">
        <v>117671329</v>
      </c>
      <c r="I42" s="16"/>
      <c r="J42" s="19">
        <v>3862</v>
      </c>
      <c r="K42" s="20">
        <v>1639440000</v>
      </c>
      <c r="L42" s="20">
        <v>459373.43300000002</v>
      </c>
      <c r="M42" s="20">
        <v>3784</v>
      </c>
      <c r="N42" s="20">
        <v>244758003</v>
      </c>
      <c r="O42" s="20">
        <v>6144</v>
      </c>
      <c r="P42" s="20">
        <v>918746865</v>
      </c>
      <c r="Q42" s="21"/>
      <c r="R42" s="18">
        <f t="shared" si="7"/>
        <v>395098089</v>
      </c>
      <c r="S42" s="18">
        <f t="shared" si="8"/>
        <v>244758003</v>
      </c>
      <c r="U42" s="18">
        <f t="shared" si="9"/>
        <v>353013.98800000001</v>
      </c>
      <c r="V42" s="18">
        <f t="shared" si="10"/>
        <v>459373.43300000002</v>
      </c>
      <c r="W42" s="18"/>
      <c r="X42" s="18"/>
      <c r="Z42" s="5">
        <f t="shared" ref="Z42:AA42" si="103">U42/R42</f>
        <v>8.9348442280114398E-4</v>
      </c>
      <c r="AA42" s="5">
        <f t="shared" si="103"/>
        <v>1.876847446741098E-3</v>
      </c>
      <c r="AB42" s="5">
        <f t="shared" si="14"/>
        <v>9.8336302393995387E-4</v>
      </c>
      <c r="AF42" s="5">
        <f t="shared" si="17"/>
        <v>742</v>
      </c>
      <c r="AG42" s="5">
        <f t="shared" si="18"/>
        <v>6144</v>
      </c>
      <c r="AH42" s="5">
        <f t="shared" si="19"/>
        <v>8.2803234501347713</v>
      </c>
      <c r="AJ42" s="5">
        <f t="shared" ref="AJ42:AK42" si="104">U42/AF42</f>
        <v>475.76009164420486</v>
      </c>
      <c r="AK42" s="5">
        <f t="shared" si="104"/>
        <v>74.767811360677086</v>
      </c>
      <c r="AM42" s="18">
        <f t="shared" si="21"/>
        <v>117671329</v>
      </c>
      <c r="AN42" s="18">
        <f t="shared" si="22"/>
        <v>918746865</v>
      </c>
      <c r="AP42" s="18">
        <f t="shared" si="23"/>
        <v>158586.69676549867</v>
      </c>
      <c r="AQ42" s="18">
        <f t="shared" si="24"/>
        <v>149535.62255859375</v>
      </c>
    </row>
    <row r="43" spans="2:43" ht="15.75" customHeight="1">
      <c r="B43" s="22">
        <v>4018</v>
      </c>
      <c r="C43" s="23">
        <v>1639526400</v>
      </c>
      <c r="D43" s="23">
        <v>620789.14899999998</v>
      </c>
      <c r="E43" s="23">
        <v>3862</v>
      </c>
      <c r="F43" s="23">
        <v>413915220</v>
      </c>
      <c r="G43" s="23">
        <v>775</v>
      </c>
      <c r="H43" s="23">
        <v>206929716</v>
      </c>
      <c r="I43" s="16"/>
      <c r="J43" s="22">
        <v>4020</v>
      </c>
      <c r="K43" s="23">
        <v>1639526400</v>
      </c>
      <c r="L43" s="23">
        <v>775039.25399999996</v>
      </c>
      <c r="M43" s="23">
        <v>3862</v>
      </c>
      <c r="N43" s="23">
        <v>253182700</v>
      </c>
      <c r="O43" s="23">
        <v>5995</v>
      </c>
      <c r="P43" s="23">
        <v>1550078507</v>
      </c>
      <c r="Q43" s="17"/>
      <c r="R43" s="18">
        <f t="shared" si="7"/>
        <v>413915220</v>
      </c>
      <c r="S43" s="18">
        <f t="shared" si="8"/>
        <v>253182700</v>
      </c>
      <c r="U43" s="18">
        <f t="shared" si="9"/>
        <v>620789.14899999998</v>
      </c>
      <c r="V43" s="18">
        <f t="shared" si="10"/>
        <v>775039.25399999996</v>
      </c>
      <c r="W43" s="18"/>
      <c r="X43" s="18"/>
      <c r="Z43" s="5">
        <f t="shared" ref="Z43:AA43" si="105">U43/R43</f>
        <v>1.499797830579895E-3</v>
      </c>
      <c r="AA43" s="5">
        <f t="shared" si="105"/>
        <v>3.0611856734287135E-3</v>
      </c>
      <c r="AB43" s="5">
        <f t="shared" si="14"/>
        <v>1.5613878428488185E-3</v>
      </c>
      <c r="AF43" s="5">
        <f t="shared" si="17"/>
        <v>775</v>
      </c>
      <c r="AG43" s="5">
        <f t="shared" si="18"/>
        <v>5995</v>
      </c>
      <c r="AH43" s="5">
        <f t="shared" si="19"/>
        <v>7.7354838709677418</v>
      </c>
      <c r="AJ43" s="5">
        <f t="shared" ref="AJ43:AK43" si="106">U43/AF43</f>
        <v>801.01825677419356</v>
      </c>
      <c r="AK43" s="5">
        <f t="shared" si="106"/>
        <v>129.28094311926606</v>
      </c>
      <c r="AM43" s="18">
        <f t="shared" si="21"/>
        <v>206929716</v>
      </c>
      <c r="AN43" s="18">
        <f t="shared" si="22"/>
        <v>1550078507</v>
      </c>
      <c r="AP43" s="18">
        <f t="shared" si="23"/>
        <v>267006.08516129031</v>
      </c>
      <c r="AQ43" s="18">
        <f t="shared" si="24"/>
        <v>258561.88607172645</v>
      </c>
    </row>
    <row r="44" spans="2:43" ht="15.75" customHeight="1">
      <c r="B44" s="19">
        <v>3969</v>
      </c>
      <c r="C44" s="20">
        <v>1639612800</v>
      </c>
      <c r="D44" s="20">
        <v>395878.25</v>
      </c>
      <c r="E44" s="20">
        <v>4020</v>
      </c>
      <c r="F44" s="20">
        <v>423824803</v>
      </c>
      <c r="G44" s="20">
        <v>524</v>
      </c>
      <c r="H44" s="20">
        <v>131959417</v>
      </c>
      <c r="I44" s="16"/>
      <c r="J44" s="19">
        <v>3959</v>
      </c>
      <c r="K44" s="20">
        <v>1639612800</v>
      </c>
      <c r="L44" s="20">
        <v>408622.55099999998</v>
      </c>
      <c r="M44" s="20">
        <v>4022</v>
      </c>
      <c r="N44" s="20">
        <v>262454266</v>
      </c>
      <c r="O44" s="20">
        <v>4495</v>
      </c>
      <c r="P44" s="20">
        <v>817245102</v>
      </c>
      <c r="Q44" s="21"/>
      <c r="R44" s="18">
        <f t="shared" si="7"/>
        <v>423824803</v>
      </c>
      <c r="S44" s="18">
        <f t="shared" si="8"/>
        <v>262454266</v>
      </c>
      <c r="U44" s="18">
        <f t="shared" si="9"/>
        <v>395878.25</v>
      </c>
      <c r="V44" s="18">
        <f t="shared" si="10"/>
        <v>408622.55099999998</v>
      </c>
      <c r="W44" s="18"/>
      <c r="X44" s="18"/>
      <c r="Z44" s="5">
        <f t="shared" ref="Z44:AA44" si="107">U44/R44</f>
        <v>9.3406107240023893E-4</v>
      </c>
      <c r="AA44" s="5">
        <f t="shared" si="107"/>
        <v>1.5569285926562153E-3</v>
      </c>
      <c r="AB44" s="5">
        <f t="shared" si="14"/>
        <v>6.2286752025597636E-4</v>
      </c>
      <c r="AF44" s="5">
        <f t="shared" si="17"/>
        <v>524</v>
      </c>
      <c r="AG44" s="5">
        <f t="shared" si="18"/>
        <v>4495</v>
      </c>
      <c r="AH44" s="5">
        <f t="shared" si="19"/>
        <v>8.5782442748091601</v>
      </c>
      <c r="AJ44" s="5">
        <f t="shared" ref="AJ44:AK44" si="108">U44/AF44</f>
        <v>755.49284351145036</v>
      </c>
      <c r="AK44" s="5">
        <f t="shared" si="108"/>
        <v>90.906018020022245</v>
      </c>
      <c r="AM44" s="18">
        <f t="shared" si="21"/>
        <v>131959417</v>
      </c>
      <c r="AN44" s="18">
        <f t="shared" si="22"/>
        <v>817245102</v>
      </c>
      <c r="AP44" s="18">
        <f t="shared" si="23"/>
        <v>251830.94847328245</v>
      </c>
      <c r="AQ44" s="18">
        <f t="shared" si="24"/>
        <v>181812.03604004451</v>
      </c>
    </row>
    <row r="45" spans="2:43" ht="15.75" customHeight="1">
      <c r="B45" s="22">
        <v>3882</v>
      </c>
      <c r="C45" s="23">
        <v>1639699200</v>
      </c>
      <c r="D45" s="23">
        <v>613565.26699999999</v>
      </c>
      <c r="E45" s="23">
        <v>3962</v>
      </c>
      <c r="F45" s="23">
        <v>420736258</v>
      </c>
      <c r="G45" s="23">
        <v>671</v>
      </c>
      <c r="H45" s="23">
        <v>204521756</v>
      </c>
      <c r="I45" s="16"/>
      <c r="J45" s="22">
        <v>3875</v>
      </c>
      <c r="K45" s="23">
        <v>1639699200</v>
      </c>
      <c r="L45" s="23">
        <v>565969.73400000005</v>
      </c>
      <c r="M45" s="23">
        <v>3959</v>
      </c>
      <c r="N45" s="23">
        <v>274737476</v>
      </c>
      <c r="O45" s="23">
        <v>5404</v>
      </c>
      <c r="P45" s="23">
        <v>1131939468</v>
      </c>
      <c r="Q45" s="17"/>
      <c r="R45" s="18">
        <f t="shared" si="7"/>
        <v>420736258</v>
      </c>
      <c r="S45" s="18">
        <f t="shared" si="8"/>
        <v>274737476</v>
      </c>
      <c r="U45" s="18">
        <f t="shared" si="9"/>
        <v>613565.26699999999</v>
      </c>
      <c r="V45" s="18">
        <f t="shared" si="10"/>
        <v>565969.73400000005</v>
      </c>
      <c r="W45" s="18"/>
      <c r="X45" s="18"/>
      <c r="Z45" s="5">
        <f t="shared" ref="Z45:AA45" si="109">U45/R45</f>
        <v>1.4583132671204201E-3</v>
      </c>
      <c r="AA45" s="5">
        <f t="shared" si="109"/>
        <v>2.0600383400188188E-3</v>
      </c>
      <c r="AB45" s="5">
        <f t="shared" si="14"/>
        <v>6.0172507289839869E-4</v>
      </c>
      <c r="AF45" s="5">
        <f t="shared" si="17"/>
        <v>671</v>
      </c>
      <c r="AG45" s="5">
        <f t="shared" si="18"/>
        <v>5404</v>
      </c>
      <c r="AH45" s="5">
        <f t="shared" si="19"/>
        <v>8.0536512667660212</v>
      </c>
      <c r="AJ45" s="5">
        <f t="shared" ref="AJ45:AK45" si="110">U45/AF45</f>
        <v>914.40427272727277</v>
      </c>
      <c r="AK45" s="5">
        <f t="shared" si="110"/>
        <v>104.73163101406367</v>
      </c>
      <c r="AM45" s="18">
        <f t="shared" si="21"/>
        <v>204521756</v>
      </c>
      <c r="AN45" s="18">
        <f t="shared" si="22"/>
        <v>1131939468</v>
      </c>
      <c r="AP45" s="18">
        <f t="shared" si="23"/>
        <v>304801.42473919521</v>
      </c>
      <c r="AQ45" s="18">
        <f t="shared" si="24"/>
        <v>209463.26202812733</v>
      </c>
    </row>
    <row r="46" spans="2:43" ht="15.75" customHeight="1">
      <c r="B46" s="19">
        <v>3960</v>
      </c>
      <c r="C46" s="20">
        <v>1639785600</v>
      </c>
      <c r="D46" s="20">
        <v>407139.96600000001</v>
      </c>
      <c r="E46" s="20">
        <v>3868</v>
      </c>
      <c r="F46" s="20">
        <v>426895679</v>
      </c>
      <c r="G46" s="20">
        <v>485</v>
      </c>
      <c r="H46" s="20">
        <v>135713322</v>
      </c>
      <c r="I46" s="16"/>
      <c r="J46" s="19">
        <v>3962</v>
      </c>
      <c r="K46" s="20">
        <v>1639785600</v>
      </c>
      <c r="L46" s="20">
        <v>372385.09399999998</v>
      </c>
      <c r="M46" s="20">
        <v>3884</v>
      </c>
      <c r="N46" s="20">
        <v>300222766</v>
      </c>
      <c r="O46" s="20">
        <v>4533</v>
      </c>
      <c r="P46" s="20">
        <v>744770188</v>
      </c>
      <c r="Q46" s="21"/>
      <c r="R46" s="18">
        <f t="shared" si="7"/>
        <v>426895679</v>
      </c>
      <c r="S46" s="18">
        <f t="shared" si="8"/>
        <v>300222766</v>
      </c>
      <c r="U46" s="18">
        <f t="shared" si="9"/>
        <v>407139.96600000001</v>
      </c>
      <c r="V46" s="18">
        <f t="shared" si="10"/>
        <v>372385.09399999998</v>
      </c>
      <c r="W46" s="18"/>
      <c r="X46" s="18"/>
      <c r="Z46" s="5">
        <f t="shared" ref="Z46:AA46" si="111">U46/R46</f>
        <v>9.5372238705653423E-4</v>
      </c>
      <c r="AA46" s="5">
        <f t="shared" si="111"/>
        <v>1.2403626112751222E-3</v>
      </c>
      <c r="AB46" s="5">
        <f t="shared" si="14"/>
        <v>2.8664022421858793E-4</v>
      </c>
      <c r="AF46" s="5">
        <f t="shared" si="17"/>
        <v>485</v>
      </c>
      <c r="AG46" s="5">
        <f t="shared" si="18"/>
        <v>4533</v>
      </c>
      <c r="AH46" s="5">
        <f t="shared" si="19"/>
        <v>9.3463917525773201</v>
      </c>
      <c r="AJ46" s="5">
        <f t="shared" ref="AJ46:AK46" si="112">U46/AF46</f>
        <v>839.46384742268049</v>
      </c>
      <c r="AK46" s="5">
        <f t="shared" si="112"/>
        <v>82.149811162585479</v>
      </c>
      <c r="AM46" s="18">
        <f t="shared" si="21"/>
        <v>135713322</v>
      </c>
      <c r="AN46" s="18">
        <f t="shared" si="22"/>
        <v>744770188</v>
      </c>
      <c r="AP46" s="18">
        <f t="shared" si="23"/>
        <v>279821.28247422678</v>
      </c>
      <c r="AQ46" s="18">
        <f t="shared" si="24"/>
        <v>164299.62232517096</v>
      </c>
    </row>
    <row r="47" spans="2:43" ht="15.75" customHeight="1">
      <c r="B47" s="22">
        <v>3929</v>
      </c>
      <c r="C47" s="23">
        <v>1639872000</v>
      </c>
      <c r="D47" s="23">
        <v>368014.33100000001</v>
      </c>
      <c r="E47" s="23">
        <v>3960</v>
      </c>
      <c r="F47" s="23">
        <v>427706617</v>
      </c>
      <c r="G47" s="23">
        <v>514</v>
      </c>
      <c r="H47" s="23">
        <v>122671444</v>
      </c>
      <c r="I47" s="16"/>
      <c r="J47" s="22">
        <v>3925</v>
      </c>
      <c r="K47" s="23">
        <v>1639872000</v>
      </c>
      <c r="L47" s="23">
        <v>334191.97899999999</v>
      </c>
      <c r="M47" s="23">
        <v>3960</v>
      </c>
      <c r="N47" s="23">
        <v>300013096</v>
      </c>
      <c r="O47" s="23">
        <v>4175</v>
      </c>
      <c r="P47" s="23">
        <v>668383958</v>
      </c>
      <c r="Q47" s="17"/>
      <c r="R47" s="18">
        <f t="shared" si="7"/>
        <v>427706617</v>
      </c>
      <c r="S47" s="18">
        <f t="shared" si="8"/>
        <v>300013096</v>
      </c>
      <c r="U47" s="18">
        <f t="shared" si="9"/>
        <v>368014.33100000001</v>
      </c>
      <c r="V47" s="18">
        <f t="shared" si="10"/>
        <v>334191.97899999999</v>
      </c>
      <c r="W47" s="18"/>
      <c r="X47" s="18"/>
      <c r="Z47" s="5">
        <f t="shared" ref="Z47:AA47" si="113">U47/R47</f>
        <v>8.6043637477790068E-4</v>
      </c>
      <c r="AA47" s="5">
        <f t="shared" si="113"/>
        <v>1.1139246368098545E-3</v>
      </c>
      <c r="AB47" s="5">
        <f t="shared" si="14"/>
        <v>2.5348826203195382E-4</v>
      </c>
      <c r="AF47" s="5">
        <f t="shared" si="17"/>
        <v>514</v>
      </c>
      <c r="AG47" s="5">
        <f t="shared" si="18"/>
        <v>4175</v>
      </c>
      <c r="AH47" s="5">
        <f t="shared" si="19"/>
        <v>8.1225680933852136</v>
      </c>
      <c r="AJ47" s="5">
        <f t="shared" ref="AJ47:AK47" si="114">U47/AF47</f>
        <v>715.98118871595329</v>
      </c>
      <c r="AK47" s="5">
        <f t="shared" si="114"/>
        <v>80.045982994011979</v>
      </c>
      <c r="AM47" s="18">
        <f t="shared" si="21"/>
        <v>122671444</v>
      </c>
      <c r="AN47" s="18">
        <f t="shared" si="22"/>
        <v>668383958</v>
      </c>
      <c r="AP47" s="18">
        <f t="shared" si="23"/>
        <v>238660.39688715953</v>
      </c>
      <c r="AQ47" s="18">
        <f t="shared" si="24"/>
        <v>160091.96598802396</v>
      </c>
    </row>
    <row r="48" spans="2:43" ht="15.75" customHeight="1">
      <c r="B48" s="19">
        <v>3952</v>
      </c>
      <c r="C48" s="20">
        <v>1639958400</v>
      </c>
      <c r="D48" s="20">
        <v>474015.65600000002</v>
      </c>
      <c r="E48" s="20">
        <v>3923</v>
      </c>
      <c r="F48" s="20">
        <v>434006332</v>
      </c>
      <c r="G48" s="20">
        <v>696</v>
      </c>
      <c r="H48" s="20">
        <v>158005219</v>
      </c>
      <c r="I48" s="16"/>
      <c r="J48" s="19">
        <v>3943</v>
      </c>
      <c r="K48" s="20">
        <v>1639958400</v>
      </c>
      <c r="L48" s="20">
        <v>496148.48499999999</v>
      </c>
      <c r="M48" s="20">
        <v>3924</v>
      </c>
      <c r="N48" s="20">
        <v>303404279</v>
      </c>
      <c r="O48" s="20">
        <v>5639</v>
      </c>
      <c r="P48" s="20">
        <v>992296971</v>
      </c>
      <c r="Q48" s="21"/>
      <c r="R48" s="18">
        <f t="shared" si="7"/>
        <v>434006332</v>
      </c>
      <c r="S48" s="18">
        <f t="shared" si="8"/>
        <v>303404279</v>
      </c>
      <c r="U48" s="18">
        <f t="shared" si="9"/>
        <v>474015.65600000002</v>
      </c>
      <c r="V48" s="18">
        <f t="shared" si="10"/>
        <v>496148.48499999999</v>
      </c>
      <c r="W48" s="18"/>
      <c r="X48" s="18"/>
      <c r="Z48" s="5">
        <f t="shared" ref="Z48:AA48" si="115">U48/R48</f>
        <v>1.0921860375069368E-3</v>
      </c>
      <c r="AA48" s="5">
        <f t="shared" si="115"/>
        <v>1.6352718776256941E-3</v>
      </c>
      <c r="AB48" s="5">
        <f t="shared" si="14"/>
        <v>5.4308584011875734E-4</v>
      </c>
      <c r="AF48" s="5">
        <f t="shared" si="17"/>
        <v>696</v>
      </c>
      <c r="AG48" s="5">
        <f t="shared" si="18"/>
        <v>5639</v>
      </c>
      <c r="AH48" s="5">
        <f t="shared" si="19"/>
        <v>8.1020114942528743</v>
      </c>
      <c r="AJ48" s="5">
        <f t="shared" ref="AJ48:AK48" si="116">U48/AF48</f>
        <v>681.05697701149427</v>
      </c>
      <c r="AK48" s="5">
        <f t="shared" si="116"/>
        <v>87.985189749955666</v>
      </c>
      <c r="AM48" s="18">
        <f t="shared" si="21"/>
        <v>158005219</v>
      </c>
      <c r="AN48" s="18">
        <f t="shared" si="22"/>
        <v>992296971</v>
      </c>
      <c r="AP48" s="18">
        <f t="shared" si="23"/>
        <v>227018.99281609195</v>
      </c>
      <c r="AQ48" s="18">
        <f t="shared" si="24"/>
        <v>175970.37967724775</v>
      </c>
    </row>
    <row r="49" spans="2:43" ht="15.75" customHeight="1">
      <c r="B49" s="22">
        <v>4029</v>
      </c>
      <c r="C49" s="23">
        <v>1640044800</v>
      </c>
      <c r="D49" s="23">
        <v>262288.23200000002</v>
      </c>
      <c r="E49" s="23">
        <v>3952</v>
      </c>
      <c r="F49" s="23">
        <v>433397994</v>
      </c>
      <c r="G49" s="23">
        <v>478</v>
      </c>
      <c r="H49" s="23">
        <v>87429410.5</v>
      </c>
      <c r="I49" s="16"/>
      <c r="J49" s="22">
        <v>4017</v>
      </c>
      <c r="K49" s="23">
        <v>1640044800</v>
      </c>
      <c r="L49" s="23">
        <v>300000.75</v>
      </c>
      <c r="M49" s="23">
        <v>3955</v>
      </c>
      <c r="N49" s="23">
        <v>311743699</v>
      </c>
      <c r="O49" s="23">
        <v>5502</v>
      </c>
      <c r="P49" s="23">
        <v>600001500</v>
      </c>
      <c r="Q49" s="17"/>
      <c r="R49" s="18">
        <f t="shared" si="7"/>
        <v>433397994</v>
      </c>
      <c r="S49" s="18">
        <f t="shared" si="8"/>
        <v>311743699</v>
      </c>
      <c r="U49" s="18">
        <f t="shared" si="9"/>
        <v>262288.23200000002</v>
      </c>
      <c r="V49" s="18">
        <f t="shared" si="10"/>
        <v>300000.75</v>
      </c>
      <c r="W49" s="18"/>
      <c r="X49" s="18"/>
      <c r="Z49" s="5">
        <f t="shared" ref="Z49:AA49" si="117">U49/R49</f>
        <v>6.0519023076050513E-4</v>
      </c>
      <c r="AA49" s="5">
        <f t="shared" si="117"/>
        <v>9.6233139903815666E-4</v>
      </c>
      <c r="AB49" s="5">
        <f t="shared" si="14"/>
        <v>3.5714116827765153E-4</v>
      </c>
      <c r="AF49" s="5">
        <f t="shared" si="17"/>
        <v>478</v>
      </c>
      <c r="AG49" s="5">
        <f t="shared" si="18"/>
        <v>5502</v>
      </c>
      <c r="AH49" s="5">
        <f t="shared" si="19"/>
        <v>11.510460251046025</v>
      </c>
      <c r="AJ49" s="5">
        <f t="shared" ref="AJ49:AK49" si="118">U49/AF49</f>
        <v>548.72015062761511</v>
      </c>
      <c r="AK49" s="5">
        <f t="shared" si="118"/>
        <v>54.525763358778626</v>
      </c>
      <c r="AM49" s="18">
        <f t="shared" si="21"/>
        <v>87429410.5</v>
      </c>
      <c r="AN49" s="18">
        <f t="shared" si="22"/>
        <v>600001500</v>
      </c>
      <c r="AP49" s="18">
        <f t="shared" si="23"/>
        <v>182906.71652719667</v>
      </c>
      <c r="AQ49" s="18">
        <f t="shared" si="24"/>
        <v>109051.52671755725</v>
      </c>
    </row>
    <row r="50" spans="2:43" ht="15.75" customHeight="1">
      <c r="B50" s="19">
        <v>3988</v>
      </c>
      <c r="C50" s="20">
        <v>1640131200</v>
      </c>
      <c r="D50" s="20">
        <v>211210.75</v>
      </c>
      <c r="E50" s="20">
        <v>4029</v>
      </c>
      <c r="F50" s="20">
        <v>438570858</v>
      </c>
      <c r="G50" s="20">
        <v>387</v>
      </c>
      <c r="H50" s="20">
        <v>70403583.299999997</v>
      </c>
      <c r="I50" s="16"/>
      <c r="J50" s="19">
        <v>3982</v>
      </c>
      <c r="K50" s="20">
        <v>1640131200</v>
      </c>
      <c r="L50" s="20">
        <v>229090.97</v>
      </c>
      <c r="M50" s="20">
        <v>4018</v>
      </c>
      <c r="N50" s="20">
        <v>307832028</v>
      </c>
      <c r="O50" s="20">
        <v>4291</v>
      </c>
      <c r="P50" s="20">
        <v>458181940</v>
      </c>
      <c r="Q50" s="21"/>
      <c r="R50" s="18">
        <f t="shared" si="7"/>
        <v>438570858</v>
      </c>
      <c r="S50" s="18">
        <f t="shared" si="8"/>
        <v>307832028</v>
      </c>
      <c r="U50" s="18">
        <f t="shared" si="9"/>
        <v>211210.75</v>
      </c>
      <c r="V50" s="18">
        <f t="shared" si="10"/>
        <v>229090.97</v>
      </c>
      <c r="W50" s="18"/>
      <c r="X50" s="18"/>
      <c r="Z50" s="5">
        <f t="shared" ref="Z50:AA50" si="119">U50/R50</f>
        <v>4.8158865585182134E-4</v>
      </c>
      <c r="AA50" s="5">
        <f t="shared" si="119"/>
        <v>7.4420771447472644E-4</v>
      </c>
      <c r="AB50" s="5">
        <f t="shared" si="14"/>
        <v>2.626190586229051E-4</v>
      </c>
      <c r="AF50" s="5">
        <f t="shared" si="17"/>
        <v>387</v>
      </c>
      <c r="AG50" s="5">
        <f t="shared" si="18"/>
        <v>4291</v>
      </c>
      <c r="AH50" s="5">
        <f t="shared" si="19"/>
        <v>11.087855297157622</v>
      </c>
      <c r="AJ50" s="5">
        <f t="shared" ref="AJ50:AK50" si="120">U50/AF50</f>
        <v>545.76421188630491</v>
      </c>
      <c r="AK50" s="5">
        <f t="shared" si="120"/>
        <v>53.388713586576557</v>
      </c>
      <c r="AM50" s="18">
        <f t="shared" si="21"/>
        <v>70403583.299999997</v>
      </c>
      <c r="AN50" s="18">
        <f t="shared" si="22"/>
        <v>458181940</v>
      </c>
      <c r="AP50" s="18">
        <f t="shared" si="23"/>
        <v>181921.40387596897</v>
      </c>
      <c r="AQ50" s="18">
        <f t="shared" si="24"/>
        <v>106777.4271731531</v>
      </c>
    </row>
    <row r="51" spans="2:43" ht="15.75" customHeight="1">
      <c r="B51" s="22">
        <v>4103</v>
      </c>
      <c r="C51" s="23">
        <v>1640217600</v>
      </c>
      <c r="D51" s="23">
        <v>306998.55099999998</v>
      </c>
      <c r="E51" s="23">
        <v>3984</v>
      </c>
      <c r="F51" s="23">
        <v>445516717</v>
      </c>
      <c r="G51" s="23">
        <v>462</v>
      </c>
      <c r="H51" s="23">
        <v>102332850</v>
      </c>
      <c r="I51" s="16"/>
      <c r="J51" s="22">
        <v>4109</v>
      </c>
      <c r="K51" s="23">
        <v>1640217600</v>
      </c>
      <c r="L51" s="23">
        <v>324366.27799999999</v>
      </c>
      <c r="M51" s="23">
        <v>3987</v>
      </c>
      <c r="N51" s="23">
        <v>313390012</v>
      </c>
      <c r="O51" s="23">
        <v>4456</v>
      </c>
      <c r="P51" s="23">
        <v>648732555</v>
      </c>
      <c r="Q51" s="17"/>
      <c r="R51" s="18">
        <f t="shared" si="7"/>
        <v>445516717</v>
      </c>
      <c r="S51" s="18">
        <f t="shared" si="8"/>
        <v>313390012</v>
      </c>
      <c r="U51" s="18">
        <f t="shared" si="9"/>
        <v>306998.55099999998</v>
      </c>
      <c r="V51" s="18">
        <f t="shared" si="10"/>
        <v>324366.27799999999</v>
      </c>
      <c r="W51" s="18"/>
      <c r="X51" s="18"/>
      <c r="Z51" s="5">
        <f t="shared" ref="Z51:AA51" si="121">U51/R51</f>
        <v>6.8908424596781173E-4</v>
      </c>
      <c r="AA51" s="5">
        <f t="shared" si="121"/>
        <v>1.0350243006468248E-3</v>
      </c>
      <c r="AB51" s="5">
        <f t="shared" si="14"/>
        <v>3.4594005467901304E-4</v>
      </c>
      <c r="AF51" s="5">
        <f t="shared" si="17"/>
        <v>462</v>
      </c>
      <c r="AG51" s="5">
        <f t="shared" si="18"/>
        <v>4456</v>
      </c>
      <c r="AH51" s="5">
        <f t="shared" si="19"/>
        <v>9.6450216450216448</v>
      </c>
      <c r="AJ51" s="5">
        <f t="shared" ref="AJ51:AK51" si="122">U51/AF51</f>
        <v>664.49902813852805</v>
      </c>
      <c r="AK51" s="5">
        <f t="shared" si="122"/>
        <v>72.793150359066431</v>
      </c>
      <c r="AM51" s="18">
        <f t="shared" si="21"/>
        <v>102332850</v>
      </c>
      <c r="AN51" s="18">
        <f t="shared" si="22"/>
        <v>648732555</v>
      </c>
      <c r="AP51" s="18">
        <f t="shared" si="23"/>
        <v>221499.67532467534</v>
      </c>
      <c r="AQ51" s="18">
        <f t="shared" si="24"/>
        <v>145586.30049371635</v>
      </c>
    </row>
    <row r="52" spans="2:43" ht="15.75" customHeight="1">
      <c r="B52" s="19">
        <v>4044</v>
      </c>
      <c r="C52" s="20">
        <v>1640304000</v>
      </c>
      <c r="D52" s="20">
        <v>201211.36799999999</v>
      </c>
      <c r="E52" s="20">
        <v>4103</v>
      </c>
      <c r="F52" s="20">
        <v>438632635</v>
      </c>
      <c r="G52" s="20">
        <v>369</v>
      </c>
      <c r="H52" s="20">
        <v>67070455.799999997</v>
      </c>
      <c r="I52" s="16"/>
      <c r="J52" s="19">
        <v>4042</v>
      </c>
      <c r="K52" s="20">
        <v>1640304000</v>
      </c>
      <c r="L52" s="20">
        <v>254859.31400000001</v>
      </c>
      <c r="M52" s="20">
        <v>4112</v>
      </c>
      <c r="N52" s="20">
        <v>301195131</v>
      </c>
      <c r="O52" s="20">
        <v>4290</v>
      </c>
      <c r="P52" s="20">
        <v>509718629</v>
      </c>
      <c r="Q52" s="21"/>
      <c r="R52" s="18">
        <f t="shared" si="7"/>
        <v>438632635</v>
      </c>
      <c r="S52" s="18">
        <f t="shared" si="8"/>
        <v>301195131</v>
      </c>
      <c r="U52" s="18">
        <f t="shared" si="9"/>
        <v>201211.36799999999</v>
      </c>
      <c r="V52" s="18">
        <f t="shared" si="10"/>
        <v>254859.31400000001</v>
      </c>
      <c r="W52" s="18"/>
      <c r="X52" s="18"/>
      <c r="Z52" s="5">
        <f t="shared" ref="Z52:AA52" si="123">U52/R52</f>
        <v>4.5872411659474447E-4</v>
      </c>
      <c r="AA52" s="5">
        <f t="shared" si="123"/>
        <v>8.4616013928857307E-4</v>
      </c>
      <c r="AB52" s="5">
        <f t="shared" si="14"/>
        <v>3.874360226938286E-4</v>
      </c>
      <c r="AF52" s="5">
        <f t="shared" si="17"/>
        <v>369</v>
      </c>
      <c r="AG52" s="5">
        <f t="shared" si="18"/>
        <v>4290</v>
      </c>
      <c r="AH52" s="5">
        <f t="shared" si="19"/>
        <v>11.626016260162602</v>
      </c>
      <c r="AJ52" s="5">
        <f t="shared" ref="AJ52:AK52" si="124">U52/AF52</f>
        <v>545.28826016260155</v>
      </c>
      <c r="AK52" s="5">
        <f t="shared" si="124"/>
        <v>59.407765501165507</v>
      </c>
      <c r="AM52" s="18">
        <f t="shared" si="21"/>
        <v>67070455.799999997</v>
      </c>
      <c r="AN52" s="18">
        <f t="shared" si="22"/>
        <v>509718629</v>
      </c>
      <c r="AP52" s="18">
        <f t="shared" si="23"/>
        <v>181762.75284552845</v>
      </c>
      <c r="AQ52" s="18">
        <f t="shared" si="24"/>
        <v>118815.53123543123</v>
      </c>
    </row>
    <row r="53" spans="2:43" ht="15.75" customHeight="1">
      <c r="B53" s="22">
        <v>4097</v>
      </c>
      <c r="C53" s="23">
        <v>1640390400</v>
      </c>
      <c r="D53" s="23">
        <v>185060.52100000001</v>
      </c>
      <c r="E53" s="23">
        <v>4043</v>
      </c>
      <c r="F53" s="23">
        <v>442661579</v>
      </c>
      <c r="G53" s="23">
        <v>331</v>
      </c>
      <c r="H53" s="23">
        <v>61686840.5</v>
      </c>
      <c r="I53" s="16"/>
      <c r="J53" s="22">
        <v>4099</v>
      </c>
      <c r="K53" s="23">
        <v>1640390400</v>
      </c>
      <c r="L53" s="23">
        <v>200490.02900000001</v>
      </c>
      <c r="M53" s="23">
        <v>4044</v>
      </c>
      <c r="N53" s="23">
        <v>308414143</v>
      </c>
      <c r="O53" s="23">
        <v>4257</v>
      </c>
      <c r="P53" s="23">
        <v>400980058</v>
      </c>
      <c r="Q53" s="17"/>
      <c r="R53" s="18">
        <f t="shared" si="7"/>
        <v>442661579</v>
      </c>
      <c r="S53" s="18">
        <f t="shared" si="8"/>
        <v>308414143</v>
      </c>
      <c r="U53" s="18">
        <f t="shared" si="9"/>
        <v>185060.52100000001</v>
      </c>
      <c r="V53" s="18">
        <f t="shared" si="10"/>
        <v>200490.02900000001</v>
      </c>
      <c r="W53" s="18"/>
      <c r="X53" s="18"/>
      <c r="Z53" s="5">
        <f t="shared" ref="Z53:AA53" si="125">U53/R53</f>
        <v>4.1806321076715811E-4</v>
      </c>
      <c r="AA53" s="5">
        <f t="shared" si="125"/>
        <v>6.5006755867223645E-4</v>
      </c>
      <c r="AB53" s="5">
        <f t="shared" si="14"/>
        <v>2.3200434790507835E-4</v>
      </c>
      <c r="AF53" s="5">
        <f t="shared" si="17"/>
        <v>331</v>
      </c>
      <c r="AG53" s="5">
        <f t="shared" si="18"/>
        <v>4257</v>
      </c>
      <c r="AH53" s="5">
        <f t="shared" si="19"/>
        <v>12.861027190332326</v>
      </c>
      <c r="AJ53" s="5">
        <f t="shared" ref="AJ53:AK53" si="126">U53/AF53</f>
        <v>559.09522960725076</v>
      </c>
      <c r="AK53" s="5">
        <f t="shared" si="126"/>
        <v>47.096553676297866</v>
      </c>
      <c r="AM53" s="18">
        <f t="shared" si="21"/>
        <v>61686840.5</v>
      </c>
      <c r="AN53" s="18">
        <f t="shared" si="22"/>
        <v>400980058</v>
      </c>
      <c r="AP53" s="18">
        <f t="shared" si="23"/>
        <v>186365.07703927491</v>
      </c>
      <c r="AQ53" s="18">
        <f t="shared" si="24"/>
        <v>94193.107352595718</v>
      </c>
    </row>
    <row r="54" spans="2:43" ht="15.75" customHeight="1">
      <c r="B54" s="19">
        <v>4076</v>
      </c>
      <c r="C54" s="20">
        <v>1640476800</v>
      </c>
      <c r="D54" s="20">
        <v>131819.52299999999</v>
      </c>
      <c r="E54" s="20">
        <v>4097</v>
      </c>
      <c r="F54" s="20">
        <v>438790120</v>
      </c>
      <c r="G54" s="20">
        <v>332</v>
      </c>
      <c r="H54" s="20">
        <v>43939841</v>
      </c>
      <c r="I54" s="16"/>
      <c r="J54" s="19">
        <v>4066</v>
      </c>
      <c r="K54" s="20">
        <v>1640476800</v>
      </c>
      <c r="L54" s="20">
        <v>209588.18100000001</v>
      </c>
      <c r="M54" s="20">
        <v>4099</v>
      </c>
      <c r="N54" s="20">
        <v>302651045</v>
      </c>
      <c r="O54" s="20">
        <v>3746</v>
      </c>
      <c r="P54" s="20">
        <v>419176363</v>
      </c>
      <c r="Q54" s="21"/>
      <c r="R54" s="18">
        <f t="shared" si="7"/>
        <v>438790120</v>
      </c>
      <c r="S54" s="18">
        <f t="shared" si="8"/>
        <v>302651045</v>
      </c>
      <c r="U54" s="18">
        <f t="shared" si="9"/>
        <v>131819.52299999999</v>
      </c>
      <c r="V54" s="18">
        <f t="shared" si="10"/>
        <v>209588.18100000001</v>
      </c>
      <c r="W54" s="18"/>
      <c r="X54" s="18"/>
      <c r="Z54" s="5">
        <f t="shared" ref="Z54:AA54" si="127">U54/R54</f>
        <v>3.0041588675697617E-4</v>
      </c>
      <c r="AA54" s="5">
        <f t="shared" si="127"/>
        <v>6.9250770635865481E-4</v>
      </c>
      <c r="AB54" s="5">
        <f t="shared" si="14"/>
        <v>3.9209181960167864E-4</v>
      </c>
      <c r="AF54" s="5">
        <f t="shared" si="17"/>
        <v>332</v>
      </c>
      <c r="AG54" s="5">
        <f t="shared" si="18"/>
        <v>3746</v>
      </c>
      <c r="AH54" s="5">
        <f t="shared" si="19"/>
        <v>11.283132530120483</v>
      </c>
      <c r="AJ54" s="5">
        <f t="shared" ref="AJ54:AK54" si="128">U54/AF54</f>
        <v>397.04675602409634</v>
      </c>
      <c r="AK54" s="5">
        <f t="shared" si="128"/>
        <v>55.9498614522157</v>
      </c>
      <c r="AM54" s="18">
        <f t="shared" si="21"/>
        <v>43939841</v>
      </c>
      <c r="AN54" s="18">
        <f t="shared" si="22"/>
        <v>419176363</v>
      </c>
      <c r="AP54" s="18">
        <f t="shared" si="23"/>
        <v>132348.9186746988</v>
      </c>
      <c r="AQ54" s="18">
        <f t="shared" si="24"/>
        <v>111899.72317138281</v>
      </c>
    </row>
    <row r="55" spans="2:43" ht="15.75" customHeight="1">
      <c r="B55" s="22">
        <v>4048</v>
      </c>
      <c r="C55" s="23">
        <v>1640563200</v>
      </c>
      <c r="D55" s="23">
        <v>108353.738</v>
      </c>
      <c r="E55" s="23">
        <v>4075</v>
      </c>
      <c r="F55" s="23">
        <v>437557679</v>
      </c>
      <c r="G55" s="23">
        <v>315</v>
      </c>
      <c r="H55" s="23">
        <v>36117912.799999997</v>
      </c>
      <c r="I55" s="16"/>
      <c r="J55" s="22">
        <v>4038</v>
      </c>
      <c r="K55" s="23">
        <v>1640563200</v>
      </c>
      <c r="L55" s="23">
        <v>209164.361</v>
      </c>
      <c r="M55" s="23">
        <v>4073</v>
      </c>
      <c r="N55" s="23">
        <v>301998698</v>
      </c>
      <c r="O55" s="23">
        <v>3619</v>
      </c>
      <c r="P55" s="23">
        <v>418328723</v>
      </c>
      <c r="Q55" s="17"/>
      <c r="R55" s="18">
        <f t="shared" si="7"/>
        <v>437557679</v>
      </c>
      <c r="S55" s="18">
        <f t="shared" si="8"/>
        <v>301998698</v>
      </c>
      <c r="U55" s="18">
        <f t="shared" si="9"/>
        <v>108353.738</v>
      </c>
      <c r="V55" s="18">
        <f t="shared" si="10"/>
        <v>209164.361</v>
      </c>
      <c r="W55" s="18"/>
      <c r="X55" s="18"/>
      <c r="Z55" s="5">
        <f t="shared" ref="Z55:AA55" si="129">U55/R55</f>
        <v>2.4763303948323578E-4</v>
      </c>
      <c r="AA55" s="5">
        <f t="shared" si="129"/>
        <v>6.9260020783268414E-4</v>
      </c>
      <c r="AB55" s="5">
        <f t="shared" si="14"/>
        <v>4.4496716834944837E-4</v>
      </c>
      <c r="AF55" s="5">
        <f t="shared" si="17"/>
        <v>315</v>
      </c>
      <c r="AG55" s="5">
        <f t="shared" si="18"/>
        <v>3619</v>
      </c>
      <c r="AH55" s="5">
        <f t="shared" si="19"/>
        <v>11.488888888888889</v>
      </c>
      <c r="AJ55" s="5">
        <f t="shared" ref="AJ55:AK55" si="130">U55/AF55</f>
        <v>343.98012063492064</v>
      </c>
      <c r="AK55" s="5">
        <f t="shared" si="130"/>
        <v>57.79617601547389</v>
      </c>
      <c r="AM55" s="18">
        <f t="shared" si="21"/>
        <v>36117912.799999997</v>
      </c>
      <c r="AN55" s="18">
        <f t="shared" si="22"/>
        <v>418328723</v>
      </c>
      <c r="AP55" s="18">
        <f t="shared" si="23"/>
        <v>114660.04063492063</v>
      </c>
      <c r="AQ55" s="18">
        <f t="shared" si="24"/>
        <v>115592.3523072672</v>
      </c>
    </row>
    <row r="56" spans="2:43" ht="15.75" customHeight="1">
      <c r="B56" s="19">
        <v>3804</v>
      </c>
      <c r="C56" s="20">
        <v>1640649600</v>
      </c>
      <c r="D56" s="20">
        <v>304619.92700000003</v>
      </c>
      <c r="E56" s="20">
        <v>4045</v>
      </c>
      <c r="F56" s="20">
        <v>417394785</v>
      </c>
      <c r="G56" s="20">
        <v>487</v>
      </c>
      <c r="H56" s="20">
        <v>101539976</v>
      </c>
      <c r="I56" s="16"/>
      <c r="J56" s="19">
        <v>3797</v>
      </c>
      <c r="K56" s="20">
        <v>1640649600</v>
      </c>
      <c r="L56" s="20">
        <v>455228.04499999998</v>
      </c>
      <c r="M56" s="20">
        <v>4035</v>
      </c>
      <c r="N56" s="20">
        <v>281548994</v>
      </c>
      <c r="O56" s="20">
        <v>5092</v>
      </c>
      <c r="P56" s="20">
        <v>910456089</v>
      </c>
      <c r="Q56" s="21"/>
      <c r="R56" s="18">
        <f t="shared" si="7"/>
        <v>417394785</v>
      </c>
      <c r="S56" s="18">
        <f t="shared" si="8"/>
        <v>281548994</v>
      </c>
      <c r="U56" s="18">
        <f t="shared" si="9"/>
        <v>304619.92700000003</v>
      </c>
      <c r="V56" s="18">
        <f t="shared" si="10"/>
        <v>455228.04499999998</v>
      </c>
      <c r="W56" s="18"/>
      <c r="X56" s="18"/>
      <c r="Z56" s="5">
        <f t="shared" ref="Z56:AA56" si="131">U56/R56</f>
        <v>7.2981248915220641E-4</v>
      </c>
      <c r="AA56" s="5">
        <f t="shared" si="131"/>
        <v>1.6168697267659213E-3</v>
      </c>
      <c r="AB56" s="5">
        <f t="shared" si="14"/>
        <v>8.8705723761371485E-4</v>
      </c>
      <c r="AF56" s="5">
        <f t="shared" si="17"/>
        <v>487</v>
      </c>
      <c r="AG56" s="5">
        <f t="shared" si="18"/>
        <v>5092</v>
      </c>
      <c r="AH56" s="5">
        <f t="shared" si="19"/>
        <v>10.455852156057494</v>
      </c>
      <c r="AJ56" s="5">
        <f t="shared" ref="AJ56:AK56" si="132">U56/AF56</f>
        <v>625.502930184805</v>
      </c>
      <c r="AK56" s="5">
        <f t="shared" si="132"/>
        <v>89.400637274155528</v>
      </c>
      <c r="AM56" s="18">
        <f t="shared" si="21"/>
        <v>101539976</v>
      </c>
      <c r="AN56" s="18">
        <f t="shared" si="22"/>
        <v>910456089</v>
      </c>
      <c r="AP56" s="18">
        <f t="shared" si="23"/>
        <v>208500.97741273101</v>
      </c>
      <c r="AQ56" s="18">
        <f t="shared" si="24"/>
        <v>178801.2743519246</v>
      </c>
    </row>
    <row r="57" spans="2:43" ht="15.75" customHeight="1">
      <c r="B57" s="22">
        <v>3626</v>
      </c>
      <c r="C57" s="23">
        <v>1640736000</v>
      </c>
      <c r="D57" s="23">
        <v>184584.788</v>
      </c>
      <c r="E57" s="23">
        <v>3798</v>
      </c>
      <c r="F57" s="23">
        <v>401380118</v>
      </c>
      <c r="G57" s="23">
        <v>386</v>
      </c>
      <c r="H57" s="23">
        <v>61528262.700000003</v>
      </c>
      <c r="I57" s="16"/>
      <c r="J57" s="22">
        <v>3630</v>
      </c>
      <c r="K57" s="23">
        <v>1640736000</v>
      </c>
      <c r="L57" s="23">
        <v>279954.12400000001</v>
      </c>
      <c r="M57" s="23">
        <v>3796</v>
      </c>
      <c r="N57" s="23">
        <v>273542909</v>
      </c>
      <c r="O57" s="23">
        <v>4640</v>
      </c>
      <c r="P57" s="23">
        <v>559908249</v>
      </c>
      <c r="Q57" s="17"/>
      <c r="R57" s="18">
        <f t="shared" si="7"/>
        <v>401380118</v>
      </c>
      <c r="S57" s="18">
        <f t="shared" si="8"/>
        <v>273542909</v>
      </c>
      <c r="U57" s="18">
        <f t="shared" si="9"/>
        <v>184584.788</v>
      </c>
      <c r="V57" s="18">
        <f t="shared" si="10"/>
        <v>279954.12400000001</v>
      </c>
      <c r="W57" s="18"/>
      <c r="X57" s="18"/>
      <c r="Z57" s="5">
        <f t="shared" ref="Z57:AA57" si="133">U57/R57</f>
        <v>4.5987526467367273E-4</v>
      </c>
      <c r="AA57" s="5">
        <f t="shared" si="133"/>
        <v>1.0234376940109239E-3</v>
      </c>
      <c r="AB57" s="5">
        <f t="shared" si="14"/>
        <v>5.6356242933725117E-4</v>
      </c>
      <c r="AF57" s="5">
        <f t="shared" si="17"/>
        <v>386</v>
      </c>
      <c r="AG57" s="5">
        <f t="shared" si="18"/>
        <v>4640</v>
      </c>
      <c r="AH57" s="5">
        <f t="shared" si="19"/>
        <v>12.020725388601036</v>
      </c>
      <c r="AJ57" s="5">
        <f t="shared" ref="AJ57:AK57" si="134">U57/AF57</f>
        <v>478.19893264248702</v>
      </c>
      <c r="AK57" s="5">
        <f t="shared" si="134"/>
        <v>60.334940517241378</v>
      </c>
      <c r="AM57" s="18">
        <f t="shared" si="21"/>
        <v>61528262.700000003</v>
      </c>
      <c r="AN57" s="18">
        <f t="shared" si="22"/>
        <v>559908249</v>
      </c>
      <c r="AP57" s="18">
        <f t="shared" si="23"/>
        <v>159399.64430051815</v>
      </c>
      <c r="AQ57" s="18">
        <f t="shared" si="24"/>
        <v>120669.88125000001</v>
      </c>
    </row>
    <row r="58" spans="2:43" ht="15.75" customHeight="1">
      <c r="B58" s="19">
        <v>3705</v>
      </c>
      <c r="C58" s="20">
        <v>1640822400</v>
      </c>
      <c r="D58" s="20">
        <v>166020.17300000001</v>
      </c>
      <c r="E58" s="20">
        <v>3626</v>
      </c>
      <c r="F58" s="20">
        <v>421828872</v>
      </c>
      <c r="G58" s="20">
        <v>371</v>
      </c>
      <c r="H58" s="20">
        <v>55340057.700000003</v>
      </c>
      <c r="I58" s="16"/>
      <c r="J58" s="19">
        <v>3709</v>
      </c>
      <c r="K58" s="20">
        <v>1640822400</v>
      </c>
      <c r="L58" s="20">
        <v>234344.66899999999</v>
      </c>
      <c r="M58" s="20">
        <v>3633</v>
      </c>
      <c r="N58" s="20">
        <v>279011854</v>
      </c>
      <c r="O58" s="20">
        <v>4461</v>
      </c>
      <c r="P58" s="20">
        <v>468689337</v>
      </c>
      <c r="Q58" s="21"/>
      <c r="R58" s="18">
        <f t="shared" si="7"/>
        <v>421828872</v>
      </c>
      <c r="S58" s="18">
        <f t="shared" si="8"/>
        <v>279011854</v>
      </c>
      <c r="U58" s="18">
        <f t="shared" si="9"/>
        <v>166020.17300000001</v>
      </c>
      <c r="V58" s="18">
        <f t="shared" si="10"/>
        <v>234344.66899999999</v>
      </c>
      <c r="W58" s="18"/>
      <c r="X58" s="18"/>
      <c r="Z58" s="5">
        <f t="shared" ref="Z58:AA58" si="135">U58/R58</f>
        <v>3.9357233233670174E-4</v>
      </c>
      <c r="AA58" s="5">
        <f t="shared" si="135"/>
        <v>8.3990936456771468E-4</v>
      </c>
      <c r="AB58" s="5">
        <f t="shared" si="14"/>
        <v>4.4633703223101294E-4</v>
      </c>
      <c r="AF58" s="5">
        <f t="shared" si="17"/>
        <v>371</v>
      </c>
      <c r="AG58" s="5">
        <f t="shared" si="18"/>
        <v>4461</v>
      </c>
      <c r="AH58" s="5">
        <f t="shared" si="19"/>
        <v>12.024258760107816</v>
      </c>
      <c r="AJ58" s="5">
        <f t="shared" ref="AJ58:AK58" si="136">U58/AF58</f>
        <v>447.49372776280325</v>
      </c>
      <c r="AK58" s="5">
        <f t="shared" si="136"/>
        <v>52.531869311813495</v>
      </c>
      <c r="AM58" s="18">
        <f t="shared" si="21"/>
        <v>55340057.700000003</v>
      </c>
      <c r="AN58" s="18">
        <f t="shared" si="22"/>
        <v>468689337</v>
      </c>
      <c r="AP58" s="18">
        <f t="shared" si="23"/>
        <v>149164.57601078169</v>
      </c>
      <c r="AQ58" s="18">
        <f t="shared" si="24"/>
        <v>105063.738399462</v>
      </c>
    </row>
    <row r="59" spans="2:43" ht="15.75" customHeight="1">
      <c r="B59" s="22">
        <v>3686</v>
      </c>
      <c r="C59" s="23">
        <v>1640908800</v>
      </c>
      <c r="D59" s="23">
        <v>297222.62400000001</v>
      </c>
      <c r="E59" s="23">
        <v>3709</v>
      </c>
      <c r="F59" s="23">
        <v>407713092</v>
      </c>
      <c r="G59" s="23">
        <v>396</v>
      </c>
      <c r="H59" s="23">
        <v>99074208.099999994</v>
      </c>
      <c r="I59" s="16"/>
      <c r="J59" s="22">
        <v>3677</v>
      </c>
      <c r="K59" s="23">
        <v>1640908800</v>
      </c>
      <c r="L59" s="23">
        <v>238056.351</v>
      </c>
      <c r="M59" s="23">
        <v>3709</v>
      </c>
      <c r="N59" s="23">
        <v>277268625</v>
      </c>
      <c r="O59" s="23">
        <v>4794</v>
      </c>
      <c r="P59" s="23">
        <v>476112702</v>
      </c>
      <c r="Q59" s="17"/>
      <c r="R59" s="18">
        <f t="shared" si="7"/>
        <v>407713092</v>
      </c>
      <c r="S59" s="18">
        <f t="shared" si="8"/>
        <v>277268625</v>
      </c>
      <c r="U59" s="18">
        <f t="shared" si="9"/>
        <v>297222.62400000001</v>
      </c>
      <c r="V59" s="18">
        <f t="shared" si="10"/>
        <v>238056.351</v>
      </c>
      <c r="W59" s="18"/>
      <c r="X59" s="18"/>
      <c r="Z59" s="5">
        <f t="shared" ref="Z59:AA59" si="137">U59/R59</f>
        <v>7.2899946023808335E-4</v>
      </c>
      <c r="AA59" s="5">
        <f t="shared" si="137"/>
        <v>8.585765915635063E-4</v>
      </c>
      <c r="AB59" s="5">
        <f t="shared" si="14"/>
        <v>1.2957713132542294E-4</v>
      </c>
      <c r="AF59" s="5">
        <f t="shared" si="17"/>
        <v>396</v>
      </c>
      <c r="AG59" s="5">
        <f t="shared" si="18"/>
        <v>4794</v>
      </c>
      <c r="AH59" s="5">
        <f t="shared" si="19"/>
        <v>12.106060606060606</v>
      </c>
      <c r="AJ59" s="5">
        <f t="shared" ref="AJ59:AK59" si="138">U59/AF59</f>
        <v>750.5621818181819</v>
      </c>
      <c r="AK59" s="5">
        <f t="shared" si="138"/>
        <v>49.657144555694614</v>
      </c>
      <c r="AM59" s="18">
        <f t="shared" si="21"/>
        <v>99074208.099999994</v>
      </c>
      <c r="AN59" s="18">
        <f t="shared" si="22"/>
        <v>476112702</v>
      </c>
      <c r="AP59" s="18">
        <f t="shared" si="23"/>
        <v>250187.39419191919</v>
      </c>
      <c r="AQ59" s="18">
        <f t="shared" si="24"/>
        <v>99314.28911138924</v>
      </c>
    </row>
    <row r="60" spans="2:43" ht="15.75" customHeight="1">
      <c r="B60" s="19">
        <v>3762</v>
      </c>
      <c r="C60" s="20">
        <v>1640995200</v>
      </c>
      <c r="D60" s="20">
        <v>137117.40700000001</v>
      </c>
      <c r="E60" s="20">
        <v>3685</v>
      </c>
      <c r="F60" s="20">
        <v>405533874</v>
      </c>
      <c r="G60" s="20">
        <v>323</v>
      </c>
      <c r="H60" s="20">
        <v>45705802.299999997</v>
      </c>
      <c r="I60" s="16"/>
      <c r="J60" s="19">
        <v>3769</v>
      </c>
      <c r="K60" s="20">
        <v>1640995200</v>
      </c>
      <c r="L60" s="20">
        <v>191947.891</v>
      </c>
      <c r="M60" s="20">
        <v>3685</v>
      </c>
      <c r="N60" s="20">
        <v>280958439</v>
      </c>
      <c r="O60" s="20">
        <v>3939</v>
      </c>
      <c r="P60" s="20">
        <v>383895782</v>
      </c>
      <c r="Q60" s="21"/>
      <c r="R60" s="18">
        <f t="shared" si="7"/>
        <v>405533874</v>
      </c>
      <c r="S60" s="18">
        <f t="shared" si="8"/>
        <v>280958439</v>
      </c>
      <c r="U60" s="18">
        <f t="shared" si="9"/>
        <v>137117.40700000001</v>
      </c>
      <c r="V60" s="18">
        <f t="shared" si="10"/>
        <v>191947.891</v>
      </c>
      <c r="W60" s="18"/>
      <c r="X60" s="18"/>
      <c r="Z60" s="5">
        <f t="shared" ref="Z60:AA60" si="139">U60/R60</f>
        <v>3.3811579202382489E-4</v>
      </c>
      <c r="AA60" s="5">
        <f t="shared" si="139"/>
        <v>6.831896264913402E-4</v>
      </c>
      <c r="AB60" s="5">
        <f t="shared" si="14"/>
        <v>3.4507383446751532E-4</v>
      </c>
      <c r="AF60" s="5">
        <f t="shared" si="17"/>
        <v>323</v>
      </c>
      <c r="AG60" s="5">
        <f t="shared" si="18"/>
        <v>3939</v>
      </c>
      <c r="AH60" s="5">
        <f t="shared" si="19"/>
        <v>12.195046439628483</v>
      </c>
      <c r="AJ60" s="5">
        <f t="shared" ref="AJ60:AK60" si="140">U60/AF60</f>
        <v>424.51209597523223</v>
      </c>
      <c r="AK60" s="5">
        <f t="shared" si="140"/>
        <v>48.730106879918765</v>
      </c>
      <c r="AM60" s="18">
        <f t="shared" si="21"/>
        <v>45705802.299999997</v>
      </c>
      <c r="AN60" s="18">
        <f t="shared" si="22"/>
        <v>383895782</v>
      </c>
      <c r="AP60" s="18">
        <f t="shared" si="23"/>
        <v>141504.03188854488</v>
      </c>
      <c r="AQ60" s="18">
        <f t="shared" si="24"/>
        <v>97460.213759837527</v>
      </c>
    </row>
    <row r="61" spans="2:43" ht="15.75" customHeight="1">
      <c r="B61" s="22">
        <v>3826</v>
      </c>
      <c r="C61" s="23">
        <v>1641081600</v>
      </c>
      <c r="D61" s="23">
        <v>100265.126</v>
      </c>
      <c r="E61" s="23">
        <v>3765</v>
      </c>
      <c r="F61" s="23">
        <v>420029158</v>
      </c>
      <c r="G61" s="23">
        <v>216</v>
      </c>
      <c r="H61" s="23">
        <v>33421708.699999999</v>
      </c>
      <c r="I61" s="16"/>
      <c r="J61" s="22">
        <v>3829</v>
      </c>
      <c r="K61" s="23">
        <v>1641081600</v>
      </c>
      <c r="L61" s="23">
        <v>213935.258</v>
      </c>
      <c r="M61" s="23">
        <v>3768</v>
      </c>
      <c r="N61" s="23">
        <v>291528421</v>
      </c>
      <c r="O61" s="23">
        <v>3380</v>
      </c>
      <c r="P61" s="23">
        <v>427870515</v>
      </c>
      <c r="Q61" s="17"/>
      <c r="R61" s="18">
        <f t="shared" si="7"/>
        <v>420029158</v>
      </c>
      <c r="S61" s="18">
        <f t="shared" si="8"/>
        <v>291528421</v>
      </c>
      <c r="U61" s="18">
        <f t="shared" si="9"/>
        <v>100265.126</v>
      </c>
      <c r="V61" s="18">
        <f t="shared" si="10"/>
        <v>213935.258</v>
      </c>
      <c r="W61" s="18"/>
      <c r="X61" s="18"/>
      <c r="Z61" s="5">
        <f t="shared" ref="Z61:AA61" si="141">U61/R61</f>
        <v>2.3870991832428929E-4</v>
      </c>
      <c r="AA61" s="5">
        <f t="shared" si="141"/>
        <v>7.3384014246761901E-4</v>
      </c>
      <c r="AB61" s="5">
        <f t="shared" si="14"/>
        <v>4.9513022414332975E-4</v>
      </c>
      <c r="AF61" s="5">
        <f t="shared" si="17"/>
        <v>216</v>
      </c>
      <c r="AG61" s="5">
        <f t="shared" si="18"/>
        <v>3380</v>
      </c>
      <c r="AH61" s="5">
        <f t="shared" si="19"/>
        <v>15.648148148148149</v>
      </c>
      <c r="AJ61" s="5">
        <f t="shared" ref="AJ61:AK61" si="142">U61/AF61</f>
        <v>464.19039814814818</v>
      </c>
      <c r="AK61" s="5">
        <f t="shared" si="142"/>
        <v>63.294455029585798</v>
      </c>
      <c r="AM61" s="18">
        <f t="shared" si="21"/>
        <v>33421708.699999999</v>
      </c>
      <c r="AN61" s="18">
        <f t="shared" si="22"/>
        <v>427870515</v>
      </c>
      <c r="AP61" s="18">
        <f t="shared" si="23"/>
        <v>154730.13287037038</v>
      </c>
      <c r="AQ61" s="18">
        <f t="shared" si="24"/>
        <v>126588.90976331361</v>
      </c>
    </row>
    <row r="62" spans="2:43" ht="15.75" customHeight="1">
      <c r="B62" s="19">
        <v>3765</v>
      </c>
      <c r="C62" s="20">
        <v>1641168000</v>
      </c>
      <c r="D62" s="20">
        <v>130063.019</v>
      </c>
      <c r="E62" s="20">
        <v>3826</v>
      </c>
      <c r="F62" s="20">
        <v>416468539</v>
      </c>
      <c r="G62" s="20">
        <v>285</v>
      </c>
      <c r="H62" s="20">
        <v>43354339.600000001</v>
      </c>
      <c r="I62" s="16"/>
      <c r="J62" s="19">
        <v>3765</v>
      </c>
      <c r="K62" s="20">
        <v>1641168000</v>
      </c>
      <c r="L62" s="20">
        <v>249347.429</v>
      </c>
      <c r="M62" s="20">
        <v>3829</v>
      </c>
      <c r="N62" s="20">
        <v>287886946</v>
      </c>
      <c r="O62" s="20">
        <v>4249</v>
      </c>
      <c r="P62" s="20">
        <v>498694858</v>
      </c>
      <c r="Q62" s="21"/>
      <c r="R62" s="18">
        <f t="shared" si="7"/>
        <v>416468539</v>
      </c>
      <c r="S62" s="18">
        <f t="shared" si="8"/>
        <v>287886946</v>
      </c>
      <c r="U62" s="18">
        <f t="shared" si="9"/>
        <v>130063.019</v>
      </c>
      <c r="V62" s="18">
        <f t="shared" si="10"/>
        <v>249347.429</v>
      </c>
      <c r="W62" s="18"/>
      <c r="X62" s="18"/>
      <c r="Z62" s="5">
        <f t="shared" ref="Z62:AA62" si="143">U62/R62</f>
        <v>3.1229974612800225E-4</v>
      </c>
      <c r="AA62" s="5">
        <f t="shared" si="143"/>
        <v>8.6612968203150136E-4</v>
      </c>
      <c r="AB62" s="5">
        <f t="shared" si="14"/>
        <v>5.5382993590349905E-4</v>
      </c>
      <c r="AF62" s="5">
        <f t="shared" si="17"/>
        <v>285</v>
      </c>
      <c r="AG62" s="5">
        <f t="shared" si="18"/>
        <v>4249</v>
      </c>
      <c r="AH62" s="5">
        <f t="shared" si="19"/>
        <v>14.908771929824562</v>
      </c>
      <c r="AJ62" s="5">
        <f t="shared" ref="AJ62:AK62" si="144">U62/AF62</f>
        <v>456.36147017543857</v>
      </c>
      <c r="AK62" s="5">
        <f t="shared" si="144"/>
        <v>58.683791244998822</v>
      </c>
      <c r="AM62" s="18">
        <f t="shared" si="21"/>
        <v>43354339.600000001</v>
      </c>
      <c r="AN62" s="18">
        <f t="shared" si="22"/>
        <v>498694858</v>
      </c>
      <c r="AP62" s="18">
        <f t="shared" si="23"/>
        <v>152120.4898245614</v>
      </c>
      <c r="AQ62" s="18">
        <f t="shared" si="24"/>
        <v>117367.58248999764</v>
      </c>
    </row>
    <row r="63" spans="2:43" ht="15.75" customHeight="1">
      <c r="B63" s="22">
        <v>3792</v>
      </c>
      <c r="C63" s="23">
        <v>1641254400</v>
      </c>
      <c r="D63" s="23">
        <v>171144.67499999999</v>
      </c>
      <c r="E63" s="23">
        <v>3765</v>
      </c>
      <c r="F63" s="23">
        <v>422809844</v>
      </c>
      <c r="G63" s="23">
        <v>344</v>
      </c>
      <c r="H63" s="23">
        <v>57048224.799999997</v>
      </c>
      <c r="I63" s="16"/>
      <c r="J63" s="22">
        <v>3788</v>
      </c>
      <c r="K63" s="23">
        <v>1641254400</v>
      </c>
      <c r="L63" s="23">
        <v>330421.962</v>
      </c>
      <c r="M63" s="23">
        <v>3770</v>
      </c>
      <c r="N63" s="23">
        <v>293298943</v>
      </c>
      <c r="O63" s="23">
        <v>4123</v>
      </c>
      <c r="P63" s="23">
        <v>660843924</v>
      </c>
      <c r="Q63" s="17"/>
      <c r="R63" s="18">
        <f t="shared" si="7"/>
        <v>422809844</v>
      </c>
      <c r="S63" s="18">
        <f t="shared" si="8"/>
        <v>293298943</v>
      </c>
      <c r="U63" s="18">
        <f t="shared" si="9"/>
        <v>171144.67499999999</v>
      </c>
      <c r="V63" s="18">
        <f t="shared" si="10"/>
        <v>330421.962</v>
      </c>
      <c r="W63" s="18"/>
      <c r="X63" s="18"/>
      <c r="Z63" s="5">
        <f t="shared" ref="Z63:AA63" si="145">U63/R63</f>
        <v>4.047793054695292E-4</v>
      </c>
      <c r="AA63" s="5">
        <f t="shared" si="145"/>
        <v>1.1265705856976103E-3</v>
      </c>
      <c r="AB63" s="5">
        <f t="shared" si="14"/>
        <v>7.2179128022808114E-4</v>
      </c>
      <c r="AF63" s="5">
        <f t="shared" si="17"/>
        <v>344</v>
      </c>
      <c r="AG63" s="5">
        <f t="shared" si="18"/>
        <v>4123</v>
      </c>
      <c r="AH63" s="5">
        <f t="shared" si="19"/>
        <v>11.98546511627907</v>
      </c>
      <c r="AJ63" s="5">
        <f t="shared" ref="AJ63:AK63" si="146">U63/AF63</f>
        <v>497.51359011627903</v>
      </c>
      <c r="AK63" s="5">
        <f t="shared" si="146"/>
        <v>80.141150133398014</v>
      </c>
      <c r="AM63" s="18">
        <f t="shared" si="21"/>
        <v>57048224.799999997</v>
      </c>
      <c r="AN63" s="18">
        <f t="shared" si="22"/>
        <v>660843924</v>
      </c>
      <c r="AP63" s="18">
        <f t="shared" si="23"/>
        <v>165837.86279069766</v>
      </c>
      <c r="AQ63" s="18">
        <f t="shared" si="24"/>
        <v>160282.30026679602</v>
      </c>
    </row>
    <row r="64" spans="2:43" ht="15.75" customHeight="1">
      <c r="B64" s="19">
        <v>3547</v>
      </c>
      <c r="C64" s="20">
        <v>1641340800</v>
      </c>
      <c r="D64" s="20">
        <v>555565.74100000004</v>
      </c>
      <c r="E64" s="20">
        <v>3784</v>
      </c>
      <c r="F64" s="20">
        <v>400414690</v>
      </c>
      <c r="G64" s="20">
        <v>575</v>
      </c>
      <c r="H64" s="20">
        <v>185188580</v>
      </c>
      <c r="I64" s="16"/>
      <c r="J64" s="19">
        <v>3542</v>
      </c>
      <c r="K64" s="20">
        <v>1641340800</v>
      </c>
      <c r="L64" s="20">
        <v>418230.05800000002</v>
      </c>
      <c r="M64" s="20">
        <v>3785</v>
      </c>
      <c r="N64" s="20">
        <v>283710639</v>
      </c>
      <c r="O64" s="20">
        <v>5349</v>
      </c>
      <c r="P64" s="20">
        <v>836460116</v>
      </c>
      <c r="Q64" s="21"/>
      <c r="R64" s="18">
        <f t="shared" si="7"/>
        <v>400414690</v>
      </c>
      <c r="S64" s="18">
        <f t="shared" si="8"/>
        <v>283710639</v>
      </c>
      <c r="U64" s="18">
        <f t="shared" si="9"/>
        <v>555565.74100000004</v>
      </c>
      <c r="V64" s="18">
        <f t="shared" si="10"/>
        <v>418230.05800000002</v>
      </c>
      <c r="W64" s="18"/>
      <c r="X64" s="18"/>
      <c r="Z64" s="5">
        <f t="shared" ref="Z64:AA64" si="147">U64/R64</f>
        <v>1.3874759215252569E-3</v>
      </c>
      <c r="AA64" s="5">
        <f t="shared" si="147"/>
        <v>1.4741430193599473E-3</v>
      </c>
      <c r="AB64" s="5">
        <f t="shared" si="14"/>
        <v>8.6667097834690343E-5</v>
      </c>
      <c r="AF64" s="5">
        <f t="shared" si="17"/>
        <v>575</v>
      </c>
      <c r="AG64" s="5">
        <f t="shared" si="18"/>
        <v>5349</v>
      </c>
      <c r="AH64" s="5">
        <f t="shared" si="19"/>
        <v>9.3026086956521734</v>
      </c>
      <c r="AJ64" s="5">
        <f t="shared" ref="AJ64:AK64" si="148">U64/AF64</f>
        <v>966.20128869565224</v>
      </c>
      <c r="AK64" s="5">
        <f t="shared" si="148"/>
        <v>78.188457281734912</v>
      </c>
      <c r="AM64" s="18">
        <f t="shared" si="21"/>
        <v>185188580</v>
      </c>
      <c r="AN64" s="18">
        <f t="shared" si="22"/>
        <v>836460116</v>
      </c>
      <c r="AP64" s="18">
        <f t="shared" si="23"/>
        <v>322067.09565217391</v>
      </c>
      <c r="AQ64" s="18">
        <f t="shared" si="24"/>
        <v>156376.91456346982</v>
      </c>
    </row>
    <row r="65" spans="2:43" ht="15.75" customHeight="1">
      <c r="B65" s="22">
        <v>3412</v>
      </c>
      <c r="C65" s="23">
        <v>1641427200</v>
      </c>
      <c r="D65" s="23">
        <v>616320.39399999997</v>
      </c>
      <c r="E65" s="23">
        <v>3539</v>
      </c>
      <c r="F65" s="23">
        <v>374335546</v>
      </c>
      <c r="G65" s="23">
        <v>746</v>
      </c>
      <c r="H65" s="23">
        <v>205440131</v>
      </c>
      <c r="I65" s="16"/>
      <c r="J65" s="22">
        <v>3406</v>
      </c>
      <c r="K65" s="23">
        <v>1641427200</v>
      </c>
      <c r="L65" s="23">
        <v>318312.50099999999</v>
      </c>
      <c r="M65" s="23">
        <v>3536</v>
      </c>
      <c r="N65" s="23">
        <v>262725477</v>
      </c>
      <c r="O65" s="23">
        <v>6064</v>
      </c>
      <c r="P65" s="23">
        <v>636625001</v>
      </c>
      <c r="Q65" s="17"/>
      <c r="R65" s="18">
        <f t="shared" si="7"/>
        <v>374335546</v>
      </c>
      <c r="S65" s="18">
        <f t="shared" si="8"/>
        <v>262725477</v>
      </c>
      <c r="U65" s="18">
        <f t="shared" si="9"/>
        <v>616320.39399999997</v>
      </c>
      <c r="V65" s="18">
        <f t="shared" si="10"/>
        <v>318312.50099999999</v>
      </c>
      <c r="W65" s="18"/>
      <c r="X65" s="18"/>
      <c r="Z65" s="5">
        <f t="shared" ref="Z65:AA65" si="149">U65/R65</f>
        <v>1.6464383374375031E-3</v>
      </c>
      <c r="AA65" s="5">
        <f t="shared" si="149"/>
        <v>1.2115783540855461E-3</v>
      </c>
      <c r="AB65" s="5">
        <f t="shared" si="14"/>
        <v>-4.3485998335195705E-4</v>
      </c>
      <c r="AF65" s="5">
        <f t="shared" si="17"/>
        <v>746</v>
      </c>
      <c r="AG65" s="5">
        <f t="shared" si="18"/>
        <v>6064</v>
      </c>
      <c r="AH65" s="5">
        <f t="shared" si="19"/>
        <v>8.1286863270777481</v>
      </c>
      <c r="AJ65" s="5">
        <f t="shared" ref="AJ65:AK65" si="150">U65/AF65</f>
        <v>826.16674798927613</v>
      </c>
      <c r="AK65" s="5">
        <f t="shared" si="150"/>
        <v>52.492167051451183</v>
      </c>
      <c r="AM65" s="18">
        <f t="shared" si="21"/>
        <v>205440131</v>
      </c>
      <c r="AN65" s="18">
        <f t="shared" si="22"/>
        <v>636625001</v>
      </c>
      <c r="AP65" s="18">
        <f t="shared" si="23"/>
        <v>275388.91554959788</v>
      </c>
      <c r="AQ65" s="18">
        <f t="shared" si="24"/>
        <v>104984.33393799473</v>
      </c>
    </row>
    <row r="66" spans="2:43" ht="15.75" customHeight="1">
      <c r="B66" s="19">
        <v>3185</v>
      </c>
      <c r="C66" s="20">
        <v>1641513600</v>
      </c>
      <c r="D66" s="20">
        <v>687563.53399999999</v>
      </c>
      <c r="E66" s="20">
        <v>3408</v>
      </c>
      <c r="F66" s="20">
        <v>332370485</v>
      </c>
      <c r="G66" s="20">
        <v>1050</v>
      </c>
      <c r="H66" s="20">
        <v>229187845</v>
      </c>
      <c r="I66" s="16"/>
      <c r="J66" s="19">
        <v>3196</v>
      </c>
      <c r="K66" s="20">
        <v>1641513600</v>
      </c>
      <c r="L66" s="20">
        <v>471952.06400000001</v>
      </c>
      <c r="M66" s="20">
        <v>3406</v>
      </c>
      <c r="N66" s="20">
        <v>231544489</v>
      </c>
      <c r="O66" s="20">
        <v>6957</v>
      </c>
      <c r="P66" s="20">
        <v>943904127</v>
      </c>
      <c r="Q66" s="21"/>
      <c r="R66" s="18">
        <f t="shared" si="7"/>
        <v>332370485</v>
      </c>
      <c r="S66" s="18">
        <f t="shared" si="8"/>
        <v>231544489</v>
      </c>
      <c r="U66" s="18">
        <f t="shared" si="9"/>
        <v>687563.53399999999</v>
      </c>
      <c r="V66" s="18">
        <f t="shared" si="10"/>
        <v>471952.06400000001</v>
      </c>
      <c r="W66" s="18"/>
      <c r="X66" s="18"/>
      <c r="Z66" s="5">
        <f t="shared" ref="Z66:AA66" si="151">U66/R66</f>
        <v>2.0686660369376659E-3</v>
      </c>
      <c r="AA66" s="5">
        <f t="shared" si="151"/>
        <v>2.0382781125056273E-3</v>
      </c>
      <c r="AB66" s="5">
        <f t="shared" si="14"/>
        <v>-3.0387924432038506E-5</v>
      </c>
      <c r="AF66" s="5">
        <f t="shared" si="17"/>
        <v>1050</v>
      </c>
      <c r="AG66" s="5">
        <f t="shared" si="18"/>
        <v>6957</v>
      </c>
      <c r="AH66" s="5">
        <f t="shared" si="19"/>
        <v>6.6257142857142854</v>
      </c>
      <c r="AJ66" s="5">
        <f t="shared" ref="AJ66:AK66" si="152">U66/AF66</f>
        <v>654.82241333333332</v>
      </c>
      <c r="AK66" s="5">
        <f t="shared" si="152"/>
        <v>67.838445306885149</v>
      </c>
      <c r="AM66" s="18">
        <f t="shared" si="21"/>
        <v>229187845</v>
      </c>
      <c r="AN66" s="18">
        <f t="shared" si="22"/>
        <v>943904127</v>
      </c>
      <c r="AP66" s="18">
        <f t="shared" si="23"/>
        <v>218274.1380952381</v>
      </c>
      <c r="AQ66" s="18">
        <f t="shared" si="24"/>
        <v>135676.89047003019</v>
      </c>
    </row>
    <row r="67" spans="2:43" ht="15.75" customHeight="1">
      <c r="B67" s="22">
        <v>3091</v>
      </c>
      <c r="C67" s="23">
        <v>1641600000</v>
      </c>
      <c r="D67" s="23">
        <v>274238.96000000002</v>
      </c>
      <c r="E67" s="23">
        <v>3190</v>
      </c>
      <c r="F67" s="23">
        <v>326310543</v>
      </c>
      <c r="G67" s="23">
        <v>528</v>
      </c>
      <c r="H67" s="23">
        <v>91412986.700000003</v>
      </c>
      <c r="I67" s="16"/>
      <c r="J67" s="22">
        <v>3080</v>
      </c>
      <c r="K67" s="23">
        <v>1641600000</v>
      </c>
      <c r="L67" s="23">
        <v>464956.82699999999</v>
      </c>
      <c r="M67" s="23">
        <v>3198</v>
      </c>
      <c r="N67" s="23">
        <v>228284857</v>
      </c>
      <c r="O67" s="23">
        <v>5428</v>
      </c>
      <c r="P67" s="23">
        <v>929913654</v>
      </c>
      <c r="Q67" s="17"/>
      <c r="R67" s="18">
        <f t="shared" si="7"/>
        <v>326310543</v>
      </c>
      <c r="S67" s="18">
        <f t="shared" si="8"/>
        <v>228284857</v>
      </c>
      <c r="U67" s="18">
        <f t="shared" si="9"/>
        <v>274238.96000000002</v>
      </c>
      <c r="V67" s="18">
        <f t="shared" si="10"/>
        <v>464956.82699999999</v>
      </c>
      <c r="W67" s="18"/>
      <c r="X67" s="18"/>
      <c r="Z67" s="5">
        <f t="shared" ref="Z67:AA67" si="153">U67/R67</f>
        <v>8.4042322837236678E-4</v>
      </c>
      <c r="AA67" s="5">
        <f t="shared" si="153"/>
        <v>2.0367396817739863E-3</v>
      </c>
      <c r="AB67" s="5">
        <f t="shared" si="14"/>
        <v>1.1963164534016194E-3</v>
      </c>
      <c r="AF67" s="5">
        <f t="shared" si="17"/>
        <v>528</v>
      </c>
      <c r="AG67" s="5">
        <f t="shared" si="18"/>
        <v>5428</v>
      </c>
      <c r="AH67" s="5">
        <f t="shared" si="19"/>
        <v>10.280303030303031</v>
      </c>
      <c r="AJ67" s="5">
        <f t="shared" ref="AJ67:AK67" si="154">U67/AF67</f>
        <v>519.39196969696968</v>
      </c>
      <c r="AK67" s="5">
        <f t="shared" si="154"/>
        <v>85.658958548268231</v>
      </c>
      <c r="AM67" s="18">
        <f t="shared" si="21"/>
        <v>91412986.700000003</v>
      </c>
      <c r="AN67" s="18">
        <f t="shared" si="22"/>
        <v>929913654</v>
      </c>
      <c r="AP67" s="18">
        <f t="shared" si="23"/>
        <v>173130.6566287879</v>
      </c>
      <c r="AQ67" s="18">
        <f t="shared" si="24"/>
        <v>171317.91709653649</v>
      </c>
    </row>
    <row r="68" spans="2:43" ht="15.75" customHeight="1">
      <c r="B68" s="19">
        <v>3151</v>
      </c>
      <c r="C68" s="20">
        <v>1641686400</v>
      </c>
      <c r="D68" s="20">
        <v>103822.78599999999</v>
      </c>
      <c r="E68" s="20">
        <v>3091</v>
      </c>
      <c r="F68" s="20">
        <v>330725105</v>
      </c>
      <c r="G68" s="20">
        <v>304</v>
      </c>
      <c r="H68" s="20">
        <v>34607595.299999997</v>
      </c>
      <c r="I68" s="16"/>
      <c r="J68" s="19">
        <v>3150</v>
      </c>
      <c r="K68" s="20">
        <v>1641686400</v>
      </c>
      <c r="L68" s="20">
        <v>271529.97600000002</v>
      </c>
      <c r="M68" s="20">
        <v>3080</v>
      </c>
      <c r="N68" s="20">
        <v>223464600</v>
      </c>
      <c r="O68" s="20">
        <v>3595</v>
      </c>
      <c r="P68" s="20">
        <v>543059953</v>
      </c>
      <c r="Q68" s="21"/>
      <c r="R68" s="18">
        <f t="shared" si="7"/>
        <v>330725105</v>
      </c>
      <c r="S68" s="18">
        <f t="shared" si="8"/>
        <v>223464600</v>
      </c>
      <c r="U68" s="18">
        <f t="shared" si="9"/>
        <v>103822.78599999999</v>
      </c>
      <c r="V68" s="18">
        <f t="shared" si="10"/>
        <v>271529.97600000002</v>
      </c>
      <c r="W68" s="18"/>
      <c r="X68" s="18"/>
      <c r="Z68" s="5">
        <f t="shared" ref="Z68:AA68" si="155">U68/R68</f>
        <v>3.1392472004808944E-4</v>
      </c>
      <c r="AA68" s="5">
        <f t="shared" si="155"/>
        <v>1.2150916789504915E-3</v>
      </c>
      <c r="AB68" s="5">
        <f t="shared" si="14"/>
        <v>9.0116695890240205E-4</v>
      </c>
      <c r="AF68" s="5">
        <f t="shared" si="17"/>
        <v>304</v>
      </c>
      <c r="AG68" s="5">
        <f t="shared" si="18"/>
        <v>3595</v>
      </c>
      <c r="AH68" s="5">
        <f t="shared" si="19"/>
        <v>11.825657894736842</v>
      </c>
      <c r="AJ68" s="5">
        <f t="shared" ref="AJ68:AK68" si="156">U68/AF68</f>
        <v>341.52232236842104</v>
      </c>
      <c r="AK68" s="5">
        <f t="shared" si="156"/>
        <v>75.529895966620316</v>
      </c>
      <c r="AM68" s="18">
        <f t="shared" si="21"/>
        <v>34607595.299999997</v>
      </c>
      <c r="AN68" s="18">
        <f t="shared" si="22"/>
        <v>543059953</v>
      </c>
      <c r="AP68" s="18">
        <f t="shared" si="23"/>
        <v>113840.77401315789</v>
      </c>
      <c r="AQ68" s="18">
        <f t="shared" si="24"/>
        <v>151059.79221140474</v>
      </c>
    </row>
    <row r="69" spans="2:43" ht="15.75" customHeight="1">
      <c r="B69" s="22">
        <v>3077</v>
      </c>
      <c r="C69" s="23">
        <v>1641772800</v>
      </c>
      <c r="D69" s="23">
        <v>342245.35399999999</v>
      </c>
      <c r="E69" s="23">
        <v>3151</v>
      </c>
      <c r="F69" s="23">
        <v>351628407</v>
      </c>
      <c r="G69" s="23">
        <v>583</v>
      </c>
      <c r="H69" s="23">
        <v>114081785</v>
      </c>
      <c r="I69" s="16"/>
      <c r="J69" s="22">
        <v>3082</v>
      </c>
      <c r="K69" s="23">
        <v>1641772800</v>
      </c>
      <c r="L69" s="23">
        <v>558186.97199999995</v>
      </c>
      <c r="M69" s="23">
        <v>3146</v>
      </c>
      <c r="N69" s="23">
        <v>226142453</v>
      </c>
      <c r="O69" s="23">
        <v>5214</v>
      </c>
      <c r="P69" s="23">
        <v>1116373944</v>
      </c>
      <c r="Q69" s="17"/>
      <c r="R69" s="18">
        <f t="shared" si="7"/>
        <v>351628407</v>
      </c>
      <c r="S69" s="18">
        <f t="shared" si="8"/>
        <v>226142453</v>
      </c>
      <c r="U69" s="18">
        <f t="shared" si="9"/>
        <v>342245.35399999999</v>
      </c>
      <c r="V69" s="18">
        <f t="shared" si="10"/>
        <v>558186.97199999995</v>
      </c>
      <c r="W69" s="18"/>
      <c r="X69" s="18"/>
      <c r="Z69" s="5">
        <f t="shared" ref="Z69:AA69" si="157">U69/R69</f>
        <v>9.7331542954662363E-4</v>
      </c>
      <c r="AA69" s="5">
        <f t="shared" si="157"/>
        <v>2.4682980333639521E-3</v>
      </c>
      <c r="AB69" s="5">
        <f t="shared" si="14"/>
        <v>1.4949826038173283E-3</v>
      </c>
      <c r="AF69" s="5">
        <f t="shared" si="17"/>
        <v>583</v>
      </c>
      <c r="AG69" s="5">
        <f t="shared" si="18"/>
        <v>5214</v>
      </c>
      <c r="AH69" s="5">
        <f t="shared" si="19"/>
        <v>8.9433962264150946</v>
      </c>
      <c r="AJ69" s="5">
        <f t="shared" ref="AJ69:AK69" si="158">U69/AF69</f>
        <v>587.04177358490563</v>
      </c>
      <c r="AK69" s="5">
        <f t="shared" si="158"/>
        <v>107.05542232451093</v>
      </c>
      <c r="AM69" s="18">
        <f t="shared" si="21"/>
        <v>114081785</v>
      </c>
      <c r="AN69" s="18">
        <f t="shared" si="22"/>
        <v>1116373944</v>
      </c>
      <c r="AP69" s="18">
        <f t="shared" si="23"/>
        <v>195680.59176672384</v>
      </c>
      <c r="AQ69" s="18">
        <f t="shared" si="24"/>
        <v>214110.84464902186</v>
      </c>
    </row>
    <row r="70" spans="2:43" ht="15.75" customHeight="1">
      <c r="B70" s="19">
        <v>3238</v>
      </c>
      <c r="C70" s="20">
        <v>1641859200</v>
      </c>
      <c r="D70" s="20">
        <v>222993.25599999999</v>
      </c>
      <c r="E70" s="20">
        <v>3077</v>
      </c>
      <c r="F70" s="20">
        <v>366037617</v>
      </c>
      <c r="G70" s="20">
        <v>305</v>
      </c>
      <c r="H70" s="20">
        <v>74331085.400000006</v>
      </c>
      <c r="I70" s="16"/>
      <c r="J70" s="19">
        <v>3238</v>
      </c>
      <c r="K70" s="20">
        <v>1641859200</v>
      </c>
      <c r="L70" s="20">
        <v>311765.005</v>
      </c>
      <c r="M70" s="20">
        <v>3082</v>
      </c>
      <c r="N70" s="20">
        <v>244670451</v>
      </c>
      <c r="O70" s="20">
        <v>4030</v>
      </c>
      <c r="P70" s="20">
        <v>623530010</v>
      </c>
      <c r="Q70" s="21"/>
      <c r="R70" s="18">
        <f t="shared" si="7"/>
        <v>366037617</v>
      </c>
      <c r="S70" s="18">
        <f t="shared" si="8"/>
        <v>244670451</v>
      </c>
      <c r="U70" s="18">
        <f t="shared" si="9"/>
        <v>222993.25599999999</v>
      </c>
      <c r="V70" s="18">
        <f t="shared" si="10"/>
        <v>311765.005</v>
      </c>
      <c r="W70" s="18"/>
      <c r="X70" s="18"/>
      <c r="Z70" s="5">
        <f t="shared" ref="Z70:AA70" si="159">U70/R70</f>
        <v>6.0920857759818713E-4</v>
      </c>
      <c r="AA70" s="5">
        <f t="shared" si="159"/>
        <v>1.2742241808349796E-3</v>
      </c>
      <c r="AB70" s="5">
        <f t="shared" si="14"/>
        <v>6.6501560323679247E-4</v>
      </c>
      <c r="AF70" s="5">
        <f t="shared" si="17"/>
        <v>305</v>
      </c>
      <c r="AG70" s="5">
        <f t="shared" si="18"/>
        <v>4030</v>
      </c>
      <c r="AH70" s="5">
        <f t="shared" si="19"/>
        <v>13.21311475409836</v>
      </c>
      <c r="AJ70" s="5">
        <f t="shared" ref="AJ70:AK70" si="160">U70/AF70</f>
        <v>731.1254295081967</v>
      </c>
      <c r="AK70" s="5">
        <f t="shared" si="160"/>
        <v>77.361043424317614</v>
      </c>
      <c r="AM70" s="18">
        <f t="shared" si="21"/>
        <v>74331085.400000006</v>
      </c>
      <c r="AN70" s="18">
        <f t="shared" si="22"/>
        <v>623530010</v>
      </c>
      <c r="AP70" s="18">
        <f t="shared" si="23"/>
        <v>243708.47672131148</v>
      </c>
      <c r="AQ70" s="18">
        <f t="shared" si="24"/>
        <v>154722.08684863523</v>
      </c>
    </row>
    <row r="71" spans="2:43" ht="15.75" customHeight="1">
      <c r="B71" s="22">
        <v>3369</v>
      </c>
      <c r="C71" s="23">
        <v>1641945600</v>
      </c>
      <c r="D71" s="23">
        <v>186311.448</v>
      </c>
      <c r="E71" s="23">
        <v>3249</v>
      </c>
      <c r="F71" s="23">
        <v>354809107</v>
      </c>
      <c r="G71" s="23">
        <v>331</v>
      </c>
      <c r="H71" s="23">
        <v>62103816.200000003</v>
      </c>
      <c r="I71" s="16"/>
      <c r="J71" s="22">
        <v>3370</v>
      </c>
      <c r="K71" s="23">
        <v>1641945600</v>
      </c>
      <c r="L71" s="23">
        <v>337434.103</v>
      </c>
      <c r="M71" s="23">
        <v>3243</v>
      </c>
      <c r="N71" s="23">
        <v>243764848</v>
      </c>
      <c r="O71" s="23">
        <v>4271</v>
      </c>
      <c r="P71" s="23">
        <v>674868206</v>
      </c>
      <c r="Q71" s="17"/>
      <c r="R71" s="18">
        <f t="shared" si="7"/>
        <v>354809107</v>
      </c>
      <c r="S71" s="18">
        <f t="shared" si="8"/>
        <v>243764848</v>
      </c>
      <c r="U71" s="18">
        <f t="shared" si="9"/>
        <v>186311.448</v>
      </c>
      <c r="V71" s="18">
        <f t="shared" si="10"/>
        <v>337434.103</v>
      </c>
      <c r="W71" s="18"/>
      <c r="X71" s="18"/>
      <c r="Z71" s="5">
        <f t="shared" ref="Z71:AA71" si="161">U71/R71</f>
        <v>5.2510334240096041E-4</v>
      </c>
      <c r="AA71" s="5">
        <f t="shared" si="161"/>
        <v>1.3842607158846792E-3</v>
      </c>
      <c r="AB71" s="5">
        <f t="shared" si="14"/>
        <v>8.5915737348371882E-4</v>
      </c>
      <c r="AF71" s="5">
        <f t="shared" si="17"/>
        <v>331</v>
      </c>
      <c r="AG71" s="5">
        <f t="shared" si="18"/>
        <v>4271</v>
      </c>
      <c r="AH71" s="5">
        <f t="shared" si="19"/>
        <v>12.90332326283988</v>
      </c>
      <c r="AJ71" s="5">
        <f t="shared" ref="AJ71:AK71" si="162">U71/AF71</f>
        <v>562.87446525679763</v>
      </c>
      <c r="AK71" s="5">
        <f t="shared" si="162"/>
        <v>79.005877546242104</v>
      </c>
      <c r="AM71" s="18">
        <f t="shared" si="21"/>
        <v>62103816.200000003</v>
      </c>
      <c r="AN71" s="18">
        <f t="shared" si="22"/>
        <v>674868206</v>
      </c>
      <c r="AP71" s="18">
        <f t="shared" si="23"/>
        <v>187624.82235649548</v>
      </c>
      <c r="AQ71" s="18">
        <f t="shared" si="24"/>
        <v>158011.75509248421</v>
      </c>
    </row>
    <row r="72" spans="2:43" ht="15.75" customHeight="1">
      <c r="B72" s="19">
        <v>3246</v>
      </c>
      <c r="C72" s="20">
        <v>1642032000</v>
      </c>
      <c r="D72" s="20">
        <v>202479.83199999999</v>
      </c>
      <c r="E72" s="20">
        <v>3375</v>
      </c>
      <c r="F72" s="20">
        <v>348331833</v>
      </c>
      <c r="G72" s="20">
        <v>369</v>
      </c>
      <c r="H72" s="20">
        <v>67493277.400000006</v>
      </c>
      <c r="I72" s="16"/>
      <c r="J72" s="19">
        <v>3239</v>
      </c>
      <c r="K72" s="20">
        <v>1642032000</v>
      </c>
      <c r="L72" s="20">
        <v>466763.25599999999</v>
      </c>
      <c r="M72" s="20">
        <v>3362</v>
      </c>
      <c r="N72" s="20">
        <v>239979117</v>
      </c>
      <c r="O72" s="20">
        <v>4045</v>
      </c>
      <c r="P72" s="20">
        <v>933526512</v>
      </c>
      <c r="Q72" s="21"/>
      <c r="R72" s="18">
        <f t="shared" si="7"/>
        <v>348331833</v>
      </c>
      <c r="S72" s="18">
        <f t="shared" si="8"/>
        <v>239979117</v>
      </c>
      <c r="U72" s="18">
        <f t="shared" si="9"/>
        <v>202479.83199999999</v>
      </c>
      <c r="V72" s="18">
        <f t="shared" si="10"/>
        <v>466763.25599999999</v>
      </c>
      <c r="W72" s="18"/>
      <c r="X72" s="18"/>
      <c r="Z72" s="5">
        <f t="shared" ref="Z72:AA72" si="163">U72/R72</f>
        <v>5.8128431804853158E-4</v>
      </c>
      <c r="AA72" s="5">
        <f t="shared" si="163"/>
        <v>1.9450161407169441E-3</v>
      </c>
      <c r="AB72" s="5">
        <f t="shared" si="14"/>
        <v>1.3637318226684125E-3</v>
      </c>
      <c r="AF72" s="5">
        <f t="shared" si="17"/>
        <v>369</v>
      </c>
      <c r="AG72" s="5">
        <f t="shared" si="18"/>
        <v>4045</v>
      </c>
      <c r="AH72" s="5">
        <f t="shared" si="19"/>
        <v>10.962059620596206</v>
      </c>
      <c r="AJ72" s="5">
        <f t="shared" ref="AJ72:AK72" si="164">U72/AF72</f>
        <v>548.72583197831977</v>
      </c>
      <c r="AK72" s="5">
        <f t="shared" si="164"/>
        <v>115.39264672435105</v>
      </c>
      <c r="AM72" s="18">
        <f t="shared" si="21"/>
        <v>67493277.400000006</v>
      </c>
      <c r="AN72" s="18">
        <f t="shared" si="22"/>
        <v>933526512</v>
      </c>
      <c r="AP72" s="18">
        <f t="shared" si="23"/>
        <v>182908.61084010842</v>
      </c>
      <c r="AQ72" s="18">
        <f t="shared" si="24"/>
        <v>230785.29344870211</v>
      </c>
    </row>
    <row r="73" spans="2:43" ht="15.75" customHeight="1">
      <c r="B73" s="22">
        <v>3305</v>
      </c>
      <c r="C73" s="23">
        <v>1642118400</v>
      </c>
      <c r="D73" s="23">
        <v>177134.943</v>
      </c>
      <c r="E73" s="23">
        <v>3239</v>
      </c>
      <c r="F73" s="23">
        <v>352009574</v>
      </c>
      <c r="G73" s="23">
        <v>371</v>
      </c>
      <c r="H73" s="23">
        <v>59044980.899999999</v>
      </c>
      <c r="I73" s="16"/>
      <c r="J73" s="22">
        <v>3311</v>
      </c>
      <c r="K73" s="23">
        <v>1642118400</v>
      </c>
      <c r="L73" s="23">
        <v>325831.984</v>
      </c>
      <c r="M73" s="23">
        <v>3242</v>
      </c>
      <c r="N73" s="23">
        <v>247101990</v>
      </c>
      <c r="O73" s="23">
        <v>3902</v>
      </c>
      <c r="P73" s="23">
        <v>651663968</v>
      </c>
      <c r="Q73" s="17"/>
      <c r="R73" s="18">
        <f t="shared" si="7"/>
        <v>352009574</v>
      </c>
      <c r="S73" s="18">
        <f t="shared" si="8"/>
        <v>247101990</v>
      </c>
      <c r="U73" s="18">
        <f t="shared" si="9"/>
        <v>177134.943</v>
      </c>
      <c r="V73" s="18">
        <f t="shared" si="10"/>
        <v>325831.984</v>
      </c>
      <c r="W73" s="18"/>
      <c r="X73" s="18"/>
      <c r="Z73" s="5">
        <f t="shared" ref="Z73:AA73" si="165">U73/R73</f>
        <v>5.0321058313033268E-4</v>
      </c>
      <c r="AA73" s="5">
        <f t="shared" si="165"/>
        <v>1.3186133547528291E-3</v>
      </c>
      <c r="AB73" s="5">
        <f t="shared" si="14"/>
        <v>8.1540277162249638E-4</v>
      </c>
      <c r="AF73" s="5">
        <f t="shared" si="17"/>
        <v>371</v>
      </c>
      <c r="AG73" s="5">
        <f t="shared" si="18"/>
        <v>3902</v>
      </c>
      <c r="AH73" s="5">
        <f t="shared" si="19"/>
        <v>10.517520215633423</v>
      </c>
      <c r="AJ73" s="5">
        <f t="shared" ref="AJ73:AK73" si="166">U73/AF73</f>
        <v>477.4526765498652</v>
      </c>
      <c r="AK73" s="5">
        <f t="shared" si="166"/>
        <v>83.503840082009219</v>
      </c>
      <c r="AM73" s="18">
        <f t="shared" si="21"/>
        <v>59044980.899999999</v>
      </c>
      <c r="AN73" s="18">
        <f t="shared" si="22"/>
        <v>651663968</v>
      </c>
      <c r="AP73" s="18">
        <f t="shared" si="23"/>
        <v>159150.89191374663</v>
      </c>
      <c r="AQ73" s="18">
        <f t="shared" si="24"/>
        <v>167007.68016401844</v>
      </c>
    </row>
    <row r="74" spans="2:43" ht="15.75" customHeight="1">
      <c r="B74" s="19">
        <v>3339</v>
      </c>
      <c r="C74" s="20">
        <v>1642204800</v>
      </c>
      <c r="D74" s="20">
        <v>89592.102499999994</v>
      </c>
      <c r="E74" s="20">
        <v>3307</v>
      </c>
      <c r="F74" s="20">
        <v>352903757</v>
      </c>
      <c r="G74" s="20">
        <v>221</v>
      </c>
      <c r="H74" s="20">
        <v>29864034.199999999</v>
      </c>
      <c r="I74" s="16"/>
      <c r="J74" s="19">
        <v>3330</v>
      </c>
      <c r="K74" s="20">
        <v>1642204800</v>
      </c>
      <c r="L74" s="20">
        <v>178855.47099999999</v>
      </c>
      <c r="M74" s="20">
        <v>3314</v>
      </c>
      <c r="N74" s="20">
        <v>251762364</v>
      </c>
      <c r="O74" s="20">
        <v>3224</v>
      </c>
      <c r="P74" s="20">
        <v>357710942</v>
      </c>
      <c r="Q74" s="21"/>
      <c r="R74" s="18">
        <f t="shared" si="7"/>
        <v>352903757</v>
      </c>
      <c r="S74" s="18">
        <f t="shared" si="8"/>
        <v>251762364</v>
      </c>
      <c r="U74" s="18">
        <f t="shared" si="9"/>
        <v>89592.102499999994</v>
      </c>
      <c r="V74" s="18">
        <f t="shared" si="10"/>
        <v>178855.47099999999</v>
      </c>
      <c r="W74" s="18"/>
      <c r="X74" s="18"/>
      <c r="Z74" s="5">
        <f t="shared" ref="Z74:AA74" si="167">U74/R74</f>
        <v>2.5387120630738992E-4</v>
      </c>
      <c r="AA74" s="5">
        <f t="shared" si="167"/>
        <v>7.1041385280287564E-4</v>
      </c>
      <c r="AB74" s="5">
        <f t="shared" si="14"/>
        <v>4.5654264649548572E-4</v>
      </c>
      <c r="AF74" s="5">
        <f t="shared" si="17"/>
        <v>221</v>
      </c>
      <c r="AG74" s="5">
        <f t="shared" si="18"/>
        <v>3224</v>
      </c>
      <c r="AH74" s="5">
        <f t="shared" si="19"/>
        <v>14.588235294117647</v>
      </c>
      <c r="AJ74" s="5">
        <f t="shared" ref="AJ74:AK74" si="168">U74/AF74</f>
        <v>405.39412895927597</v>
      </c>
      <c r="AK74" s="5">
        <f t="shared" si="168"/>
        <v>55.476262717121585</v>
      </c>
      <c r="AM74" s="18">
        <f t="shared" si="21"/>
        <v>29864034.199999999</v>
      </c>
      <c r="AN74" s="18">
        <f t="shared" si="22"/>
        <v>357710942</v>
      </c>
      <c r="AP74" s="18">
        <f t="shared" si="23"/>
        <v>135131.37647058823</v>
      </c>
      <c r="AQ74" s="18">
        <f t="shared" si="24"/>
        <v>110952.52543424317</v>
      </c>
    </row>
    <row r="75" spans="2:43" ht="15.75" customHeight="1">
      <c r="B75" s="22">
        <v>3352</v>
      </c>
      <c r="C75" s="23">
        <v>1642291200</v>
      </c>
      <c r="D75" s="23">
        <v>144288.37400000001</v>
      </c>
      <c r="E75" s="23">
        <v>3338</v>
      </c>
      <c r="F75" s="23">
        <v>354506670</v>
      </c>
      <c r="G75" s="23">
        <v>303</v>
      </c>
      <c r="H75" s="23">
        <v>48096124.5</v>
      </c>
      <c r="I75" s="16"/>
      <c r="J75" s="22">
        <v>3350</v>
      </c>
      <c r="K75" s="23">
        <v>1642291200</v>
      </c>
      <c r="L75" s="23">
        <v>187987.22700000001</v>
      </c>
      <c r="M75" s="23">
        <v>3330</v>
      </c>
      <c r="N75" s="23">
        <v>252090630</v>
      </c>
      <c r="O75" s="23">
        <v>3212</v>
      </c>
      <c r="P75" s="23">
        <v>375974453</v>
      </c>
      <c r="Q75" s="17"/>
      <c r="R75" s="18">
        <f t="shared" si="7"/>
        <v>354506670</v>
      </c>
      <c r="S75" s="18">
        <f t="shared" si="8"/>
        <v>252090630</v>
      </c>
      <c r="U75" s="18">
        <f t="shared" si="9"/>
        <v>144288.37400000001</v>
      </c>
      <c r="V75" s="18">
        <f t="shared" si="10"/>
        <v>187987.22700000001</v>
      </c>
      <c r="W75" s="18"/>
      <c r="X75" s="18"/>
      <c r="Z75" s="5">
        <f t="shared" ref="Z75:AA75" si="169">U75/R75</f>
        <v>4.0701173267064343E-4</v>
      </c>
      <c r="AA75" s="5">
        <f t="shared" si="169"/>
        <v>7.4571286921691615E-4</v>
      </c>
      <c r="AB75" s="5">
        <f t="shared" si="14"/>
        <v>3.3870113654627272E-4</v>
      </c>
      <c r="AF75" s="5">
        <f t="shared" si="17"/>
        <v>303</v>
      </c>
      <c r="AG75" s="5">
        <f t="shared" si="18"/>
        <v>3212</v>
      </c>
      <c r="AH75" s="5">
        <f t="shared" si="19"/>
        <v>10.600660066006601</v>
      </c>
      <c r="AJ75" s="5">
        <f t="shared" ref="AJ75:AK75" si="170">U75/AF75</f>
        <v>476.19925412541255</v>
      </c>
      <c r="AK75" s="5">
        <f t="shared" si="170"/>
        <v>58.526533935242846</v>
      </c>
      <c r="AM75" s="18">
        <f t="shared" si="21"/>
        <v>48096124.5</v>
      </c>
      <c r="AN75" s="18">
        <f t="shared" si="22"/>
        <v>375974453</v>
      </c>
      <c r="AP75" s="18">
        <f t="shared" si="23"/>
        <v>158733.08415841585</v>
      </c>
      <c r="AQ75" s="18">
        <f t="shared" si="24"/>
        <v>117053.06755915318</v>
      </c>
    </row>
    <row r="76" spans="2:43" ht="15.75" customHeight="1">
      <c r="B76" s="19">
        <v>3211</v>
      </c>
      <c r="C76" s="20">
        <v>1642377600</v>
      </c>
      <c r="D76" s="20">
        <v>199223.33100000001</v>
      </c>
      <c r="E76" s="20">
        <v>3347</v>
      </c>
      <c r="F76" s="20">
        <v>347163138</v>
      </c>
      <c r="G76" s="20">
        <v>455</v>
      </c>
      <c r="H76" s="20">
        <v>66407776.899999999</v>
      </c>
      <c r="I76" s="16"/>
      <c r="J76" s="19">
        <v>3212</v>
      </c>
      <c r="K76" s="20">
        <v>1642377600</v>
      </c>
      <c r="L76" s="20">
        <v>319645.28899999999</v>
      </c>
      <c r="M76" s="20">
        <v>3350</v>
      </c>
      <c r="N76" s="20">
        <v>259075864</v>
      </c>
      <c r="O76" s="20">
        <v>4681</v>
      </c>
      <c r="P76" s="20">
        <v>639290579</v>
      </c>
      <c r="Q76" s="21"/>
      <c r="R76" s="18">
        <f t="shared" si="7"/>
        <v>347163138</v>
      </c>
      <c r="S76" s="18">
        <f t="shared" si="8"/>
        <v>259075864</v>
      </c>
      <c r="U76" s="18">
        <f t="shared" si="9"/>
        <v>199223.33100000001</v>
      </c>
      <c r="V76" s="18">
        <f t="shared" si="10"/>
        <v>319645.28899999999</v>
      </c>
      <c r="W76" s="18"/>
      <c r="X76" s="18"/>
      <c r="Z76" s="5">
        <f t="shared" ref="Z76:AA76" si="171">U76/R76</f>
        <v>5.7386084291011338E-4</v>
      </c>
      <c r="AA76" s="5">
        <f t="shared" si="171"/>
        <v>1.2337903039860169E-3</v>
      </c>
      <c r="AB76" s="5">
        <f t="shared" si="14"/>
        <v>6.5992946107590355E-4</v>
      </c>
      <c r="AF76" s="5">
        <f t="shared" si="17"/>
        <v>455</v>
      </c>
      <c r="AG76" s="5">
        <f t="shared" si="18"/>
        <v>4681</v>
      </c>
      <c r="AH76" s="5">
        <f t="shared" si="19"/>
        <v>10.287912087912089</v>
      </c>
      <c r="AJ76" s="5">
        <f t="shared" ref="AJ76:AK76" si="172">U76/AF76</f>
        <v>437.85347472527474</v>
      </c>
      <c r="AK76" s="5">
        <f t="shared" si="172"/>
        <v>68.28568446913053</v>
      </c>
      <c r="AM76" s="18">
        <f t="shared" si="21"/>
        <v>66407776.899999999</v>
      </c>
      <c r="AN76" s="18">
        <f t="shared" si="22"/>
        <v>639290579</v>
      </c>
      <c r="AP76" s="18">
        <f t="shared" si="23"/>
        <v>145951.15802197802</v>
      </c>
      <c r="AQ76" s="18">
        <f t="shared" si="24"/>
        <v>136571.36915189063</v>
      </c>
    </row>
    <row r="77" spans="2:43" ht="15.75" customHeight="1">
      <c r="B77" s="22">
        <v>3165</v>
      </c>
      <c r="C77" s="23">
        <v>1642464000</v>
      </c>
      <c r="D77" s="23">
        <v>261932.56299999999</v>
      </c>
      <c r="E77" s="23">
        <v>3211</v>
      </c>
      <c r="F77" s="23">
        <v>347634056</v>
      </c>
      <c r="G77" s="23">
        <v>480</v>
      </c>
      <c r="H77" s="23">
        <v>87310854.200000003</v>
      </c>
      <c r="I77" s="16"/>
      <c r="J77" s="22">
        <v>3162</v>
      </c>
      <c r="K77" s="23">
        <v>1642464000</v>
      </c>
      <c r="L77" s="23">
        <v>356945.77799999999</v>
      </c>
      <c r="M77" s="23">
        <v>3212</v>
      </c>
      <c r="N77" s="23">
        <v>252777285</v>
      </c>
      <c r="O77" s="23">
        <v>4851</v>
      </c>
      <c r="P77" s="23">
        <v>713891555</v>
      </c>
      <c r="Q77" s="17"/>
      <c r="R77" s="18">
        <f t="shared" si="7"/>
        <v>347634056</v>
      </c>
      <c r="S77" s="18">
        <f t="shared" si="8"/>
        <v>252777285</v>
      </c>
      <c r="U77" s="18">
        <f t="shared" si="9"/>
        <v>261932.56299999999</v>
      </c>
      <c r="V77" s="18">
        <f t="shared" si="10"/>
        <v>356945.77799999999</v>
      </c>
      <c r="W77" s="18"/>
      <c r="X77" s="18"/>
      <c r="Z77" s="5">
        <f t="shared" ref="Z77:AA77" si="173">U77/R77</f>
        <v>7.5347210228447813E-4</v>
      </c>
      <c r="AA77" s="5">
        <f t="shared" si="173"/>
        <v>1.4120959405035148E-3</v>
      </c>
      <c r="AB77" s="5">
        <f t="shared" si="14"/>
        <v>6.5862383821903671E-4</v>
      </c>
      <c r="AF77" s="5">
        <f t="shared" si="17"/>
        <v>480</v>
      </c>
      <c r="AG77" s="5">
        <f t="shared" si="18"/>
        <v>4851</v>
      </c>
      <c r="AH77" s="5">
        <f t="shared" si="19"/>
        <v>10.106249999999999</v>
      </c>
      <c r="AJ77" s="5">
        <f t="shared" ref="AJ77:AK77" si="174">U77/AF77</f>
        <v>545.69283958333335</v>
      </c>
      <c r="AK77" s="5">
        <f t="shared" si="174"/>
        <v>73.581896103896099</v>
      </c>
      <c r="AM77" s="18">
        <f t="shared" si="21"/>
        <v>87310854.200000003</v>
      </c>
      <c r="AN77" s="18">
        <f t="shared" si="22"/>
        <v>713891555</v>
      </c>
      <c r="AP77" s="18">
        <f t="shared" si="23"/>
        <v>181897.61291666667</v>
      </c>
      <c r="AQ77" s="18">
        <f t="shared" si="24"/>
        <v>147163.79200164916</v>
      </c>
    </row>
    <row r="78" spans="2:43" ht="15.75" customHeight="1">
      <c r="B78" s="19">
        <v>3096</v>
      </c>
      <c r="C78" s="20">
        <v>1642550400</v>
      </c>
      <c r="D78" s="20">
        <v>217067.80600000001</v>
      </c>
      <c r="E78" s="20">
        <v>3165</v>
      </c>
      <c r="F78" s="20">
        <v>341557337</v>
      </c>
      <c r="G78" s="20">
        <v>350</v>
      </c>
      <c r="H78" s="20">
        <v>72355935.200000003</v>
      </c>
      <c r="I78" s="16"/>
      <c r="J78" s="19">
        <v>3089</v>
      </c>
      <c r="K78" s="20">
        <v>1642550400</v>
      </c>
      <c r="L78" s="20">
        <v>384066.26500000001</v>
      </c>
      <c r="M78" s="20">
        <v>3164</v>
      </c>
      <c r="N78" s="20">
        <v>249495251</v>
      </c>
      <c r="O78" s="20">
        <v>4917</v>
      </c>
      <c r="P78" s="20">
        <v>768132530</v>
      </c>
      <c r="Q78" s="21"/>
      <c r="R78" s="18">
        <f t="shared" si="7"/>
        <v>341557337</v>
      </c>
      <c r="S78" s="18">
        <f t="shared" si="8"/>
        <v>249495251</v>
      </c>
      <c r="U78" s="18">
        <f t="shared" si="9"/>
        <v>217067.80600000001</v>
      </c>
      <c r="V78" s="18">
        <f t="shared" si="10"/>
        <v>384066.26500000001</v>
      </c>
      <c r="W78" s="18"/>
      <c r="X78" s="18"/>
      <c r="Z78" s="5">
        <f t="shared" ref="Z78:AA78" si="175">U78/R78</f>
        <v>6.3552376859057197E-4</v>
      </c>
      <c r="AA78" s="5">
        <f t="shared" si="175"/>
        <v>1.5393730480264733E-3</v>
      </c>
      <c r="AB78" s="5">
        <f t="shared" si="14"/>
        <v>9.0384927943590136E-4</v>
      </c>
      <c r="AF78" s="5">
        <f t="shared" si="17"/>
        <v>350</v>
      </c>
      <c r="AG78" s="5">
        <f t="shared" si="18"/>
        <v>4917</v>
      </c>
      <c r="AH78" s="5">
        <f t="shared" si="19"/>
        <v>14.048571428571428</v>
      </c>
      <c r="AJ78" s="5">
        <f t="shared" ref="AJ78:AK78" si="176">U78/AF78</f>
        <v>620.19373142857148</v>
      </c>
      <c r="AK78" s="5">
        <f t="shared" si="176"/>
        <v>78.109876957494407</v>
      </c>
      <c r="AM78" s="18">
        <f t="shared" si="21"/>
        <v>72355935.200000003</v>
      </c>
      <c r="AN78" s="18">
        <f t="shared" si="22"/>
        <v>768132530</v>
      </c>
      <c r="AP78" s="18">
        <f t="shared" si="23"/>
        <v>206731.24342857144</v>
      </c>
      <c r="AQ78" s="18">
        <f t="shared" si="24"/>
        <v>156219.7539149888</v>
      </c>
    </row>
    <row r="79" spans="2:43" ht="15.75" customHeight="1">
      <c r="B79" s="22">
        <v>2996</v>
      </c>
      <c r="C79" s="23">
        <v>1642636800</v>
      </c>
      <c r="D79" s="23">
        <v>281403.46799999999</v>
      </c>
      <c r="E79" s="23">
        <v>3098</v>
      </c>
      <c r="F79" s="23">
        <v>334802421</v>
      </c>
      <c r="G79" s="23">
        <v>547</v>
      </c>
      <c r="H79" s="23">
        <v>93801156</v>
      </c>
      <c r="I79" s="16"/>
      <c r="J79" s="22">
        <v>3004</v>
      </c>
      <c r="K79" s="23">
        <v>1642636800</v>
      </c>
      <c r="L79" s="23">
        <v>404976.10100000002</v>
      </c>
      <c r="M79" s="23">
        <v>3089</v>
      </c>
      <c r="N79" s="23">
        <v>248489497</v>
      </c>
      <c r="O79" s="23">
        <v>5209</v>
      </c>
      <c r="P79" s="23">
        <v>809952202</v>
      </c>
      <c r="Q79" s="17"/>
      <c r="R79" s="18">
        <f t="shared" si="7"/>
        <v>334802421</v>
      </c>
      <c r="S79" s="18">
        <f t="shared" si="8"/>
        <v>248489497</v>
      </c>
      <c r="U79" s="18">
        <f t="shared" si="9"/>
        <v>281403.46799999999</v>
      </c>
      <c r="V79" s="18">
        <f t="shared" si="10"/>
        <v>404976.10100000002</v>
      </c>
      <c r="W79" s="18"/>
      <c r="X79" s="18"/>
      <c r="Z79" s="5">
        <f t="shared" ref="Z79:AA79" si="177">U79/R79</f>
        <v>8.4050607268458196E-4</v>
      </c>
      <c r="AA79" s="5">
        <f t="shared" si="177"/>
        <v>1.6297513814034564E-3</v>
      </c>
      <c r="AB79" s="5">
        <f t="shared" si="14"/>
        <v>7.8924530871887441E-4</v>
      </c>
      <c r="AF79" s="5">
        <f t="shared" si="17"/>
        <v>547</v>
      </c>
      <c r="AG79" s="5">
        <f t="shared" si="18"/>
        <v>5209</v>
      </c>
      <c r="AH79" s="5">
        <f t="shared" si="19"/>
        <v>9.5228519195612424</v>
      </c>
      <c r="AJ79" s="5">
        <f t="shared" ref="AJ79:AK79" si="178">U79/AF79</f>
        <v>514.44875319926871</v>
      </c>
      <c r="AK79" s="5">
        <f t="shared" si="178"/>
        <v>77.745459973123445</v>
      </c>
      <c r="AM79" s="18">
        <f t="shared" si="21"/>
        <v>93801156</v>
      </c>
      <c r="AN79" s="18">
        <f t="shared" si="22"/>
        <v>809952202</v>
      </c>
      <c r="AP79" s="18">
        <f t="shared" si="23"/>
        <v>171482.91773308959</v>
      </c>
      <c r="AQ79" s="18">
        <f t="shared" si="24"/>
        <v>155490.91994624687</v>
      </c>
    </row>
    <row r="80" spans="2:43" ht="15.75" customHeight="1">
      <c r="B80" s="19">
        <v>2565</v>
      </c>
      <c r="C80" s="20">
        <v>1642723200</v>
      </c>
      <c r="D80" s="20">
        <v>1393185.13</v>
      </c>
      <c r="E80" s="20">
        <v>2996</v>
      </c>
      <c r="F80" s="20">
        <v>270637525</v>
      </c>
      <c r="G80" s="20">
        <v>1580</v>
      </c>
      <c r="H80" s="20">
        <v>464395042</v>
      </c>
      <c r="I80" s="16"/>
      <c r="J80" s="19">
        <v>2565</v>
      </c>
      <c r="K80" s="20">
        <v>1642723200</v>
      </c>
      <c r="L80" s="20">
        <v>1057313.1200000001</v>
      </c>
      <c r="M80" s="20">
        <v>2999</v>
      </c>
      <c r="N80" s="20">
        <v>212099546</v>
      </c>
      <c r="O80" s="20">
        <v>10153</v>
      </c>
      <c r="P80" s="20">
        <v>2114626244</v>
      </c>
      <c r="Q80" s="21"/>
      <c r="R80" s="18">
        <f t="shared" si="7"/>
        <v>270637525</v>
      </c>
      <c r="S80" s="18">
        <f t="shared" si="8"/>
        <v>212099546</v>
      </c>
      <c r="U80" s="18">
        <f t="shared" si="9"/>
        <v>1393185.13</v>
      </c>
      <c r="V80" s="18">
        <f t="shared" si="10"/>
        <v>1057313.1200000001</v>
      </c>
      <c r="W80" s="18"/>
      <c r="X80" s="18"/>
      <c r="Z80" s="5">
        <f t="shared" ref="Z80:AA80" si="179">U80/R80</f>
        <v>5.147789945241333E-3</v>
      </c>
      <c r="AA80" s="5">
        <f t="shared" si="179"/>
        <v>4.9849853049661885E-3</v>
      </c>
      <c r="AB80" s="5">
        <f t="shared" si="14"/>
        <v>-1.6280464027514444E-4</v>
      </c>
      <c r="AF80" s="5">
        <f t="shared" si="17"/>
        <v>1580</v>
      </c>
      <c r="AG80" s="5">
        <f t="shared" si="18"/>
        <v>10153</v>
      </c>
      <c r="AH80" s="5">
        <f t="shared" si="19"/>
        <v>6.4259493670886076</v>
      </c>
      <c r="AJ80" s="5">
        <f t="shared" ref="AJ80:AK80" si="180">U80/AF80</f>
        <v>881.76274050632901</v>
      </c>
      <c r="AK80" s="5">
        <f t="shared" si="180"/>
        <v>104.13800059095834</v>
      </c>
      <c r="AM80" s="18">
        <f t="shared" si="21"/>
        <v>464395042</v>
      </c>
      <c r="AN80" s="18">
        <f t="shared" si="22"/>
        <v>2114626244</v>
      </c>
      <c r="AP80" s="18">
        <f t="shared" si="23"/>
        <v>293920.91265822784</v>
      </c>
      <c r="AQ80" s="18">
        <f t="shared" si="24"/>
        <v>208276.00157588889</v>
      </c>
    </row>
    <row r="81" spans="2:43" ht="15.75" customHeight="1">
      <c r="B81" s="22">
        <v>2405</v>
      </c>
      <c r="C81" s="23">
        <v>1642809600</v>
      </c>
      <c r="D81" s="23">
        <v>811602.86300000001</v>
      </c>
      <c r="E81" s="23">
        <v>2574</v>
      </c>
      <c r="F81" s="23">
        <v>262239395</v>
      </c>
      <c r="G81" s="23">
        <v>1536</v>
      </c>
      <c r="H81" s="23">
        <v>270534288</v>
      </c>
      <c r="I81" s="16"/>
      <c r="J81" s="22">
        <v>2410</v>
      </c>
      <c r="K81" s="23">
        <v>1642809600</v>
      </c>
      <c r="L81" s="23">
        <v>427701.77600000001</v>
      </c>
      <c r="M81" s="23">
        <v>2564</v>
      </c>
      <c r="N81" s="23">
        <v>203684621</v>
      </c>
      <c r="O81" s="23">
        <v>8846</v>
      </c>
      <c r="P81" s="23">
        <v>855403553</v>
      </c>
      <c r="Q81" s="17"/>
      <c r="R81" s="18">
        <f t="shared" si="7"/>
        <v>262239395</v>
      </c>
      <c r="S81" s="18">
        <f t="shared" si="8"/>
        <v>203684621</v>
      </c>
      <c r="U81" s="18">
        <f t="shared" si="9"/>
        <v>811602.86300000001</v>
      </c>
      <c r="V81" s="18">
        <f t="shared" si="10"/>
        <v>427701.77600000001</v>
      </c>
      <c r="W81" s="18"/>
      <c r="X81" s="18"/>
      <c r="Z81" s="5">
        <f t="shared" ref="Z81:AA81" si="181">U81/R81</f>
        <v>3.0948929812776604E-3</v>
      </c>
      <c r="AA81" s="5">
        <f t="shared" si="181"/>
        <v>2.0998236091668405E-3</v>
      </c>
      <c r="AB81" s="5">
        <f t="shared" si="14"/>
        <v>-9.9506937211081992E-4</v>
      </c>
      <c r="AF81" s="5">
        <f t="shared" si="17"/>
        <v>1536</v>
      </c>
      <c r="AG81" s="5">
        <f t="shared" si="18"/>
        <v>8846</v>
      </c>
      <c r="AH81" s="5">
        <f t="shared" si="19"/>
        <v>5.759114583333333</v>
      </c>
      <c r="AJ81" s="5">
        <f t="shared" ref="AJ81:AK81" si="182">U81/AF81</f>
        <v>528.38728059895834</v>
      </c>
      <c r="AK81" s="5">
        <f t="shared" si="182"/>
        <v>48.349737282387522</v>
      </c>
      <c r="AM81" s="18">
        <f t="shared" si="21"/>
        <v>270534288</v>
      </c>
      <c r="AN81" s="18">
        <f t="shared" si="22"/>
        <v>855403553</v>
      </c>
      <c r="AP81" s="18">
        <f t="shared" si="23"/>
        <v>176129.09375</v>
      </c>
      <c r="AQ81" s="18">
        <f t="shared" si="24"/>
        <v>96699.474677820486</v>
      </c>
    </row>
    <row r="82" spans="2:43" ht="15.75" customHeight="1">
      <c r="B82" s="19">
        <v>2536</v>
      </c>
      <c r="C82" s="20">
        <v>1642896000</v>
      </c>
      <c r="D82" s="20">
        <v>175183.80100000001</v>
      </c>
      <c r="E82" s="20">
        <v>2410</v>
      </c>
      <c r="F82" s="20">
        <v>269917320</v>
      </c>
      <c r="G82" s="20">
        <v>534</v>
      </c>
      <c r="H82" s="20">
        <v>58394600.399999999</v>
      </c>
      <c r="I82" s="16"/>
      <c r="J82" s="19">
        <v>2540</v>
      </c>
      <c r="K82" s="20">
        <v>1642896000</v>
      </c>
      <c r="L82" s="20">
        <v>699075.68900000001</v>
      </c>
      <c r="M82" s="20">
        <v>2409</v>
      </c>
      <c r="N82" s="20">
        <v>210308084</v>
      </c>
      <c r="O82" s="20">
        <v>6422</v>
      </c>
      <c r="P82" s="20">
        <v>1398151378</v>
      </c>
      <c r="Q82" s="21"/>
      <c r="R82" s="18">
        <f t="shared" si="7"/>
        <v>269917320</v>
      </c>
      <c r="S82" s="18">
        <f t="shared" si="8"/>
        <v>210308084</v>
      </c>
      <c r="U82" s="18">
        <f t="shared" si="9"/>
        <v>175183.80100000001</v>
      </c>
      <c r="V82" s="18">
        <f t="shared" si="10"/>
        <v>699075.68900000001</v>
      </c>
      <c r="W82" s="18"/>
      <c r="X82" s="18"/>
      <c r="Z82" s="5">
        <f t="shared" ref="Z82:AA82" si="183">U82/R82</f>
        <v>6.4902763927857619E-4</v>
      </c>
      <c r="AA82" s="5">
        <f t="shared" si="183"/>
        <v>3.3240552417376406E-3</v>
      </c>
      <c r="AB82" s="5">
        <f t="shared" si="14"/>
        <v>2.6750276024590644E-3</v>
      </c>
      <c r="AF82" s="5">
        <f t="shared" si="17"/>
        <v>534</v>
      </c>
      <c r="AG82" s="5">
        <f t="shared" si="18"/>
        <v>6422</v>
      </c>
      <c r="AH82" s="5">
        <f t="shared" si="19"/>
        <v>12.02621722846442</v>
      </c>
      <c r="AJ82" s="5">
        <f t="shared" ref="AJ82:AK82" si="184">U82/AF82</f>
        <v>328.05955243445692</v>
      </c>
      <c r="AK82" s="5">
        <f t="shared" si="184"/>
        <v>108.85638259109312</v>
      </c>
      <c r="AM82" s="18">
        <f t="shared" si="21"/>
        <v>58394600.399999999</v>
      </c>
      <c r="AN82" s="18">
        <f t="shared" si="22"/>
        <v>1398151378</v>
      </c>
      <c r="AP82" s="18">
        <f t="shared" si="23"/>
        <v>109353.18426966292</v>
      </c>
      <c r="AQ82" s="18">
        <f t="shared" si="24"/>
        <v>217712.76518218624</v>
      </c>
    </row>
    <row r="83" spans="2:43" ht="15.75" customHeight="1">
      <c r="B83" s="22">
        <v>2442</v>
      </c>
      <c r="C83" s="23">
        <v>1642982400</v>
      </c>
      <c r="D83" s="23">
        <v>709743.33200000005</v>
      </c>
      <c r="E83" s="23">
        <v>2536</v>
      </c>
      <c r="F83" s="23">
        <v>269992096</v>
      </c>
      <c r="G83" s="23">
        <v>1246</v>
      </c>
      <c r="H83" s="23">
        <v>236581111</v>
      </c>
      <c r="I83" s="16"/>
      <c r="J83" s="22">
        <v>2443</v>
      </c>
      <c r="K83" s="23">
        <v>1642982400</v>
      </c>
      <c r="L83" s="23">
        <v>834392.68799999997</v>
      </c>
      <c r="M83" s="23">
        <v>2540</v>
      </c>
      <c r="N83" s="23">
        <v>213743790</v>
      </c>
      <c r="O83" s="23">
        <v>9274</v>
      </c>
      <c r="P83" s="23">
        <v>1668785377</v>
      </c>
      <c r="Q83" s="17"/>
      <c r="R83" s="18">
        <f t="shared" si="7"/>
        <v>269992096</v>
      </c>
      <c r="S83" s="18">
        <f t="shared" si="8"/>
        <v>213743790</v>
      </c>
      <c r="U83" s="18">
        <f t="shared" si="9"/>
        <v>709743.33200000005</v>
      </c>
      <c r="V83" s="18">
        <f t="shared" si="10"/>
        <v>834392.68799999997</v>
      </c>
      <c r="W83" s="18"/>
      <c r="X83" s="18"/>
      <c r="Z83" s="5">
        <f t="shared" ref="Z83:AA83" si="185">U83/R83</f>
        <v>2.6287559618041563E-3</v>
      </c>
      <c r="AA83" s="5">
        <f t="shared" si="185"/>
        <v>3.9037049357083073E-3</v>
      </c>
      <c r="AB83" s="5">
        <f t="shared" si="14"/>
        <v>1.274948973904151E-3</v>
      </c>
      <c r="AF83" s="5">
        <f t="shared" si="17"/>
        <v>1246</v>
      </c>
      <c r="AG83" s="5">
        <f t="shared" si="18"/>
        <v>9274</v>
      </c>
      <c r="AH83" s="5">
        <f t="shared" si="19"/>
        <v>7.4430176565008024</v>
      </c>
      <c r="AJ83" s="5">
        <f t="shared" ref="AJ83:AK83" si="186">U83/AF83</f>
        <v>569.61744141252007</v>
      </c>
      <c r="AK83" s="5">
        <f t="shared" si="186"/>
        <v>89.971176191503119</v>
      </c>
      <c r="AM83" s="18">
        <f t="shared" si="21"/>
        <v>236581111</v>
      </c>
      <c r="AN83" s="18">
        <f t="shared" si="22"/>
        <v>1668785377</v>
      </c>
      <c r="AP83" s="18">
        <f t="shared" si="23"/>
        <v>189872.48073836276</v>
      </c>
      <c r="AQ83" s="18">
        <f t="shared" si="24"/>
        <v>179942.3524908346</v>
      </c>
    </row>
    <row r="84" spans="2:43" ht="15.75" customHeight="1">
      <c r="B84" s="19">
        <v>2459</v>
      </c>
      <c r="C84" s="20">
        <v>1643068800</v>
      </c>
      <c r="D84" s="20">
        <v>325031.79499999998</v>
      </c>
      <c r="E84" s="20">
        <v>2438</v>
      </c>
      <c r="F84" s="20">
        <v>293687708</v>
      </c>
      <c r="G84" s="20">
        <v>653</v>
      </c>
      <c r="H84" s="20">
        <v>108343932</v>
      </c>
      <c r="I84" s="16"/>
      <c r="J84" s="19">
        <v>2459</v>
      </c>
      <c r="K84" s="20">
        <v>1643068800</v>
      </c>
      <c r="L84" s="20">
        <v>464196.88799999998</v>
      </c>
      <c r="M84" s="20">
        <v>2443</v>
      </c>
      <c r="N84" s="20">
        <v>212901857</v>
      </c>
      <c r="O84" s="20">
        <v>6322</v>
      </c>
      <c r="P84" s="20">
        <v>928393776</v>
      </c>
      <c r="Q84" s="21"/>
      <c r="R84" s="18">
        <f t="shared" si="7"/>
        <v>293687708</v>
      </c>
      <c r="S84" s="18">
        <f t="shared" si="8"/>
        <v>212901857</v>
      </c>
      <c r="U84" s="18">
        <f t="shared" si="9"/>
        <v>325031.79499999998</v>
      </c>
      <c r="V84" s="18">
        <f t="shared" si="10"/>
        <v>464196.88799999998</v>
      </c>
      <c r="W84" s="18"/>
      <c r="X84" s="18"/>
      <c r="Z84" s="5">
        <f t="shared" ref="Z84:AA84" si="187">U84/R84</f>
        <v>1.1067259069623709E-3</v>
      </c>
      <c r="AA84" s="5">
        <f t="shared" si="187"/>
        <v>2.1803327342513504E-3</v>
      </c>
      <c r="AB84" s="5">
        <f t="shared" si="14"/>
        <v>1.0736068272889795E-3</v>
      </c>
      <c r="AF84" s="5">
        <f t="shared" si="17"/>
        <v>653</v>
      </c>
      <c r="AG84" s="5">
        <f t="shared" si="18"/>
        <v>6322</v>
      </c>
      <c r="AH84" s="5">
        <f t="shared" si="19"/>
        <v>9.6814701378254213</v>
      </c>
      <c r="AJ84" s="5">
        <f t="shared" ref="AJ84:AK84" si="188">U84/AF84</f>
        <v>497.7516003062787</v>
      </c>
      <c r="AK84" s="5">
        <f t="shared" si="188"/>
        <v>73.425638721923434</v>
      </c>
      <c r="AM84" s="18">
        <f t="shared" si="21"/>
        <v>108343932</v>
      </c>
      <c r="AN84" s="18">
        <f t="shared" si="22"/>
        <v>928393776</v>
      </c>
      <c r="AP84" s="18">
        <f t="shared" si="23"/>
        <v>165917.20061255744</v>
      </c>
      <c r="AQ84" s="18">
        <f t="shared" si="24"/>
        <v>146851.27744384689</v>
      </c>
    </row>
    <row r="85" spans="2:43" ht="15.75" customHeight="1">
      <c r="B85" s="22">
        <v>2465</v>
      </c>
      <c r="C85" s="23">
        <v>1643155200</v>
      </c>
      <c r="D85" s="23">
        <v>486279.495</v>
      </c>
      <c r="E85" s="23">
        <v>2454</v>
      </c>
      <c r="F85" s="23">
        <v>283965695</v>
      </c>
      <c r="G85" s="23">
        <v>788</v>
      </c>
      <c r="H85" s="23">
        <v>162093165</v>
      </c>
      <c r="I85" s="16"/>
      <c r="J85" s="22">
        <v>2460</v>
      </c>
      <c r="K85" s="23">
        <v>1643155200</v>
      </c>
      <c r="L85" s="23">
        <v>722819.63600000006</v>
      </c>
      <c r="M85" s="23">
        <v>2461</v>
      </c>
      <c r="N85" s="23">
        <v>208334111</v>
      </c>
      <c r="O85" s="23">
        <v>7451</v>
      </c>
      <c r="P85" s="23">
        <v>1445639272</v>
      </c>
      <c r="Q85" s="17"/>
      <c r="R85" s="18">
        <f t="shared" si="7"/>
        <v>283965695</v>
      </c>
      <c r="S85" s="18">
        <f t="shared" si="8"/>
        <v>208334111</v>
      </c>
      <c r="U85" s="18">
        <f t="shared" si="9"/>
        <v>486279.495</v>
      </c>
      <c r="V85" s="18">
        <f t="shared" si="10"/>
        <v>722819.63600000006</v>
      </c>
      <c r="W85" s="18"/>
      <c r="X85" s="18"/>
      <c r="Z85" s="5">
        <f t="shared" ref="Z85:AA85" si="189">U85/R85</f>
        <v>1.7124585946904608E-3</v>
      </c>
      <c r="AA85" s="5">
        <f t="shared" si="189"/>
        <v>3.4695213017708849E-3</v>
      </c>
      <c r="AB85" s="5">
        <f t="shared" si="14"/>
        <v>1.7570627070804241E-3</v>
      </c>
      <c r="AF85" s="5">
        <f t="shared" si="17"/>
        <v>788</v>
      </c>
      <c r="AG85" s="5">
        <f t="shared" si="18"/>
        <v>7451</v>
      </c>
      <c r="AH85" s="5">
        <f t="shared" si="19"/>
        <v>9.4555837563451774</v>
      </c>
      <c r="AJ85" s="5">
        <f t="shared" ref="AJ85:AK85" si="190">U85/AF85</f>
        <v>617.10595812182737</v>
      </c>
      <c r="AK85" s="5">
        <f t="shared" si="190"/>
        <v>97.009748490135564</v>
      </c>
      <c r="AM85" s="18">
        <f t="shared" si="21"/>
        <v>162093165</v>
      </c>
      <c r="AN85" s="18">
        <f t="shared" si="22"/>
        <v>1445639272</v>
      </c>
      <c r="AP85" s="18">
        <f t="shared" si="23"/>
        <v>205701.98604060913</v>
      </c>
      <c r="AQ85" s="18">
        <f t="shared" si="24"/>
        <v>194019.4969802711</v>
      </c>
    </row>
    <row r="86" spans="2:43" ht="15.75" customHeight="1">
      <c r="B86" s="19">
        <v>2425</v>
      </c>
      <c r="C86" s="20">
        <v>1643241600</v>
      </c>
      <c r="D86" s="20">
        <v>435093.62800000003</v>
      </c>
      <c r="E86" s="20">
        <v>2460</v>
      </c>
      <c r="F86" s="20">
        <v>294678594</v>
      </c>
      <c r="G86" s="20">
        <v>737</v>
      </c>
      <c r="H86" s="20">
        <v>145031209</v>
      </c>
      <c r="I86" s="16"/>
      <c r="J86" s="19">
        <v>2427</v>
      </c>
      <c r="K86" s="20">
        <v>1643241600</v>
      </c>
      <c r="L86" s="20">
        <v>553422.21</v>
      </c>
      <c r="M86" s="20">
        <v>2459</v>
      </c>
      <c r="N86" s="20">
        <v>206045410</v>
      </c>
      <c r="O86" s="20">
        <v>6350</v>
      </c>
      <c r="P86" s="20">
        <v>1106844421</v>
      </c>
      <c r="Q86" s="21"/>
      <c r="R86" s="18">
        <f t="shared" si="7"/>
        <v>294678594</v>
      </c>
      <c r="S86" s="18">
        <f t="shared" si="8"/>
        <v>206045410</v>
      </c>
      <c r="U86" s="18">
        <f t="shared" si="9"/>
        <v>435093.62800000003</v>
      </c>
      <c r="V86" s="18">
        <f t="shared" si="10"/>
        <v>553422.21</v>
      </c>
      <c r="W86" s="18"/>
      <c r="X86" s="18"/>
      <c r="Z86" s="5">
        <f t="shared" ref="Z86:AA86" si="191">U86/R86</f>
        <v>1.4765023210338787E-3</v>
      </c>
      <c r="AA86" s="5">
        <f t="shared" si="191"/>
        <v>2.6859235058912497E-3</v>
      </c>
      <c r="AB86" s="5">
        <f t="shared" si="14"/>
        <v>1.209421184857371E-3</v>
      </c>
      <c r="AF86" s="5">
        <f t="shared" si="17"/>
        <v>737</v>
      </c>
      <c r="AG86" s="5">
        <f t="shared" si="18"/>
        <v>6350</v>
      </c>
      <c r="AH86" s="5">
        <f t="shared" si="19"/>
        <v>8.6160108548168246</v>
      </c>
      <c r="AJ86" s="5">
        <f t="shared" ref="AJ86:AK86" si="192">U86/AF86</f>
        <v>590.35770420624158</v>
      </c>
      <c r="AK86" s="5">
        <f t="shared" si="192"/>
        <v>87.15310393700787</v>
      </c>
      <c r="AM86" s="18">
        <f t="shared" si="21"/>
        <v>145031209</v>
      </c>
      <c r="AN86" s="18">
        <f t="shared" si="22"/>
        <v>1106844421</v>
      </c>
      <c r="AP86" s="18">
        <f t="shared" si="23"/>
        <v>196785.90094979646</v>
      </c>
      <c r="AQ86" s="18">
        <f t="shared" si="24"/>
        <v>174306.20803149606</v>
      </c>
    </row>
    <row r="87" spans="2:43" ht="15.75" customHeight="1">
      <c r="B87" s="22">
        <v>2550</v>
      </c>
      <c r="C87" s="23">
        <v>1643328000</v>
      </c>
      <c r="D87" s="23">
        <v>324333.989</v>
      </c>
      <c r="E87" s="23">
        <v>2430</v>
      </c>
      <c r="F87" s="23">
        <v>310187954</v>
      </c>
      <c r="G87" s="23">
        <v>563</v>
      </c>
      <c r="H87" s="23">
        <v>108111330</v>
      </c>
      <c r="I87" s="16"/>
      <c r="J87" s="22">
        <v>2549</v>
      </c>
      <c r="K87" s="23">
        <v>1643328000</v>
      </c>
      <c r="L87" s="23">
        <v>414827.99800000002</v>
      </c>
      <c r="M87" s="23">
        <v>2427</v>
      </c>
      <c r="N87" s="23">
        <v>214603663</v>
      </c>
      <c r="O87" s="23">
        <v>5288</v>
      </c>
      <c r="P87" s="23">
        <v>829655995</v>
      </c>
      <c r="Q87" s="17"/>
      <c r="R87" s="18">
        <f t="shared" si="7"/>
        <v>310187954</v>
      </c>
      <c r="S87" s="18">
        <f t="shared" si="8"/>
        <v>214603663</v>
      </c>
      <c r="U87" s="18">
        <f t="shared" si="9"/>
        <v>324333.989</v>
      </c>
      <c r="V87" s="18">
        <f t="shared" si="10"/>
        <v>414827.99800000002</v>
      </c>
      <c r="W87" s="18"/>
      <c r="X87" s="18"/>
      <c r="Z87" s="5">
        <f t="shared" ref="Z87:AA87" si="193">U87/R87</f>
        <v>1.0456047206784825E-3</v>
      </c>
      <c r="AA87" s="5">
        <f t="shared" si="193"/>
        <v>1.932995887400114E-3</v>
      </c>
      <c r="AB87" s="5">
        <f t="shared" si="14"/>
        <v>8.8739116672163147E-4</v>
      </c>
      <c r="AF87" s="5">
        <f t="shared" si="17"/>
        <v>563</v>
      </c>
      <c r="AG87" s="5">
        <f t="shared" si="18"/>
        <v>5288</v>
      </c>
      <c r="AH87" s="5">
        <f t="shared" si="19"/>
        <v>9.3925399644760219</v>
      </c>
      <c r="AJ87" s="5">
        <f t="shared" ref="AJ87:AK87" si="194">U87/AF87</f>
        <v>576.08168561278865</v>
      </c>
      <c r="AK87" s="5">
        <f t="shared" si="194"/>
        <v>78.44704954614221</v>
      </c>
      <c r="AM87" s="18">
        <f t="shared" si="21"/>
        <v>108111330</v>
      </c>
      <c r="AN87" s="18">
        <f t="shared" si="22"/>
        <v>829655995</v>
      </c>
      <c r="AP87" s="18">
        <f t="shared" si="23"/>
        <v>192027.22912966253</v>
      </c>
      <c r="AQ87" s="18">
        <f t="shared" si="24"/>
        <v>156894.09890317702</v>
      </c>
    </row>
    <row r="88" spans="2:43" ht="15.75" customHeight="1">
      <c r="B88" s="19">
        <v>2596</v>
      </c>
      <c r="C88" s="20">
        <v>1643414400</v>
      </c>
      <c r="D88" s="20">
        <v>187393.269</v>
      </c>
      <c r="E88" s="20">
        <v>2552</v>
      </c>
      <c r="F88" s="20">
        <v>313563072</v>
      </c>
      <c r="G88" s="20">
        <v>407</v>
      </c>
      <c r="H88" s="20">
        <v>62464423.100000001</v>
      </c>
      <c r="I88" s="16"/>
      <c r="J88" s="19">
        <v>2602</v>
      </c>
      <c r="K88" s="20">
        <v>1643414400</v>
      </c>
      <c r="L88" s="20">
        <v>265869.136</v>
      </c>
      <c r="M88" s="20">
        <v>2549</v>
      </c>
      <c r="N88" s="20">
        <v>223905656</v>
      </c>
      <c r="O88" s="20">
        <v>4255</v>
      </c>
      <c r="P88" s="20">
        <v>531738272</v>
      </c>
      <c r="Q88" s="21"/>
      <c r="R88" s="18">
        <f t="shared" si="7"/>
        <v>313563072</v>
      </c>
      <c r="S88" s="18">
        <f t="shared" si="8"/>
        <v>223905656</v>
      </c>
      <c r="U88" s="18">
        <f t="shared" si="9"/>
        <v>187393.269</v>
      </c>
      <c r="V88" s="18">
        <f t="shared" si="10"/>
        <v>265869.136</v>
      </c>
      <c r="W88" s="18"/>
      <c r="X88" s="18"/>
      <c r="Z88" s="5">
        <f t="shared" ref="Z88:AA88" si="195">U88/R88</f>
        <v>5.9762544040900328E-4</v>
      </c>
      <c r="AA88" s="5">
        <f t="shared" si="195"/>
        <v>1.1874158998466746E-3</v>
      </c>
      <c r="AB88" s="5">
        <f t="shared" si="14"/>
        <v>5.8979045943767137E-4</v>
      </c>
      <c r="AF88" s="5">
        <f t="shared" si="17"/>
        <v>407</v>
      </c>
      <c r="AG88" s="5">
        <f t="shared" si="18"/>
        <v>4255</v>
      </c>
      <c r="AH88" s="5">
        <f t="shared" si="19"/>
        <v>10.454545454545455</v>
      </c>
      <c r="AJ88" s="5">
        <f t="shared" ref="AJ88:AK88" si="196">U88/AF88</f>
        <v>460.42572235872234</v>
      </c>
      <c r="AK88" s="5">
        <f t="shared" si="196"/>
        <v>62.483933254994128</v>
      </c>
      <c r="AM88" s="18">
        <f t="shared" si="21"/>
        <v>62464423.100000001</v>
      </c>
      <c r="AN88" s="18">
        <f t="shared" si="22"/>
        <v>531738272</v>
      </c>
      <c r="AP88" s="18">
        <f t="shared" si="23"/>
        <v>153475.24103194103</v>
      </c>
      <c r="AQ88" s="18">
        <f t="shared" si="24"/>
        <v>124967.86650998825</v>
      </c>
    </row>
    <row r="89" spans="2:43" ht="15.75" customHeight="1">
      <c r="B89" s="22">
        <v>2609</v>
      </c>
      <c r="C89" s="23">
        <v>1643500800</v>
      </c>
      <c r="D89" s="23">
        <v>173973.49600000001</v>
      </c>
      <c r="E89" s="23">
        <v>2599</v>
      </c>
      <c r="F89" s="23">
        <v>312354950</v>
      </c>
      <c r="G89" s="23">
        <v>425</v>
      </c>
      <c r="H89" s="23">
        <v>57991165.5</v>
      </c>
      <c r="I89" s="16"/>
      <c r="J89" s="22">
        <v>2606</v>
      </c>
      <c r="K89" s="23">
        <v>1643500800</v>
      </c>
      <c r="L89" s="23">
        <v>230094.18900000001</v>
      </c>
      <c r="M89" s="23">
        <v>2602</v>
      </c>
      <c r="N89" s="23">
        <v>226461527</v>
      </c>
      <c r="O89" s="23">
        <v>3909</v>
      </c>
      <c r="P89" s="23">
        <v>460188378</v>
      </c>
      <c r="Q89" s="17"/>
      <c r="R89" s="18">
        <f t="shared" si="7"/>
        <v>312354950</v>
      </c>
      <c r="S89" s="18">
        <f t="shared" si="8"/>
        <v>226461527</v>
      </c>
      <c r="U89" s="18">
        <f t="shared" si="9"/>
        <v>173973.49600000001</v>
      </c>
      <c r="V89" s="18">
        <f t="shared" si="10"/>
        <v>230094.18900000001</v>
      </c>
      <c r="W89" s="18"/>
      <c r="X89" s="18"/>
      <c r="Z89" s="5">
        <f t="shared" ref="Z89:AA89" si="197">U89/R89</f>
        <v>5.5697371211821682E-4</v>
      </c>
      <c r="AA89" s="5">
        <f t="shared" si="197"/>
        <v>1.0160409675238125E-3</v>
      </c>
      <c r="AB89" s="5">
        <f t="shared" si="14"/>
        <v>4.5906725540559572E-4</v>
      </c>
      <c r="AF89" s="5">
        <f t="shared" si="17"/>
        <v>425</v>
      </c>
      <c r="AG89" s="5">
        <f t="shared" si="18"/>
        <v>3909</v>
      </c>
      <c r="AH89" s="5">
        <f t="shared" si="19"/>
        <v>9.1976470588235291</v>
      </c>
      <c r="AJ89" s="5">
        <f t="shared" ref="AJ89:AK89" si="198">U89/AF89</f>
        <v>409.34940235294118</v>
      </c>
      <c r="AK89" s="5">
        <f t="shared" si="198"/>
        <v>58.862673062164241</v>
      </c>
      <c r="AM89" s="18">
        <f t="shared" si="21"/>
        <v>57991165.5</v>
      </c>
      <c r="AN89" s="18">
        <f t="shared" si="22"/>
        <v>460188378</v>
      </c>
      <c r="AP89" s="18">
        <f t="shared" si="23"/>
        <v>136449.80117647059</v>
      </c>
      <c r="AQ89" s="18">
        <f t="shared" si="24"/>
        <v>117725.34612432847</v>
      </c>
    </row>
    <row r="90" spans="2:43" ht="15.75" customHeight="1">
      <c r="B90" s="19">
        <v>2687</v>
      </c>
      <c r="C90" s="20">
        <v>1643587200</v>
      </c>
      <c r="D90" s="20">
        <v>198350.69399999999</v>
      </c>
      <c r="E90" s="20">
        <v>2608</v>
      </c>
      <c r="F90" s="20">
        <v>318370608</v>
      </c>
      <c r="G90" s="20">
        <v>386</v>
      </c>
      <c r="H90" s="20">
        <v>66116897.899999999</v>
      </c>
      <c r="I90" s="16"/>
      <c r="J90" s="19">
        <v>2691</v>
      </c>
      <c r="K90" s="20">
        <v>1643587200</v>
      </c>
      <c r="L90" s="20">
        <v>323156.42800000001</v>
      </c>
      <c r="M90" s="20">
        <v>2606</v>
      </c>
      <c r="N90" s="20">
        <v>235813119</v>
      </c>
      <c r="O90" s="20">
        <v>4914</v>
      </c>
      <c r="P90" s="20">
        <v>646312856</v>
      </c>
      <c r="Q90" s="21"/>
      <c r="R90" s="18">
        <f t="shared" si="7"/>
        <v>318370608</v>
      </c>
      <c r="S90" s="18">
        <f t="shared" si="8"/>
        <v>235813119</v>
      </c>
      <c r="U90" s="18">
        <f t="shared" si="9"/>
        <v>198350.69399999999</v>
      </c>
      <c r="V90" s="18">
        <f t="shared" si="10"/>
        <v>323156.42800000001</v>
      </c>
      <c r="W90" s="18"/>
      <c r="X90" s="18"/>
      <c r="Z90" s="5">
        <f t="shared" ref="Z90:AA90" si="199">U90/R90</f>
        <v>6.2301823414553394E-4</v>
      </c>
      <c r="AA90" s="5">
        <f t="shared" si="199"/>
        <v>1.3703920688144583E-3</v>
      </c>
      <c r="AB90" s="5">
        <f t="shared" si="14"/>
        <v>7.4737383466892432E-4</v>
      </c>
      <c r="AF90" s="5">
        <f t="shared" si="17"/>
        <v>386</v>
      </c>
      <c r="AG90" s="5">
        <f t="shared" si="18"/>
        <v>4914</v>
      </c>
      <c r="AH90" s="5">
        <f t="shared" si="19"/>
        <v>12.730569948186529</v>
      </c>
      <c r="AJ90" s="5">
        <f t="shared" ref="AJ90:AK90" si="200">U90/AF90</f>
        <v>513.86190155440408</v>
      </c>
      <c r="AK90" s="5">
        <f t="shared" si="200"/>
        <v>65.762398860398861</v>
      </c>
      <c r="AM90" s="18">
        <f t="shared" si="21"/>
        <v>66116897.899999999</v>
      </c>
      <c r="AN90" s="18">
        <f t="shared" si="22"/>
        <v>646312856</v>
      </c>
      <c r="AP90" s="18">
        <f t="shared" si="23"/>
        <v>171287.30025906736</v>
      </c>
      <c r="AQ90" s="18">
        <f t="shared" si="24"/>
        <v>131524.79772079771</v>
      </c>
    </row>
    <row r="91" spans="2:43" ht="15.75" customHeight="1">
      <c r="B91" s="22">
        <v>2795</v>
      </c>
      <c r="C91" s="23">
        <v>1643673600</v>
      </c>
      <c r="D91" s="23">
        <v>292926.55099999998</v>
      </c>
      <c r="E91" s="23">
        <v>2684</v>
      </c>
      <c r="F91" s="23">
        <v>330960580</v>
      </c>
      <c r="G91" s="23">
        <v>432</v>
      </c>
      <c r="H91" s="23">
        <v>97642183.700000003</v>
      </c>
      <c r="I91" s="16"/>
      <c r="J91" s="22">
        <v>2787</v>
      </c>
      <c r="K91" s="23">
        <v>1643673600</v>
      </c>
      <c r="L91" s="23">
        <v>401039.64</v>
      </c>
      <c r="M91" s="23">
        <v>2687</v>
      </c>
      <c r="N91" s="23">
        <v>246614185</v>
      </c>
      <c r="O91" s="23">
        <v>4405</v>
      </c>
      <c r="P91" s="23">
        <v>802079280</v>
      </c>
      <c r="Q91" s="17"/>
      <c r="R91" s="18">
        <f t="shared" si="7"/>
        <v>330960580</v>
      </c>
      <c r="S91" s="18">
        <f t="shared" si="8"/>
        <v>246614185</v>
      </c>
      <c r="U91" s="18">
        <f t="shared" si="9"/>
        <v>292926.55099999998</v>
      </c>
      <c r="V91" s="18">
        <f t="shared" si="10"/>
        <v>401039.64</v>
      </c>
      <c r="W91" s="18"/>
      <c r="X91" s="18"/>
      <c r="Z91" s="5">
        <f t="shared" ref="Z91:AA91" si="201">U91/R91</f>
        <v>8.8507988171884387E-4</v>
      </c>
      <c r="AA91" s="5">
        <f t="shared" si="201"/>
        <v>1.6261823706531723E-3</v>
      </c>
      <c r="AB91" s="5">
        <f t="shared" si="14"/>
        <v>7.4110248893432846E-4</v>
      </c>
      <c r="AF91" s="5">
        <f t="shared" si="17"/>
        <v>432</v>
      </c>
      <c r="AG91" s="5">
        <f t="shared" si="18"/>
        <v>4405</v>
      </c>
      <c r="AH91" s="5">
        <f t="shared" si="19"/>
        <v>10.19675925925926</v>
      </c>
      <c r="AJ91" s="5">
        <f t="shared" ref="AJ91:AK91" si="202">U91/AF91</f>
        <v>678.07071990740735</v>
      </c>
      <c r="AK91" s="5">
        <f t="shared" si="202"/>
        <v>91.041916004540298</v>
      </c>
      <c r="AM91" s="18">
        <f t="shared" si="21"/>
        <v>97642183.700000003</v>
      </c>
      <c r="AN91" s="18">
        <f t="shared" si="22"/>
        <v>802079280</v>
      </c>
      <c r="AP91" s="18">
        <f t="shared" si="23"/>
        <v>226023.57337962964</v>
      </c>
      <c r="AQ91" s="18">
        <f t="shared" si="24"/>
        <v>182083.83200908059</v>
      </c>
    </row>
    <row r="92" spans="2:43" ht="15.75" customHeight="1">
      <c r="B92" s="19">
        <v>2682</v>
      </c>
      <c r="C92" s="20">
        <v>1643760000</v>
      </c>
      <c r="D92" s="20">
        <v>276048.86300000001</v>
      </c>
      <c r="E92" s="20">
        <v>2794</v>
      </c>
      <c r="F92" s="20">
        <v>331293228</v>
      </c>
      <c r="G92" s="20">
        <v>459</v>
      </c>
      <c r="H92" s="20">
        <v>92016287.700000003</v>
      </c>
      <c r="I92" s="16"/>
      <c r="J92" s="19">
        <v>2682</v>
      </c>
      <c r="K92" s="20">
        <v>1643760000</v>
      </c>
      <c r="L92" s="20">
        <v>367437.913</v>
      </c>
      <c r="M92" s="20">
        <v>2795</v>
      </c>
      <c r="N92" s="20">
        <v>244195958</v>
      </c>
      <c r="O92" s="20">
        <v>4429</v>
      </c>
      <c r="P92" s="20">
        <v>734875826</v>
      </c>
      <c r="Q92" s="21"/>
      <c r="R92" s="18">
        <f t="shared" si="7"/>
        <v>331293228</v>
      </c>
      <c r="S92" s="18">
        <f t="shared" si="8"/>
        <v>244195958</v>
      </c>
      <c r="U92" s="18">
        <f t="shared" si="9"/>
        <v>276048.86300000001</v>
      </c>
      <c r="V92" s="18">
        <f t="shared" si="10"/>
        <v>367437.913</v>
      </c>
      <c r="W92" s="18"/>
      <c r="X92" s="18"/>
      <c r="Z92" s="5">
        <f t="shared" ref="Z92:AA92" si="203">U92/R92</f>
        <v>8.3324631978290854E-4</v>
      </c>
      <c r="AA92" s="5">
        <f t="shared" si="203"/>
        <v>1.5046846639451747E-3</v>
      </c>
      <c r="AB92" s="5">
        <f t="shared" si="14"/>
        <v>6.7143834416226618E-4</v>
      </c>
      <c r="AF92" s="5">
        <f t="shared" si="17"/>
        <v>459</v>
      </c>
      <c r="AG92" s="5">
        <f t="shared" si="18"/>
        <v>4429</v>
      </c>
      <c r="AH92" s="5">
        <f t="shared" si="19"/>
        <v>9.6492374727668846</v>
      </c>
      <c r="AJ92" s="5">
        <f t="shared" ref="AJ92:AK92" si="204">U92/AF92</f>
        <v>601.41364488017427</v>
      </c>
      <c r="AK92" s="5">
        <f t="shared" si="204"/>
        <v>82.961822759087823</v>
      </c>
      <c r="AM92" s="18">
        <f t="shared" si="21"/>
        <v>92016287.700000003</v>
      </c>
      <c r="AN92" s="18">
        <f t="shared" si="22"/>
        <v>734875826</v>
      </c>
      <c r="AP92" s="18">
        <f t="shared" si="23"/>
        <v>200471.21503267976</v>
      </c>
      <c r="AQ92" s="18">
        <f t="shared" si="24"/>
        <v>165923.64551817565</v>
      </c>
    </row>
    <row r="93" spans="2:43" ht="15.75" customHeight="1">
      <c r="B93" s="22">
        <v>2690</v>
      </c>
      <c r="C93" s="23">
        <v>1643846400</v>
      </c>
      <c r="D93" s="23">
        <v>234711.92300000001</v>
      </c>
      <c r="E93" s="23">
        <v>2686</v>
      </c>
      <c r="F93" s="23">
        <v>330894625</v>
      </c>
      <c r="G93" s="23">
        <v>449</v>
      </c>
      <c r="H93" s="23">
        <v>78237307.5</v>
      </c>
      <c r="I93" s="16"/>
      <c r="J93" s="22">
        <v>2694</v>
      </c>
      <c r="K93" s="23">
        <v>1643846400</v>
      </c>
      <c r="L93" s="23">
        <v>366107.35499999998</v>
      </c>
      <c r="M93" s="23">
        <v>2682</v>
      </c>
      <c r="N93" s="23">
        <v>244566988</v>
      </c>
      <c r="O93" s="23">
        <v>4542</v>
      </c>
      <c r="P93" s="23">
        <v>732214709</v>
      </c>
      <c r="Q93" s="17"/>
      <c r="R93" s="18">
        <f t="shared" si="7"/>
        <v>330894625</v>
      </c>
      <c r="S93" s="18">
        <f t="shared" si="8"/>
        <v>244566988</v>
      </c>
      <c r="U93" s="18">
        <f t="shared" si="9"/>
        <v>234711.92300000001</v>
      </c>
      <c r="V93" s="18">
        <f t="shared" si="10"/>
        <v>366107.35499999998</v>
      </c>
      <c r="W93" s="18"/>
      <c r="X93" s="18"/>
      <c r="Z93" s="5">
        <f t="shared" ref="Z93:AA93" si="205">U93/R93</f>
        <v>7.0932528142456227E-4</v>
      </c>
      <c r="AA93" s="5">
        <f t="shared" si="205"/>
        <v>1.4969614582651686E-3</v>
      </c>
      <c r="AB93" s="5">
        <f t="shared" si="14"/>
        <v>7.8763617684060637E-4</v>
      </c>
      <c r="AF93" s="5">
        <f t="shared" si="17"/>
        <v>449</v>
      </c>
      <c r="AG93" s="5">
        <f t="shared" si="18"/>
        <v>4542</v>
      </c>
      <c r="AH93" s="5">
        <f t="shared" si="19"/>
        <v>10.115812917594655</v>
      </c>
      <c r="AJ93" s="5">
        <f t="shared" ref="AJ93:AK93" si="206">U93/AF93</f>
        <v>522.74370378619153</v>
      </c>
      <c r="AK93" s="5">
        <f t="shared" si="206"/>
        <v>80.60487780713342</v>
      </c>
      <c r="AM93" s="18">
        <f t="shared" si="21"/>
        <v>78237307.5</v>
      </c>
      <c r="AN93" s="18">
        <f t="shared" si="22"/>
        <v>732214709</v>
      </c>
      <c r="AP93" s="18">
        <f t="shared" si="23"/>
        <v>174247.90089086859</v>
      </c>
      <c r="AQ93" s="18">
        <f t="shared" si="24"/>
        <v>161209.75539409951</v>
      </c>
    </row>
    <row r="94" spans="2:43" ht="15.75" customHeight="1">
      <c r="B94" s="19">
        <v>2987</v>
      </c>
      <c r="C94" s="20">
        <v>1643932800</v>
      </c>
      <c r="D94" s="20">
        <v>274198.00699999998</v>
      </c>
      <c r="E94" s="20">
        <v>2690</v>
      </c>
      <c r="F94" s="20">
        <v>346352138</v>
      </c>
      <c r="G94" s="20">
        <v>515</v>
      </c>
      <c r="H94" s="20">
        <v>91399335.5</v>
      </c>
      <c r="I94" s="16"/>
      <c r="J94" s="19">
        <v>2995</v>
      </c>
      <c r="K94" s="20">
        <v>1643932800</v>
      </c>
      <c r="L94" s="20">
        <v>292162.63099999999</v>
      </c>
      <c r="M94" s="20">
        <v>2694</v>
      </c>
      <c r="N94" s="20">
        <v>192894683</v>
      </c>
      <c r="O94" s="20">
        <v>4967</v>
      </c>
      <c r="P94" s="20">
        <v>584325263</v>
      </c>
      <c r="Q94" s="21"/>
      <c r="R94" s="18">
        <f t="shared" si="7"/>
        <v>346352138</v>
      </c>
      <c r="S94" s="18">
        <f t="shared" si="8"/>
        <v>192894683</v>
      </c>
      <c r="U94" s="18">
        <f t="shared" si="9"/>
        <v>274198.00699999998</v>
      </c>
      <c r="V94" s="18">
        <f t="shared" si="10"/>
        <v>292162.63099999999</v>
      </c>
      <c r="W94" s="18"/>
      <c r="X94" s="18"/>
      <c r="Z94" s="5">
        <f t="shared" ref="Z94:AA94" si="207">U94/R94</f>
        <v>7.91674070740109E-4</v>
      </c>
      <c r="AA94" s="5">
        <f t="shared" si="207"/>
        <v>1.5146225207254675E-3</v>
      </c>
      <c r="AB94" s="5">
        <f t="shared" si="14"/>
        <v>7.229484499853585E-4</v>
      </c>
      <c r="AF94" s="5">
        <f t="shared" si="17"/>
        <v>515</v>
      </c>
      <c r="AG94" s="5">
        <f t="shared" si="18"/>
        <v>4967</v>
      </c>
      <c r="AH94" s="5">
        <f t="shared" si="19"/>
        <v>9.6446601941747581</v>
      </c>
      <c r="AJ94" s="5">
        <f t="shared" ref="AJ94:AK94" si="208">U94/AF94</f>
        <v>532.42331456310671</v>
      </c>
      <c r="AK94" s="5">
        <f t="shared" si="208"/>
        <v>58.82074310448963</v>
      </c>
      <c r="AM94" s="18">
        <f t="shared" si="21"/>
        <v>91399335.5</v>
      </c>
      <c r="AN94" s="18">
        <f t="shared" si="22"/>
        <v>584325263</v>
      </c>
      <c r="AP94" s="18">
        <f t="shared" si="23"/>
        <v>177474.43786407766</v>
      </c>
      <c r="AQ94" s="18">
        <f t="shared" si="24"/>
        <v>117641.48641030803</v>
      </c>
    </row>
    <row r="95" spans="2:43" ht="15.75" customHeight="1">
      <c r="B95" s="22">
        <v>3020</v>
      </c>
      <c r="C95" s="23">
        <v>1644019200</v>
      </c>
      <c r="D95" s="23">
        <v>183612.27100000001</v>
      </c>
      <c r="E95" s="23">
        <v>2984</v>
      </c>
      <c r="F95" s="23">
        <v>376644457</v>
      </c>
      <c r="G95" s="23">
        <v>377</v>
      </c>
      <c r="H95" s="23">
        <v>61204090.200000003</v>
      </c>
      <c r="I95" s="16"/>
      <c r="J95" s="22">
        <v>3018</v>
      </c>
      <c r="K95" s="23">
        <v>1644019200</v>
      </c>
      <c r="L95" s="23">
        <v>344472.46299999999</v>
      </c>
      <c r="M95" s="23">
        <v>2994</v>
      </c>
      <c r="N95" s="23">
        <v>269672079</v>
      </c>
      <c r="O95" s="23">
        <v>4510</v>
      </c>
      <c r="P95" s="23">
        <v>688944927</v>
      </c>
      <c r="Q95" s="17"/>
      <c r="R95" s="18">
        <f t="shared" si="7"/>
        <v>376644457</v>
      </c>
      <c r="S95" s="18">
        <f t="shared" si="8"/>
        <v>269672079</v>
      </c>
      <c r="U95" s="18">
        <f t="shared" si="9"/>
        <v>183612.27100000001</v>
      </c>
      <c r="V95" s="18">
        <f t="shared" si="10"/>
        <v>344472.46299999999</v>
      </c>
      <c r="W95" s="18"/>
      <c r="X95" s="18"/>
      <c r="Z95" s="5">
        <f t="shared" ref="Z95:AA95" si="209">U95/R95</f>
        <v>4.8749495070891219E-4</v>
      </c>
      <c r="AA95" s="5">
        <f t="shared" si="209"/>
        <v>1.2773753377708784E-3</v>
      </c>
      <c r="AB95" s="5">
        <f t="shared" si="14"/>
        <v>7.8988038706196621E-4</v>
      </c>
      <c r="AF95" s="5">
        <f t="shared" si="17"/>
        <v>377</v>
      </c>
      <c r="AG95" s="5">
        <f t="shared" si="18"/>
        <v>4510</v>
      </c>
      <c r="AH95" s="5">
        <f t="shared" si="19"/>
        <v>11.962864721485412</v>
      </c>
      <c r="AJ95" s="5">
        <f t="shared" ref="AJ95:AK95" si="210">U95/AF95</f>
        <v>487.03520159151196</v>
      </c>
      <c r="AK95" s="5">
        <f t="shared" si="210"/>
        <v>76.379703547671838</v>
      </c>
      <c r="AM95" s="18">
        <f t="shared" si="21"/>
        <v>61204090.200000003</v>
      </c>
      <c r="AN95" s="18">
        <f t="shared" si="22"/>
        <v>688944927</v>
      </c>
      <c r="AP95" s="18">
        <f t="shared" si="23"/>
        <v>162345.06684350132</v>
      </c>
      <c r="AQ95" s="18">
        <f t="shared" si="24"/>
        <v>152759.40731707317</v>
      </c>
    </row>
    <row r="96" spans="2:43" ht="15.75" customHeight="1">
      <c r="B96" s="19">
        <v>3064</v>
      </c>
      <c r="C96" s="20">
        <v>1644105600</v>
      </c>
      <c r="D96" s="20">
        <v>137370.39000000001</v>
      </c>
      <c r="E96" s="20">
        <v>3020</v>
      </c>
      <c r="F96" s="20">
        <v>379201714</v>
      </c>
      <c r="G96" s="20">
        <v>370</v>
      </c>
      <c r="H96" s="20">
        <v>45790130</v>
      </c>
      <c r="I96" s="16"/>
      <c r="J96" s="19">
        <v>3058</v>
      </c>
      <c r="K96" s="20">
        <v>1644105600</v>
      </c>
      <c r="L96" s="20">
        <v>269844.64199999999</v>
      </c>
      <c r="M96" s="20">
        <v>3018</v>
      </c>
      <c r="N96" s="20">
        <v>295503172</v>
      </c>
      <c r="O96" s="20">
        <v>3999</v>
      </c>
      <c r="P96" s="20">
        <v>539689284</v>
      </c>
      <c r="Q96" s="21"/>
      <c r="R96" s="18">
        <f t="shared" si="7"/>
        <v>379201714</v>
      </c>
      <c r="S96" s="18">
        <f t="shared" si="8"/>
        <v>295503172</v>
      </c>
      <c r="U96" s="18">
        <f t="shared" si="9"/>
        <v>137370.39000000001</v>
      </c>
      <c r="V96" s="18">
        <f t="shared" si="10"/>
        <v>269844.64199999999</v>
      </c>
      <c r="W96" s="18"/>
      <c r="X96" s="18"/>
      <c r="Z96" s="5">
        <f t="shared" ref="Z96:AA96" si="211">U96/R96</f>
        <v>3.6226204926911279E-4</v>
      </c>
      <c r="AA96" s="5">
        <f t="shared" si="211"/>
        <v>9.1317003527799693E-4</v>
      </c>
      <c r="AB96" s="5">
        <f t="shared" si="14"/>
        <v>5.5090798600888414E-4</v>
      </c>
      <c r="AF96" s="5">
        <f t="shared" si="17"/>
        <v>370</v>
      </c>
      <c r="AG96" s="5">
        <f t="shared" si="18"/>
        <v>3999</v>
      </c>
      <c r="AH96" s="5">
        <f t="shared" si="19"/>
        <v>10.808108108108108</v>
      </c>
      <c r="AJ96" s="5">
        <f t="shared" ref="AJ96:AK96" si="212">U96/AF96</f>
        <v>371.27132432432438</v>
      </c>
      <c r="AK96" s="5">
        <f t="shared" si="212"/>
        <v>67.478030007501872</v>
      </c>
      <c r="AM96" s="18">
        <f t="shared" si="21"/>
        <v>45790130</v>
      </c>
      <c r="AN96" s="18">
        <f t="shared" si="22"/>
        <v>539689284</v>
      </c>
      <c r="AP96" s="18">
        <f t="shared" si="23"/>
        <v>123757.10810810811</v>
      </c>
      <c r="AQ96" s="18">
        <f t="shared" si="24"/>
        <v>134956.06001500375</v>
      </c>
    </row>
    <row r="97" spans="2:71" ht="15.75" customHeight="1">
      <c r="B97" s="22">
        <v>3148</v>
      </c>
      <c r="C97" s="23">
        <v>1644192000</v>
      </c>
      <c r="D97" s="23">
        <v>238011.283</v>
      </c>
      <c r="E97" s="23">
        <v>3059</v>
      </c>
      <c r="F97" s="23">
        <v>388551363</v>
      </c>
      <c r="G97" s="23">
        <v>468</v>
      </c>
      <c r="H97" s="23">
        <v>79337094.400000006</v>
      </c>
      <c r="I97" s="16"/>
      <c r="J97" s="22">
        <v>3140</v>
      </c>
      <c r="K97" s="23">
        <v>1644192000</v>
      </c>
      <c r="L97" s="23">
        <v>326346.19500000001</v>
      </c>
      <c r="M97" s="23">
        <v>3058</v>
      </c>
      <c r="N97" s="23">
        <v>297245699</v>
      </c>
      <c r="O97" s="23">
        <v>4653</v>
      </c>
      <c r="P97" s="23">
        <v>652692390</v>
      </c>
      <c r="Q97" s="17"/>
      <c r="R97" s="18">
        <f t="shared" si="7"/>
        <v>388551363</v>
      </c>
      <c r="S97" s="18">
        <f t="shared" si="8"/>
        <v>297245699</v>
      </c>
      <c r="U97" s="18">
        <f t="shared" si="9"/>
        <v>238011.283</v>
      </c>
      <c r="V97" s="18">
        <f t="shared" si="10"/>
        <v>326346.19500000001</v>
      </c>
      <c r="W97" s="18"/>
      <c r="X97" s="18"/>
      <c r="Z97" s="5">
        <f t="shared" ref="Z97:AA97" si="213">U97/R97</f>
        <v>6.1256066935994763E-4</v>
      </c>
      <c r="AA97" s="5">
        <f t="shared" si="213"/>
        <v>1.0979004779477061E-3</v>
      </c>
      <c r="AB97" s="5">
        <f t="shared" si="14"/>
        <v>4.8533980858775849E-4</v>
      </c>
      <c r="AF97" s="5">
        <f t="shared" si="17"/>
        <v>468</v>
      </c>
      <c r="AG97" s="5">
        <f t="shared" si="18"/>
        <v>4653</v>
      </c>
      <c r="AH97" s="5">
        <f t="shared" si="19"/>
        <v>9.9423076923076916</v>
      </c>
      <c r="AJ97" s="5">
        <f t="shared" ref="AJ97:AK97" si="214">U97/AF97</f>
        <v>508.57111752136751</v>
      </c>
      <c r="AK97" s="5">
        <f t="shared" si="214"/>
        <v>70.136727917472598</v>
      </c>
      <c r="AM97" s="18">
        <f t="shared" si="21"/>
        <v>79337094.400000006</v>
      </c>
      <c r="AN97" s="18">
        <f t="shared" si="22"/>
        <v>652692390</v>
      </c>
      <c r="AP97" s="18">
        <f t="shared" si="23"/>
        <v>169523.70598290599</v>
      </c>
      <c r="AQ97" s="18">
        <f t="shared" si="24"/>
        <v>140273.4558349452</v>
      </c>
      <c r="BS97" s="25"/>
    </row>
    <row r="98" spans="2:71" ht="15.75" customHeight="1">
      <c r="B98" s="19">
        <v>3127</v>
      </c>
      <c r="C98" s="20">
        <v>1644278400</v>
      </c>
      <c r="D98" s="20">
        <v>277743.44900000002</v>
      </c>
      <c r="E98" s="20">
        <v>3148</v>
      </c>
      <c r="F98" s="20">
        <v>388441935</v>
      </c>
      <c r="G98" s="20">
        <v>497</v>
      </c>
      <c r="H98" s="20">
        <v>92581149.799999997</v>
      </c>
      <c r="I98" s="16"/>
      <c r="J98" s="19">
        <v>3119</v>
      </c>
      <c r="K98" s="20">
        <v>1644278400</v>
      </c>
      <c r="L98" s="20">
        <v>334984.24300000002</v>
      </c>
      <c r="M98" s="20">
        <v>3146</v>
      </c>
      <c r="N98" s="20">
        <v>279477806</v>
      </c>
      <c r="O98" s="20">
        <v>4635</v>
      </c>
      <c r="P98" s="20">
        <v>669968485</v>
      </c>
      <c r="Q98" s="21"/>
      <c r="R98" s="18">
        <f t="shared" si="7"/>
        <v>388441935</v>
      </c>
      <c r="S98" s="18">
        <f t="shared" si="8"/>
        <v>279477806</v>
      </c>
      <c r="U98" s="18">
        <f t="shared" si="9"/>
        <v>277743.44900000002</v>
      </c>
      <c r="V98" s="18">
        <f t="shared" si="10"/>
        <v>334984.24300000002</v>
      </c>
      <c r="W98" s="18"/>
      <c r="X98" s="18"/>
      <c r="Z98" s="5">
        <f t="shared" ref="Z98:AA98" si="215">U98/R98</f>
        <v>7.1501921902433123E-4</v>
      </c>
      <c r="AA98" s="5">
        <f t="shared" si="215"/>
        <v>1.1986076740562361E-3</v>
      </c>
      <c r="AB98" s="5">
        <f t="shared" si="14"/>
        <v>4.8358845503190492E-4</v>
      </c>
      <c r="AF98" s="5">
        <f t="shared" si="17"/>
        <v>497</v>
      </c>
      <c r="AG98" s="5">
        <f t="shared" si="18"/>
        <v>4635</v>
      </c>
      <c r="AH98" s="5">
        <f t="shared" si="19"/>
        <v>9.3259557344064383</v>
      </c>
      <c r="AJ98" s="5">
        <f t="shared" ref="AJ98:AK98" si="216">U98/AF98</f>
        <v>558.8399376257546</v>
      </c>
      <c r="AK98" s="5">
        <f t="shared" si="216"/>
        <v>72.272760086299897</v>
      </c>
      <c r="AM98" s="18">
        <f t="shared" si="21"/>
        <v>92581149.799999997</v>
      </c>
      <c r="AN98" s="18">
        <f t="shared" si="22"/>
        <v>669968485</v>
      </c>
      <c r="AP98" s="18">
        <f t="shared" si="23"/>
        <v>186279.97947686116</v>
      </c>
      <c r="AQ98" s="18">
        <f t="shared" si="24"/>
        <v>144545.51995685007</v>
      </c>
    </row>
    <row r="99" spans="2:71" ht="15.75" customHeight="1">
      <c r="B99" s="22">
        <v>3246</v>
      </c>
      <c r="C99" s="23">
        <v>1644364800</v>
      </c>
      <c r="D99" s="23">
        <v>207943.57500000001</v>
      </c>
      <c r="E99" s="23">
        <v>3127</v>
      </c>
      <c r="F99" s="23">
        <v>397771056</v>
      </c>
      <c r="G99" s="23">
        <v>388</v>
      </c>
      <c r="H99" s="23">
        <v>69314525</v>
      </c>
      <c r="I99" s="16"/>
      <c r="J99" s="22">
        <v>3245</v>
      </c>
      <c r="K99" s="23">
        <v>1644364800</v>
      </c>
      <c r="L99" s="23">
        <v>308055.58299999998</v>
      </c>
      <c r="M99" s="23">
        <v>3119</v>
      </c>
      <c r="N99" s="23">
        <v>307804114</v>
      </c>
      <c r="O99" s="23">
        <v>4398</v>
      </c>
      <c r="P99" s="23">
        <v>616111166</v>
      </c>
      <c r="Q99" s="17"/>
      <c r="R99" s="18">
        <f t="shared" si="7"/>
        <v>397771056</v>
      </c>
      <c r="S99" s="18">
        <f t="shared" si="8"/>
        <v>307804114</v>
      </c>
      <c r="U99" s="18">
        <f t="shared" si="9"/>
        <v>207943.57500000001</v>
      </c>
      <c r="V99" s="18">
        <f t="shared" si="10"/>
        <v>308055.58299999998</v>
      </c>
      <c r="W99" s="18"/>
      <c r="X99" s="18"/>
      <c r="Z99" s="5">
        <f t="shared" ref="Z99:AA99" si="217">U99/R99</f>
        <v>5.2277201134513925E-4</v>
      </c>
      <c r="AA99" s="5">
        <f t="shared" si="217"/>
        <v>1.0008169773845193E-3</v>
      </c>
      <c r="AB99" s="5">
        <f t="shared" si="14"/>
        <v>4.7804496603938006E-4</v>
      </c>
      <c r="AF99" s="5">
        <f t="shared" si="17"/>
        <v>388</v>
      </c>
      <c r="AG99" s="5">
        <f t="shared" si="18"/>
        <v>4398</v>
      </c>
      <c r="AH99" s="5">
        <f t="shared" si="19"/>
        <v>11.335051546391753</v>
      </c>
      <c r="AJ99" s="5">
        <f t="shared" ref="AJ99:AK99" si="218">U99/AF99</f>
        <v>535.93704896907218</v>
      </c>
      <c r="AK99" s="5">
        <f t="shared" si="218"/>
        <v>70.04447089586175</v>
      </c>
      <c r="AM99" s="18">
        <f t="shared" si="21"/>
        <v>69314525</v>
      </c>
      <c r="AN99" s="18">
        <f t="shared" si="22"/>
        <v>616111166</v>
      </c>
      <c r="AP99" s="18">
        <f t="shared" si="23"/>
        <v>178645.68298969071</v>
      </c>
      <c r="AQ99" s="18">
        <f t="shared" si="24"/>
        <v>140088.94179172351</v>
      </c>
    </row>
    <row r="100" spans="2:71" ht="15.75" customHeight="1">
      <c r="B100" s="19">
        <v>3072</v>
      </c>
      <c r="C100" s="20">
        <v>1644451200</v>
      </c>
      <c r="D100" s="20">
        <v>395861.39600000001</v>
      </c>
      <c r="E100" s="20">
        <v>3241</v>
      </c>
      <c r="F100" s="20">
        <v>393629776</v>
      </c>
      <c r="G100" s="20">
        <v>501</v>
      </c>
      <c r="H100" s="20">
        <v>131953799</v>
      </c>
      <c r="I100" s="16"/>
      <c r="J100" s="19">
        <v>3075</v>
      </c>
      <c r="K100" s="20">
        <v>1644451200</v>
      </c>
      <c r="L100" s="20">
        <v>517748.03899999999</v>
      </c>
      <c r="M100" s="20">
        <v>3245</v>
      </c>
      <c r="N100" s="20">
        <v>283280335</v>
      </c>
      <c r="O100" s="20">
        <v>5372</v>
      </c>
      <c r="P100" s="20">
        <v>1035496077</v>
      </c>
      <c r="Q100" s="21"/>
      <c r="R100" s="18">
        <f t="shared" si="7"/>
        <v>393629776</v>
      </c>
      <c r="S100" s="18">
        <f t="shared" si="8"/>
        <v>283280335</v>
      </c>
      <c r="U100" s="18">
        <f t="shared" si="9"/>
        <v>395861.39600000001</v>
      </c>
      <c r="V100" s="18">
        <f t="shared" si="10"/>
        <v>517748.03899999999</v>
      </c>
      <c r="W100" s="18"/>
      <c r="X100" s="18"/>
      <c r="Z100" s="5">
        <f t="shared" ref="Z100:AA100" si="219">U100/R100</f>
        <v>1.0056693373724857E-3</v>
      </c>
      <c r="AA100" s="5">
        <f t="shared" si="219"/>
        <v>1.8276878943961994E-3</v>
      </c>
      <c r="AB100" s="5">
        <f t="shared" si="14"/>
        <v>8.2201855702371371E-4</v>
      </c>
      <c r="AF100" s="5">
        <f t="shared" si="17"/>
        <v>501</v>
      </c>
      <c r="AG100" s="5">
        <f t="shared" si="18"/>
        <v>5372</v>
      </c>
      <c r="AH100" s="5">
        <f t="shared" si="19"/>
        <v>10.722554890219561</v>
      </c>
      <c r="AJ100" s="5">
        <f t="shared" ref="AJ100:AK100" si="220">U100/AF100</f>
        <v>790.14250698602791</v>
      </c>
      <c r="AK100" s="5">
        <f t="shared" si="220"/>
        <v>96.379009493670878</v>
      </c>
      <c r="AM100" s="18">
        <f t="shared" si="21"/>
        <v>131953799</v>
      </c>
      <c r="AN100" s="18">
        <f t="shared" si="22"/>
        <v>1035496077</v>
      </c>
      <c r="AP100" s="18">
        <f t="shared" si="23"/>
        <v>263380.83632734529</v>
      </c>
      <c r="AQ100" s="18">
        <f t="shared" si="24"/>
        <v>192758.01880119136</v>
      </c>
    </row>
    <row r="101" spans="2:71" ht="15.75" customHeight="1">
      <c r="B101" s="22">
        <v>2929</v>
      </c>
      <c r="C101" s="23">
        <v>1644537600</v>
      </c>
      <c r="D101" s="23">
        <v>412741.89299999998</v>
      </c>
      <c r="E101" s="23">
        <v>3070</v>
      </c>
      <c r="F101" s="23">
        <v>386237958</v>
      </c>
      <c r="G101" s="23">
        <v>716</v>
      </c>
      <c r="H101" s="23">
        <v>137580631</v>
      </c>
      <c r="I101" s="16"/>
      <c r="J101" s="22">
        <v>2927</v>
      </c>
      <c r="K101" s="23">
        <v>1644537600</v>
      </c>
      <c r="L101" s="23">
        <v>540837.29500000004</v>
      </c>
      <c r="M101" s="23">
        <v>3075</v>
      </c>
      <c r="N101" s="23">
        <v>283773457</v>
      </c>
      <c r="O101" s="23">
        <v>6104</v>
      </c>
      <c r="P101" s="23">
        <v>1081674591</v>
      </c>
      <c r="Q101" s="17"/>
      <c r="R101" s="18">
        <f t="shared" si="7"/>
        <v>386237958</v>
      </c>
      <c r="S101" s="18">
        <f t="shared" si="8"/>
        <v>283773457</v>
      </c>
      <c r="U101" s="18">
        <f t="shared" si="9"/>
        <v>412741.89299999998</v>
      </c>
      <c r="V101" s="18">
        <f t="shared" si="10"/>
        <v>540837.29500000004</v>
      </c>
      <c r="W101" s="18"/>
      <c r="X101" s="18"/>
      <c r="Z101" s="5">
        <f t="shared" ref="Z101:AA101" si="221">U101/R101</f>
        <v>1.0686207413099465E-3</v>
      </c>
      <c r="AA101" s="5">
        <f t="shared" si="221"/>
        <v>1.9058769650890923E-3</v>
      </c>
      <c r="AB101" s="5">
        <f t="shared" si="14"/>
        <v>8.372562237791458E-4</v>
      </c>
      <c r="AF101" s="5">
        <f t="shared" si="17"/>
        <v>716</v>
      </c>
      <c r="AG101" s="5">
        <f t="shared" si="18"/>
        <v>6104</v>
      </c>
      <c r="AH101" s="5">
        <f t="shared" si="19"/>
        <v>8.5251396648044686</v>
      </c>
      <c r="AJ101" s="5">
        <f t="shared" ref="AJ101:AK101" si="222">U101/AF101</f>
        <v>576.45515782122902</v>
      </c>
      <c r="AK101" s="5">
        <f t="shared" si="222"/>
        <v>88.603750819135001</v>
      </c>
      <c r="AM101" s="18">
        <f t="shared" si="21"/>
        <v>137580631</v>
      </c>
      <c r="AN101" s="18">
        <f t="shared" si="22"/>
        <v>1081674591</v>
      </c>
      <c r="AP101" s="18">
        <f t="shared" si="23"/>
        <v>192151.71927374302</v>
      </c>
      <c r="AQ101" s="18">
        <f t="shared" si="24"/>
        <v>177207.50180209699</v>
      </c>
    </row>
    <row r="102" spans="2:71" ht="15.75" customHeight="1">
      <c r="B102" s="19">
        <v>2969</v>
      </c>
      <c r="C102" s="20">
        <v>1644624000</v>
      </c>
      <c r="D102" s="20">
        <v>190013.94699999999</v>
      </c>
      <c r="E102" s="20">
        <v>2928</v>
      </c>
      <c r="F102" s="20">
        <v>387920053</v>
      </c>
      <c r="G102" s="20">
        <v>371</v>
      </c>
      <c r="H102" s="20">
        <v>63337982.200000003</v>
      </c>
      <c r="I102" s="16"/>
      <c r="J102" s="19">
        <v>2972</v>
      </c>
      <c r="K102" s="20">
        <v>1644624000</v>
      </c>
      <c r="L102" s="20">
        <v>247610.24900000001</v>
      </c>
      <c r="M102" s="20">
        <v>2927</v>
      </c>
      <c r="N102" s="20">
        <v>284681871</v>
      </c>
      <c r="O102" s="20">
        <v>3583</v>
      </c>
      <c r="P102" s="20">
        <v>495220499</v>
      </c>
      <c r="Q102" s="21"/>
      <c r="R102" s="18">
        <f t="shared" si="7"/>
        <v>387920053</v>
      </c>
      <c r="S102" s="18">
        <f t="shared" si="8"/>
        <v>284681871</v>
      </c>
      <c r="U102" s="18">
        <f t="shared" si="9"/>
        <v>190013.94699999999</v>
      </c>
      <c r="V102" s="18">
        <f t="shared" si="10"/>
        <v>247610.24900000001</v>
      </c>
      <c r="W102" s="18"/>
      <c r="X102" s="18"/>
      <c r="Z102" s="5">
        <f t="shared" ref="Z102:AA102" si="223">U102/R102</f>
        <v>4.8982759599695141E-4</v>
      </c>
      <c r="AA102" s="5">
        <f t="shared" si="223"/>
        <v>8.6977877491889889E-4</v>
      </c>
      <c r="AB102" s="5">
        <f t="shared" si="14"/>
        <v>3.7995117892194747E-4</v>
      </c>
      <c r="AF102" s="5">
        <f t="shared" si="17"/>
        <v>371</v>
      </c>
      <c r="AG102" s="5">
        <f t="shared" si="18"/>
        <v>3583</v>
      </c>
      <c r="AH102" s="5">
        <f t="shared" si="19"/>
        <v>9.6576819407008081</v>
      </c>
      <c r="AJ102" s="5">
        <f t="shared" ref="AJ102:AK102" si="224">U102/AF102</f>
        <v>512.16697304582203</v>
      </c>
      <c r="AK102" s="5">
        <f t="shared" si="224"/>
        <v>69.106963159363659</v>
      </c>
      <c r="AM102" s="18">
        <f t="shared" si="21"/>
        <v>63337982.200000003</v>
      </c>
      <c r="AN102" s="18">
        <f t="shared" si="22"/>
        <v>495220499</v>
      </c>
      <c r="AP102" s="18">
        <f t="shared" si="23"/>
        <v>170722.32398921833</v>
      </c>
      <c r="AQ102" s="18">
        <f t="shared" si="24"/>
        <v>138213.92659782304</v>
      </c>
    </row>
    <row r="103" spans="2:71" ht="15.75" customHeight="1"/>
    <row r="104" spans="2:71" ht="15.75" customHeight="1"/>
    <row r="105" spans="2:71" ht="15.75" customHeight="1"/>
    <row r="106" spans="2:71" ht="15.75" customHeight="1"/>
    <row r="107" spans="2:71" ht="15.75" customHeight="1"/>
    <row r="108" spans="2:71" ht="15.75" customHeight="1"/>
    <row r="109" spans="2:71" ht="15.75" customHeight="1"/>
    <row r="110" spans="2:71" ht="15.75" customHeight="1"/>
    <row r="111" spans="2:71" ht="15.75" customHeight="1"/>
    <row r="112" spans="2:7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T1000"/>
  <sheetViews>
    <sheetView topLeftCell="AU1" zoomScaleNormal="100" workbookViewId="0"/>
  </sheetViews>
  <sheetFormatPr defaultColWidth="14.42578125" defaultRowHeight="15" customHeight="1"/>
  <cols>
    <col min="1" max="2" width="8.7109375" customWidth="1"/>
    <col min="3" max="3" width="15.7109375" customWidth="1"/>
    <col min="4" max="4" width="16.5703125" customWidth="1"/>
    <col min="5" max="5" width="8.7109375" customWidth="1"/>
    <col min="6" max="6" width="16.5703125" customWidth="1"/>
    <col min="7" max="7" width="8.7109375" customWidth="1"/>
    <col min="8" max="8" width="16.5703125" customWidth="1"/>
    <col min="9" max="10" width="8.7109375" customWidth="1"/>
    <col min="11" max="11" width="15.7109375" customWidth="1"/>
    <col min="12" max="12" width="16.5703125" customWidth="1"/>
    <col min="13" max="13" width="8.7109375" customWidth="1"/>
    <col min="14" max="14" width="16.5703125" customWidth="1"/>
    <col min="15" max="15" width="8.7109375" customWidth="1"/>
    <col min="16" max="16" width="16.5703125" customWidth="1"/>
    <col min="17" max="17" width="8.7109375" customWidth="1"/>
    <col min="18" max="19" width="12" customWidth="1"/>
    <col min="20" max="25" width="8.7109375" customWidth="1"/>
    <col min="26" max="26" width="10.5703125" customWidth="1"/>
    <col min="27" max="27" width="10" customWidth="1"/>
    <col min="28" max="31" width="8.7109375" customWidth="1"/>
    <col min="32" max="32" width="12" customWidth="1"/>
    <col min="33" max="35" width="8.7109375" customWidth="1"/>
    <col min="36" max="36" width="9.85546875" customWidth="1"/>
    <col min="37" max="38" width="8.7109375" customWidth="1"/>
    <col min="39" max="39" width="10.85546875" customWidth="1"/>
    <col min="40" max="40" width="12.7109375" customWidth="1"/>
    <col min="41" max="42" width="8.7109375" customWidth="1"/>
    <col min="43" max="43" width="10.42578125" customWidth="1"/>
    <col min="44" max="80" width="8.7109375" customWidth="1"/>
  </cols>
  <sheetData>
    <row r="1" spans="2:45">
      <c r="R1" s="4">
        <f t="shared" ref="R1:S1" si="0">AVERAGE(R3:R102)</f>
        <v>162297702.41999999</v>
      </c>
      <c r="S1" s="4">
        <f t="shared" si="0"/>
        <v>45685723.386999995</v>
      </c>
      <c r="U1" s="4">
        <f t="shared" ref="U1:V1" si="1">AVERAGE(U3:U102)</f>
        <v>150044.08154099996</v>
      </c>
      <c r="V1" s="4">
        <f t="shared" si="1"/>
        <v>74847.951362999986</v>
      </c>
      <c r="Z1" s="5">
        <f t="shared" ref="Z1:AB1" si="2">AVERAGE(Z3:Z102)</f>
        <v>9.1231655040809392E-4</v>
      </c>
      <c r="AA1" s="5">
        <f t="shared" si="2"/>
        <v>1.6342934555010646E-3</v>
      </c>
      <c r="AB1" s="5">
        <f t="shared" si="2"/>
        <v>7.2197690509297088E-4</v>
      </c>
      <c r="AF1" s="5">
        <f t="shared" ref="AF1:AH1" si="3">AVERAGE(AF3:AF102)</f>
        <v>442.55</v>
      </c>
      <c r="AG1" s="5">
        <f t="shared" si="3"/>
        <v>2473.12</v>
      </c>
      <c r="AH1" s="5">
        <f t="shared" si="3"/>
        <v>6.0771954386630238</v>
      </c>
      <c r="AJ1" s="5">
        <f t="shared" ref="AJ1:AK1" si="4">AVERAGE(AJ3:AJ102)</f>
        <v>321.99682263371511</v>
      </c>
      <c r="AK1" s="5">
        <f t="shared" si="4"/>
        <v>29.131696775941268</v>
      </c>
      <c r="AM1" s="4">
        <f t="shared" ref="AM1:AN1" si="5">AVERAGE(AM3:AM102)</f>
        <v>50014693.828200005</v>
      </c>
      <c r="AN1" s="4">
        <f t="shared" si="5"/>
        <v>149695902.73000002</v>
      </c>
      <c r="AP1" s="4">
        <f t="shared" ref="AP1:AQ1" si="6">AVERAGE(AP3:AP102)</f>
        <v>107332.27418608269</v>
      </c>
      <c r="AQ1" s="4">
        <f t="shared" si="6"/>
        <v>58263.393552422327</v>
      </c>
    </row>
    <row r="2" spans="2:45" ht="76.5"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/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7" t="s">
        <v>19</v>
      </c>
      <c r="Q2" s="7"/>
      <c r="R2" s="8" t="s">
        <v>20</v>
      </c>
      <c r="S2" s="8" t="s">
        <v>21</v>
      </c>
      <c r="T2" s="9"/>
      <c r="U2" s="10" t="s">
        <v>22</v>
      </c>
      <c r="V2" s="10" t="s">
        <v>23</v>
      </c>
      <c r="W2" s="10" t="s">
        <v>24</v>
      </c>
      <c r="X2" s="10" t="s">
        <v>25</v>
      </c>
      <c r="Y2" s="9"/>
      <c r="Z2" s="8" t="s">
        <v>26</v>
      </c>
      <c r="AA2" s="8" t="s">
        <v>27</v>
      </c>
      <c r="AB2" s="11" t="s">
        <v>28</v>
      </c>
      <c r="AC2" s="8" t="s">
        <v>29</v>
      </c>
      <c r="AD2" s="8" t="s">
        <v>30</v>
      </c>
      <c r="AF2" s="8" t="s">
        <v>31</v>
      </c>
      <c r="AG2" s="8" t="s">
        <v>32</v>
      </c>
      <c r="AH2" s="12" t="s">
        <v>33</v>
      </c>
      <c r="AI2" s="12"/>
      <c r="AJ2" s="12" t="s">
        <v>34</v>
      </c>
      <c r="AK2" s="12" t="s">
        <v>35</v>
      </c>
      <c r="AM2" s="7" t="s">
        <v>36</v>
      </c>
      <c r="AN2" s="7" t="s">
        <v>37</v>
      </c>
      <c r="AP2" s="13" t="s">
        <v>38</v>
      </c>
      <c r="AQ2" s="13" t="s">
        <v>39</v>
      </c>
      <c r="AR2" s="13" t="s">
        <v>40</v>
      </c>
      <c r="AS2" s="13" t="s">
        <v>41</v>
      </c>
    </row>
    <row r="3" spans="2:45" ht="15.75">
      <c r="B3" s="14">
        <v>2.2377000000000001E-4</v>
      </c>
      <c r="C3" s="15">
        <v>1636070400</v>
      </c>
      <c r="D3" s="15">
        <v>96999.469100000002</v>
      </c>
      <c r="E3" s="15">
        <v>2.2112E-4</v>
      </c>
      <c r="F3" s="15">
        <v>160108133</v>
      </c>
      <c r="G3" s="15">
        <v>569</v>
      </c>
      <c r="H3" s="15">
        <v>32333156.399999999</v>
      </c>
      <c r="I3" s="16"/>
      <c r="J3" s="14">
        <v>2.2343999999999999E-4</v>
      </c>
      <c r="K3" s="15">
        <v>1636070400</v>
      </c>
      <c r="L3" s="15">
        <v>71834.810400000002</v>
      </c>
      <c r="M3" s="15">
        <v>2.2088000000000001E-4</v>
      </c>
      <c r="N3" s="15">
        <v>47374402.399999999</v>
      </c>
      <c r="O3" s="15">
        <v>2383</v>
      </c>
      <c r="P3" s="15">
        <v>143669621</v>
      </c>
      <c r="Q3" s="17"/>
      <c r="R3" s="18">
        <f t="shared" ref="R3:R102" si="7">F3</f>
        <v>160108133</v>
      </c>
      <c r="S3" s="18">
        <f t="shared" ref="S3:S102" si="8">N3</f>
        <v>47374402.399999999</v>
      </c>
      <c r="U3" s="18">
        <f t="shared" ref="U3:U102" si="9">D3</f>
        <v>96999.469100000002</v>
      </c>
      <c r="V3" s="18">
        <f t="shared" ref="V3:V102" si="10">L3</f>
        <v>71834.810400000002</v>
      </c>
      <c r="W3" s="18">
        <f t="shared" ref="W3:W16" ca="1" si="11">SUM(OFFSET($U$3,(ROW()-3)*7,0,7,1))</f>
        <v>868571.81059999997</v>
      </c>
      <c r="X3" s="18">
        <f t="shared" ref="X3:X16" ca="1" si="12">SUM(OFFSET($V$3,(ROW()-3)*7,0,7,1))</f>
        <v>506023.63309999998</v>
      </c>
      <c r="Z3" s="5">
        <f t="shared" ref="Z3:AA3" si="13">U3/R3</f>
        <v>6.0583723813705328E-4</v>
      </c>
      <c r="AA3" s="5">
        <f t="shared" si="13"/>
        <v>1.5163211937423828E-3</v>
      </c>
      <c r="AB3" s="5">
        <f t="shared" ref="AB3:AB102" si="14">AA3-Z3</f>
        <v>9.1048395560532948E-4</v>
      </c>
      <c r="AC3" s="5">
        <f t="shared" ref="AC3:AC16" ca="1" si="15">SUM(OFFSET($Z$3,(ROW()-3)*7,0,7,1))</f>
        <v>5.3685399043188068E-3</v>
      </c>
      <c r="AD3" s="5">
        <f t="shared" ref="AD3:AD16" ca="1" si="16">SUM(OFFSET($AA$3,(ROW()-3)*7,0,7,1))</f>
        <v>1.1041106381930448E-2</v>
      </c>
      <c r="AF3" s="5">
        <f t="shared" ref="AF3:AF102" si="17">G3</f>
        <v>569</v>
      </c>
      <c r="AG3" s="5">
        <f t="shared" ref="AG3:AG102" si="18">O3</f>
        <v>2383</v>
      </c>
      <c r="AH3" s="5">
        <f t="shared" ref="AH3:AH102" si="19">AG3/AF3</f>
        <v>4.1880492091388399</v>
      </c>
      <c r="AJ3" s="5">
        <f t="shared" ref="AJ3:AK3" si="20">U3/AF3</f>
        <v>170.47358365553603</v>
      </c>
      <c r="AK3" s="5">
        <f t="shared" si="20"/>
        <v>30.144695929500632</v>
      </c>
      <c r="AM3" s="18">
        <f t="shared" ref="AM3:AM102" si="21">H3</f>
        <v>32333156.399999999</v>
      </c>
      <c r="AN3" s="18">
        <f t="shared" ref="AN3:AN102" si="22">P3</f>
        <v>143669621</v>
      </c>
      <c r="AP3" s="18">
        <f t="shared" ref="AP3:AP102" si="23">H3/G3</f>
        <v>56824.527943760979</v>
      </c>
      <c r="AQ3" s="18">
        <f t="shared" ref="AQ3:AQ102" si="24">P3/O3</f>
        <v>60289.391942929084</v>
      </c>
      <c r="AR3" s="4">
        <f t="shared" ref="AR3:AR16" ca="1" si="25">SUM(OFFSET($AP$3,(ROW()-3)*7,0,7,1))</f>
        <v>504164.79523681378</v>
      </c>
      <c r="AS3" s="4">
        <f t="shared" ref="AS3:AS16" ca="1" si="26">SUM(OFFSET($AQ$3,(ROW()-3)*7,0,7,1))</f>
        <v>393313.07786664536</v>
      </c>
    </row>
    <row r="4" spans="2:45" ht="15.75">
      <c r="B4" s="19">
        <v>2.2172000000000001E-4</v>
      </c>
      <c r="C4" s="20">
        <v>1636156800</v>
      </c>
      <c r="D4" s="20">
        <v>114760.863</v>
      </c>
      <c r="E4" s="20">
        <v>2.2377000000000001E-4</v>
      </c>
      <c r="F4" s="20">
        <v>159817670</v>
      </c>
      <c r="G4" s="20">
        <v>630</v>
      </c>
      <c r="H4" s="20">
        <v>38253620.899999999</v>
      </c>
      <c r="I4" s="16"/>
      <c r="J4" s="19">
        <v>2.2148E-4</v>
      </c>
      <c r="K4" s="20">
        <v>1636156800</v>
      </c>
      <c r="L4" s="20">
        <v>62721.435100000002</v>
      </c>
      <c r="M4" s="20">
        <v>2.2343999999999999E-4</v>
      </c>
      <c r="N4" s="20">
        <v>53916980</v>
      </c>
      <c r="O4" s="20">
        <v>2274</v>
      </c>
      <c r="P4" s="20">
        <v>125442870</v>
      </c>
      <c r="Q4" s="21"/>
      <c r="R4" s="18">
        <f t="shared" si="7"/>
        <v>159817670</v>
      </c>
      <c r="S4" s="18">
        <f t="shared" si="8"/>
        <v>53916980</v>
      </c>
      <c r="U4" s="18">
        <f t="shared" si="9"/>
        <v>114760.863</v>
      </c>
      <c r="V4" s="18">
        <f t="shared" si="10"/>
        <v>62721.435100000002</v>
      </c>
      <c r="W4" s="18">
        <f t="shared" ca="1" si="11"/>
        <v>932216.90789999999</v>
      </c>
      <c r="X4" s="18">
        <f t="shared" ca="1" si="12"/>
        <v>564292.70369999995</v>
      </c>
      <c r="Z4" s="5">
        <f t="shared" ref="Z4:AA4" si="27">U4/R4</f>
        <v>7.1807368359205835E-4</v>
      </c>
      <c r="AA4" s="5">
        <f t="shared" si="27"/>
        <v>1.1632965180913323E-3</v>
      </c>
      <c r="AB4" s="5">
        <f t="shared" si="14"/>
        <v>4.4522283449927394E-4</v>
      </c>
      <c r="AC4" s="5">
        <f t="shared" ca="1" si="15"/>
        <v>5.7662366081765899E-3</v>
      </c>
      <c r="AD4" s="5">
        <f t="shared" ca="1" si="16"/>
        <v>1.2162983173359185E-2</v>
      </c>
      <c r="AF4" s="5">
        <f t="shared" si="17"/>
        <v>630</v>
      </c>
      <c r="AG4" s="5">
        <f t="shared" si="18"/>
        <v>2274</v>
      </c>
      <c r="AH4" s="5">
        <f t="shared" si="19"/>
        <v>3.6095238095238096</v>
      </c>
      <c r="AJ4" s="5">
        <f t="shared" ref="AJ4:AK4" si="28">U4/AF4</f>
        <v>182.1601</v>
      </c>
      <c r="AK4" s="5">
        <f t="shared" si="28"/>
        <v>27.581985532102024</v>
      </c>
      <c r="AM4" s="18">
        <f t="shared" si="21"/>
        <v>38253620.899999999</v>
      </c>
      <c r="AN4" s="18">
        <f t="shared" si="22"/>
        <v>125442870</v>
      </c>
      <c r="AP4" s="18">
        <f t="shared" si="23"/>
        <v>60720.033174603173</v>
      </c>
      <c r="AQ4" s="18">
        <f t="shared" si="24"/>
        <v>55163.970976253295</v>
      </c>
      <c r="AR4" s="4">
        <f t="shared" ca="1" si="25"/>
        <v>641995.11220838665</v>
      </c>
      <c r="AS4" s="4">
        <f t="shared" ca="1" si="26"/>
        <v>438594.43233124347</v>
      </c>
    </row>
    <row r="5" spans="2:45" ht="15.75">
      <c r="B5" s="22">
        <v>2.1732000000000001E-4</v>
      </c>
      <c r="C5" s="23">
        <v>1636243200</v>
      </c>
      <c r="D5" s="23">
        <v>68756.145499999999</v>
      </c>
      <c r="E5" s="23">
        <v>2.2173000000000001E-4</v>
      </c>
      <c r="F5" s="23">
        <v>161110348</v>
      </c>
      <c r="G5" s="23">
        <v>589</v>
      </c>
      <c r="H5" s="23">
        <v>22918715.199999999</v>
      </c>
      <c r="I5" s="16"/>
      <c r="J5" s="22">
        <v>2.1696000000000001E-4</v>
      </c>
      <c r="K5" s="23">
        <v>1636243200</v>
      </c>
      <c r="L5" s="23">
        <v>44634.606</v>
      </c>
      <c r="M5" s="23">
        <v>2.2148E-4</v>
      </c>
      <c r="N5" s="23">
        <v>46642892.5</v>
      </c>
      <c r="O5" s="23">
        <v>2549</v>
      </c>
      <c r="P5" s="23">
        <v>89269212</v>
      </c>
      <c r="Q5" s="17"/>
      <c r="R5" s="18">
        <f t="shared" si="7"/>
        <v>161110348</v>
      </c>
      <c r="S5" s="18">
        <f t="shared" si="8"/>
        <v>46642892.5</v>
      </c>
      <c r="U5" s="18">
        <f t="shared" si="9"/>
        <v>68756.145499999999</v>
      </c>
      <c r="V5" s="18">
        <f t="shared" si="10"/>
        <v>44634.606</v>
      </c>
      <c r="W5" s="18">
        <f t="shared" ca="1" si="11"/>
        <v>609719.15780000004</v>
      </c>
      <c r="X5" s="18">
        <f t="shared" ca="1" si="12"/>
        <v>402101.97979999997</v>
      </c>
      <c r="Z5" s="5">
        <f t="shared" ref="Z5:AA5" si="29">U5/R5</f>
        <v>4.2676430380499206E-4</v>
      </c>
      <c r="AA5" s="5">
        <f t="shared" si="29"/>
        <v>9.5694335423130111E-4</v>
      </c>
      <c r="AB5" s="5">
        <f t="shared" si="14"/>
        <v>5.3017905042630905E-4</v>
      </c>
      <c r="AC5" s="5">
        <f t="shared" ca="1" si="15"/>
        <v>3.7884371127476241E-3</v>
      </c>
      <c r="AD5" s="5">
        <f t="shared" ca="1" si="16"/>
        <v>8.3584514251090133E-3</v>
      </c>
      <c r="AF5" s="5">
        <f t="shared" si="17"/>
        <v>589</v>
      </c>
      <c r="AG5" s="5">
        <f t="shared" si="18"/>
        <v>2549</v>
      </c>
      <c r="AH5" s="5">
        <f t="shared" si="19"/>
        <v>4.3276740237691005</v>
      </c>
      <c r="AJ5" s="5">
        <f t="shared" ref="AJ5:AK5" si="30">U5/AF5</f>
        <v>116.73369354838709</v>
      </c>
      <c r="AK5" s="5">
        <f t="shared" si="30"/>
        <v>17.510633974107492</v>
      </c>
      <c r="AM5" s="18">
        <f t="shared" si="21"/>
        <v>22918715.199999999</v>
      </c>
      <c r="AN5" s="18">
        <f t="shared" si="22"/>
        <v>89269212</v>
      </c>
      <c r="AP5" s="18">
        <f t="shared" si="23"/>
        <v>38911.231239388791</v>
      </c>
      <c r="AQ5" s="18">
        <f t="shared" si="24"/>
        <v>35021.267948214983</v>
      </c>
      <c r="AR5" s="4">
        <f t="shared" ca="1" si="25"/>
        <v>421210.38618102903</v>
      </c>
      <c r="AS5" s="4">
        <f t="shared" ca="1" si="26"/>
        <v>320266.56216110277</v>
      </c>
    </row>
    <row r="6" spans="2:45" ht="15.75">
      <c r="B6" s="19">
        <v>2.0808999999999999E-4</v>
      </c>
      <c r="C6" s="20">
        <v>1636329600</v>
      </c>
      <c r="D6" s="20">
        <v>117149.546</v>
      </c>
      <c r="E6" s="20">
        <v>2.1732000000000001E-4</v>
      </c>
      <c r="F6" s="20">
        <v>163043908</v>
      </c>
      <c r="G6" s="20">
        <v>574</v>
      </c>
      <c r="H6" s="20">
        <v>39049848.600000001</v>
      </c>
      <c r="I6" s="16"/>
      <c r="J6" s="19">
        <v>2.0799999999999999E-4</v>
      </c>
      <c r="K6" s="20">
        <v>1636329600</v>
      </c>
      <c r="L6" s="20">
        <v>54341.836199999998</v>
      </c>
      <c r="M6" s="20">
        <v>2.1662E-4</v>
      </c>
      <c r="N6" s="20">
        <v>43936089.799999997</v>
      </c>
      <c r="O6" s="20">
        <v>2571</v>
      </c>
      <c r="P6" s="20">
        <v>108683672</v>
      </c>
      <c r="Q6" s="21"/>
      <c r="R6" s="18">
        <f t="shared" si="7"/>
        <v>163043908</v>
      </c>
      <c r="S6" s="18">
        <f t="shared" si="8"/>
        <v>43936089.799999997</v>
      </c>
      <c r="U6" s="18">
        <f t="shared" si="9"/>
        <v>117149.546</v>
      </c>
      <c r="V6" s="18">
        <f t="shared" si="10"/>
        <v>54341.836199999998</v>
      </c>
      <c r="W6" s="18">
        <f t="shared" ca="1" si="11"/>
        <v>1370381.3803999999</v>
      </c>
      <c r="X6" s="18">
        <f t="shared" ca="1" si="12"/>
        <v>808162.6020999999</v>
      </c>
      <c r="Z6" s="5">
        <f t="shared" ref="Z6:AA6" si="31">U6/R6</f>
        <v>7.1851532165188284E-4</v>
      </c>
      <c r="AA6" s="5">
        <f t="shared" si="31"/>
        <v>1.2368382449910234E-3</v>
      </c>
      <c r="AB6" s="5">
        <f t="shared" si="14"/>
        <v>5.1832292333914059E-4</v>
      </c>
      <c r="AC6" s="5">
        <f t="shared" ca="1" si="15"/>
        <v>7.5996133114086956E-3</v>
      </c>
      <c r="AD6" s="5">
        <f t="shared" ca="1" si="16"/>
        <v>1.4467825457463663E-2</v>
      </c>
      <c r="AF6" s="5">
        <f t="shared" si="17"/>
        <v>574</v>
      </c>
      <c r="AG6" s="5">
        <f t="shared" si="18"/>
        <v>2571</v>
      </c>
      <c r="AH6" s="5">
        <f t="shared" si="19"/>
        <v>4.479094076655052</v>
      </c>
      <c r="AJ6" s="5">
        <f t="shared" ref="AJ6:AK6" si="32">U6/AF6</f>
        <v>204.09328571428571</v>
      </c>
      <c r="AK6" s="5">
        <f t="shared" si="32"/>
        <v>21.136459043173861</v>
      </c>
      <c r="AM6" s="18">
        <f t="shared" si="21"/>
        <v>39049848.600000001</v>
      </c>
      <c r="AN6" s="18">
        <f t="shared" si="22"/>
        <v>108683672</v>
      </c>
      <c r="AP6" s="18">
        <f t="shared" si="23"/>
        <v>68031.095121951221</v>
      </c>
      <c r="AQ6" s="18">
        <f t="shared" si="24"/>
        <v>42272.917930766242</v>
      </c>
      <c r="AR6" s="4">
        <f t="shared" ca="1" si="25"/>
        <v>874733.54413368716</v>
      </c>
      <c r="AS6" s="4">
        <f t="shared" ca="1" si="26"/>
        <v>514728.89132632117</v>
      </c>
    </row>
    <row r="7" spans="2:45" ht="15.75">
      <c r="B7" s="22">
        <v>2.1125000000000001E-4</v>
      </c>
      <c r="C7" s="23">
        <v>1636416000</v>
      </c>
      <c r="D7" s="23">
        <v>105786.855</v>
      </c>
      <c r="E7" s="23">
        <v>2.0833000000000001E-4</v>
      </c>
      <c r="F7" s="23">
        <v>162678844</v>
      </c>
      <c r="G7" s="23">
        <v>484</v>
      </c>
      <c r="H7" s="23">
        <v>35262285.100000001</v>
      </c>
      <c r="I7" s="16"/>
      <c r="J7" s="22">
        <v>2.1143E-4</v>
      </c>
      <c r="K7" s="23">
        <v>1636416000</v>
      </c>
      <c r="L7" s="23">
        <v>56955.308499999999</v>
      </c>
      <c r="M7" s="23">
        <v>2.0823E-4</v>
      </c>
      <c r="N7" s="23">
        <v>43891148.299999997</v>
      </c>
      <c r="O7" s="23">
        <v>2559</v>
      </c>
      <c r="P7" s="23">
        <v>113910617</v>
      </c>
      <c r="Q7" s="17"/>
      <c r="R7" s="18">
        <f t="shared" si="7"/>
        <v>162678844</v>
      </c>
      <c r="S7" s="18">
        <f t="shared" si="8"/>
        <v>43891148.299999997</v>
      </c>
      <c r="U7" s="18">
        <f t="shared" si="9"/>
        <v>105786.855</v>
      </c>
      <c r="V7" s="18">
        <f t="shared" si="10"/>
        <v>56955.308499999999</v>
      </c>
      <c r="W7" s="18">
        <f t="shared" ca="1" si="11"/>
        <v>2668471.1780000003</v>
      </c>
      <c r="X7" s="18">
        <f t="shared" ca="1" si="12"/>
        <v>1078366.6013</v>
      </c>
      <c r="Z7" s="5">
        <f t="shared" ref="Z7:AA7" si="33">U7/R7</f>
        <v>6.5028034622621246E-4</v>
      </c>
      <c r="AA7" s="5">
        <f t="shared" si="33"/>
        <v>1.2976490865699223E-3</v>
      </c>
      <c r="AB7" s="5">
        <f t="shared" si="14"/>
        <v>6.4736874034370989E-4</v>
      </c>
      <c r="AC7" s="5">
        <f t="shared" ca="1" si="15"/>
        <v>1.3590132400505101E-2</v>
      </c>
      <c r="AD7" s="5">
        <f t="shared" ca="1" si="16"/>
        <v>1.7102005943020374E-2</v>
      </c>
      <c r="AF7" s="5">
        <f t="shared" si="17"/>
        <v>484</v>
      </c>
      <c r="AG7" s="5">
        <f t="shared" si="18"/>
        <v>2559</v>
      </c>
      <c r="AH7" s="5">
        <f t="shared" si="19"/>
        <v>5.2871900826446279</v>
      </c>
      <c r="AJ7" s="5">
        <f t="shared" ref="AJ7:AK7" si="34">U7/AF7</f>
        <v>218.56788223140495</v>
      </c>
      <c r="AK7" s="5">
        <f t="shared" si="34"/>
        <v>22.256861469323955</v>
      </c>
      <c r="AM7" s="18">
        <f t="shared" si="21"/>
        <v>35262285.100000001</v>
      </c>
      <c r="AN7" s="18">
        <f t="shared" si="22"/>
        <v>113910617</v>
      </c>
      <c r="AP7" s="18">
        <f t="shared" si="23"/>
        <v>72855.960950413224</v>
      </c>
      <c r="AQ7" s="18">
        <f t="shared" si="24"/>
        <v>44513.722938647908</v>
      </c>
      <c r="AR7" s="4">
        <f t="shared" ca="1" si="25"/>
        <v>1360883.1631719095</v>
      </c>
      <c r="AS7" s="4">
        <f t="shared" ca="1" si="26"/>
        <v>666059.52567311784</v>
      </c>
    </row>
    <row r="8" spans="2:45" ht="15.75">
      <c r="B8" s="19">
        <v>2.1673999999999999E-4</v>
      </c>
      <c r="C8" s="20">
        <v>1636502400</v>
      </c>
      <c r="D8" s="20">
        <v>254502.74900000001</v>
      </c>
      <c r="E8" s="20">
        <v>2.1125000000000001E-4</v>
      </c>
      <c r="F8" s="20">
        <v>161900087</v>
      </c>
      <c r="G8" s="20">
        <v>634</v>
      </c>
      <c r="H8" s="20">
        <v>84834249.700000003</v>
      </c>
      <c r="I8" s="16"/>
      <c r="J8" s="19">
        <v>2.1593E-4</v>
      </c>
      <c r="K8" s="20">
        <v>1636502400</v>
      </c>
      <c r="L8" s="20">
        <v>129947.57</v>
      </c>
      <c r="M8" s="20">
        <v>2.1149E-4</v>
      </c>
      <c r="N8" s="20">
        <v>43719975.299999997</v>
      </c>
      <c r="O8" s="20">
        <v>3041</v>
      </c>
      <c r="P8" s="20">
        <v>259895141</v>
      </c>
      <c r="Q8" s="21"/>
      <c r="R8" s="18">
        <f t="shared" si="7"/>
        <v>161900087</v>
      </c>
      <c r="S8" s="18">
        <f t="shared" si="8"/>
        <v>43719975.299999997</v>
      </c>
      <c r="U8" s="18">
        <f t="shared" si="9"/>
        <v>254502.74900000001</v>
      </c>
      <c r="V8" s="18">
        <f t="shared" si="10"/>
        <v>129947.57</v>
      </c>
      <c r="W8" s="18">
        <f t="shared" ca="1" si="11"/>
        <v>1838788.4560000002</v>
      </c>
      <c r="X8" s="18">
        <f t="shared" ca="1" si="12"/>
        <v>700217.89700000011</v>
      </c>
      <c r="Z8" s="5">
        <f t="shared" ref="Z8:AA8" si="35">U8/R8</f>
        <v>1.5719741336519481E-3</v>
      </c>
      <c r="AA8" s="5">
        <f t="shared" si="35"/>
        <v>2.9722699774718314E-3</v>
      </c>
      <c r="AB8" s="5">
        <f t="shared" si="14"/>
        <v>1.4002958438198833E-3</v>
      </c>
      <c r="AC8" s="5">
        <f t="shared" ca="1" si="15"/>
        <v>1.006461116198799E-2</v>
      </c>
      <c r="AD8" s="5">
        <f t="shared" ca="1" si="16"/>
        <v>1.2994106801207418E-2</v>
      </c>
      <c r="AF8" s="5">
        <f t="shared" si="17"/>
        <v>634</v>
      </c>
      <c r="AG8" s="5">
        <f t="shared" si="18"/>
        <v>3041</v>
      </c>
      <c r="AH8" s="5">
        <f t="shared" si="19"/>
        <v>4.7965299684542586</v>
      </c>
      <c r="AJ8" s="5">
        <f t="shared" ref="AJ8:AK8" si="36">U8/AF8</f>
        <v>401.42389432176657</v>
      </c>
      <c r="AK8" s="5">
        <f t="shared" si="36"/>
        <v>42.731854653074649</v>
      </c>
      <c r="AM8" s="18">
        <f t="shared" si="21"/>
        <v>84834249.700000003</v>
      </c>
      <c r="AN8" s="18">
        <f t="shared" si="22"/>
        <v>259895141</v>
      </c>
      <c r="AP8" s="18">
        <f t="shared" si="23"/>
        <v>133807.96482649841</v>
      </c>
      <c r="AQ8" s="18">
        <f t="shared" si="24"/>
        <v>85463.709634988496</v>
      </c>
      <c r="AR8" s="4">
        <f t="shared" ca="1" si="25"/>
        <v>1007021.5330551465</v>
      </c>
      <c r="AS8" s="4">
        <f t="shared" ca="1" si="26"/>
        <v>484174.19087214774</v>
      </c>
    </row>
    <row r="9" spans="2:45" ht="15.75">
      <c r="B9" s="22">
        <v>2.1115000000000001E-4</v>
      </c>
      <c r="C9" s="23">
        <v>1636588800</v>
      </c>
      <c r="D9" s="23">
        <v>110616.183</v>
      </c>
      <c r="E9" s="23">
        <v>2.1673999999999999E-4</v>
      </c>
      <c r="F9" s="23">
        <v>163368808</v>
      </c>
      <c r="G9" s="23">
        <v>505</v>
      </c>
      <c r="H9" s="23">
        <v>36872060.899999999</v>
      </c>
      <c r="I9" s="16"/>
      <c r="J9" s="22">
        <v>2.1172000000000001E-4</v>
      </c>
      <c r="K9" s="23">
        <v>1636588800</v>
      </c>
      <c r="L9" s="23">
        <v>85588.066900000005</v>
      </c>
      <c r="M9" s="23">
        <v>2.164E-4</v>
      </c>
      <c r="N9" s="23">
        <v>45098855.399999999</v>
      </c>
      <c r="O9" s="23">
        <v>2425</v>
      </c>
      <c r="P9" s="23">
        <v>171176134</v>
      </c>
      <c r="Q9" s="17"/>
      <c r="R9" s="18">
        <f t="shared" si="7"/>
        <v>163368808</v>
      </c>
      <c r="S9" s="18">
        <f t="shared" si="8"/>
        <v>45098855.399999999</v>
      </c>
      <c r="U9" s="18">
        <f t="shared" si="9"/>
        <v>110616.183</v>
      </c>
      <c r="V9" s="18">
        <f t="shared" si="10"/>
        <v>85588.066900000005</v>
      </c>
      <c r="W9" s="18">
        <f t="shared" ca="1" si="11"/>
        <v>1424541.7890000001</v>
      </c>
      <c r="X9" s="18">
        <f t="shared" ca="1" si="12"/>
        <v>507094.19439999998</v>
      </c>
      <c r="Z9" s="5">
        <f t="shared" ref="Z9:AA9" si="37">U9/R9</f>
        <v>6.7709487725465926E-4</v>
      </c>
      <c r="AA9" s="5">
        <f t="shared" si="37"/>
        <v>1.8977880068326526E-3</v>
      </c>
      <c r="AB9" s="5">
        <f t="shared" si="14"/>
        <v>1.2206931295779934E-3</v>
      </c>
      <c r="AC9" s="5">
        <f t="shared" ca="1" si="15"/>
        <v>7.9382282244334027E-3</v>
      </c>
      <c r="AD9" s="5">
        <f t="shared" ca="1" si="16"/>
        <v>1.0657280078726749E-2</v>
      </c>
      <c r="AF9" s="5">
        <f t="shared" si="17"/>
        <v>505</v>
      </c>
      <c r="AG9" s="5">
        <f t="shared" si="18"/>
        <v>2425</v>
      </c>
      <c r="AH9" s="5">
        <f t="shared" si="19"/>
        <v>4.8019801980198018</v>
      </c>
      <c r="AJ9" s="5">
        <f t="shared" ref="AJ9:AK9" si="38">U9/AF9</f>
        <v>219.04194653465348</v>
      </c>
      <c r="AK9" s="5">
        <f t="shared" si="38"/>
        <v>35.294048206185572</v>
      </c>
      <c r="AM9" s="18">
        <f t="shared" si="21"/>
        <v>36872060.899999999</v>
      </c>
      <c r="AN9" s="18">
        <f t="shared" si="22"/>
        <v>171176134</v>
      </c>
      <c r="AP9" s="18">
        <f t="shared" si="23"/>
        <v>73013.981980198019</v>
      </c>
      <c r="AQ9" s="18">
        <f t="shared" si="24"/>
        <v>70588.096494845362</v>
      </c>
      <c r="AR9" s="4">
        <f t="shared" ca="1" si="25"/>
        <v>1164480.8107482239</v>
      </c>
      <c r="AS9" s="4">
        <f t="shared" ca="1" si="26"/>
        <v>416758.31882469048</v>
      </c>
    </row>
    <row r="10" spans="2:45" ht="15.75">
      <c r="B10" s="19">
        <v>2.1441E-4</v>
      </c>
      <c r="C10" s="20">
        <v>1636675200</v>
      </c>
      <c r="D10" s="20">
        <v>213602.209</v>
      </c>
      <c r="E10" s="20">
        <v>2.1116E-4</v>
      </c>
      <c r="F10" s="20">
        <v>163619206</v>
      </c>
      <c r="G10" s="20">
        <v>590</v>
      </c>
      <c r="H10" s="20">
        <v>71200736.400000006</v>
      </c>
      <c r="I10" s="16"/>
      <c r="J10" s="19">
        <v>2.142E-4</v>
      </c>
      <c r="K10" s="20">
        <v>1636675200</v>
      </c>
      <c r="L10" s="20">
        <v>94763.581600000005</v>
      </c>
      <c r="M10" s="20">
        <v>2.1170999999999999E-4</v>
      </c>
      <c r="N10" s="20">
        <v>45479827.5</v>
      </c>
      <c r="O10" s="20">
        <v>2339</v>
      </c>
      <c r="P10" s="20">
        <v>189527163</v>
      </c>
      <c r="Q10" s="21"/>
      <c r="R10" s="18">
        <f t="shared" si="7"/>
        <v>163619206</v>
      </c>
      <c r="S10" s="18">
        <f t="shared" si="8"/>
        <v>45479827.5</v>
      </c>
      <c r="U10" s="18">
        <f t="shared" si="9"/>
        <v>213602.209</v>
      </c>
      <c r="V10" s="18">
        <f t="shared" si="10"/>
        <v>94763.581600000005</v>
      </c>
      <c r="W10" s="18">
        <f t="shared" ca="1" si="11"/>
        <v>625004.07389999996</v>
      </c>
      <c r="X10" s="18">
        <f t="shared" ca="1" si="12"/>
        <v>395595.20410000003</v>
      </c>
      <c r="Z10" s="5">
        <f t="shared" ref="Z10:AA10" si="39">U10/R10</f>
        <v>1.3054837156464382E-3</v>
      </c>
      <c r="AA10" s="5">
        <f t="shared" si="39"/>
        <v>2.0836398642892829E-3</v>
      </c>
      <c r="AB10" s="5">
        <f t="shared" si="14"/>
        <v>7.7815614864284468E-4</v>
      </c>
      <c r="AC10" s="5">
        <f t="shared" ca="1" si="15"/>
        <v>3.4568475677839174E-3</v>
      </c>
      <c r="AD10" s="5">
        <f t="shared" ca="1" si="16"/>
        <v>7.8144102540848373E-3</v>
      </c>
      <c r="AF10" s="5">
        <f t="shared" si="17"/>
        <v>590</v>
      </c>
      <c r="AG10" s="5">
        <f t="shared" si="18"/>
        <v>2339</v>
      </c>
      <c r="AH10" s="5">
        <f t="shared" si="19"/>
        <v>3.964406779661017</v>
      </c>
      <c r="AJ10" s="5">
        <f t="shared" ref="AJ10:AK10" si="40">U10/AF10</f>
        <v>362.03764237288135</v>
      </c>
      <c r="AK10" s="5">
        <f t="shared" si="40"/>
        <v>40.51457101325353</v>
      </c>
      <c r="AM10" s="18">
        <f t="shared" si="21"/>
        <v>71200736.400000006</v>
      </c>
      <c r="AN10" s="18">
        <f t="shared" si="22"/>
        <v>189527163</v>
      </c>
      <c r="AP10" s="18">
        <f t="shared" si="23"/>
        <v>120679.21423728815</v>
      </c>
      <c r="AQ10" s="18">
        <f t="shared" si="24"/>
        <v>81029.141941000431</v>
      </c>
      <c r="AR10" s="4">
        <f t="shared" ca="1" si="25"/>
        <v>579981.16076745442</v>
      </c>
      <c r="AS10" s="4">
        <f t="shared" ca="1" si="26"/>
        <v>280182.34938233678</v>
      </c>
    </row>
    <row r="11" spans="2:45" ht="15.75">
      <c r="B11" s="22">
        <v>2.1520999999999999E-4</v>
      </c>
      <c r="C11" s="23">
        <v>1636761600</v>
      </c>
      <c r="D11" s="23">
        <v>63994.4303</v>
      </c>
      <c r="E11" s="23">
        <v>2.1441E-4</v>
      </c>
      <c r="F11" s="23">
        <v>164715591</v>
      </c>
      <c r="G11" s="23">
        <v>374</v>
      </c>
      <c r="H11" s="23">
        <v>21331476.800000001</v>
      </c>
      <c r="I11" s="16"/>
      <c r="J11" s="22">
        <v>2.1500999999999999E-4</v>
      </c>
      <c r="K11" s="23">
        <v>1636761600</v>
      </c>
      <c r="L11" s="23">
        <v>44333.402600000001</v>
      </c>
      <c r="M11" s="23">
        <v>2.1419000000000001E-4</v>
      </c>
      <c r="N11" s="23">
        <v>47554029.399999999</v>
      </c>
      <c r="O11" s="23">
        <v>2120</v>
      </c>
      <c r="P11" s="23">
        <v>88666805.200000003</v>
      </c>
      <c r="Q11" s="17"/>
      <c r="R11" s="18">
        <f t="shared" si="7"/>
        <v>164715591</v>
      </c>
      <c r="S11" s="18">
        <f t="shared" si="8"/>
        <v>47554029.399999999</v>
      </c>
      <c r="U11" s="18">
        <f t="shared" si="9"/>
        <v>63994.4303</v>
      </c>
      <c r="V11" s="18">
        <f t="shared" si="10"/>
        <v>44333.402600000001</v>
      </c>
      <c r="W11" s="18">
        <f t="shared" ca="1" si="11"/>
        <v>515897.76689999993</v>
      </c>
      <c r="X11" s="18">
        <f t="shared" ca="1" si="12"/>
        <v>258698.59360000002</v>
      </c>
      <c r="Z11" s="5">
        <f t="shared" ref="Z11:AA11" si="41">U11/R11</f>
        <v>3.8851471139729574E-4</v>
      </c>
      <c r="AA11" s="5">
        <f t="shared" si="41"/>
        <v>9.3227436579748602E-4</v>
      </c>
      <c r="AB11" s="5">
        <f t="shared" si="14"/>
        <v>5.4375965440019028E-4</v>
      </c>
      <c r="AC11" s="5">
        <f t="shared" ca="1" si="15"/>
        <v>2.997695144516678E-3</v>
      </c>
      <c r="AD11" s="5">
        <f t="shared" ca="1" si="16"/>
        <v>6.5492200514910602E-3</v>
      </c>
      <c r="AF11" s="5">
        <f t="shared" si="17"/>
        <v>374</v>
      </c>
      <c r="AG11" s="5">
        <f t="shared" si="18"/>
        <v>2120</v>
      </c>
      <c r="AH11" s="5">
        <f t="shared" si="19"/>
        <v>5.6684491978609621</v>
      </c>
      <c r="AJ11" s="5">
        <f t="shared" ref="AJ11:AK11" si="42">U11/AF11</f>
        <v>171.10810240641712</v>
      </c>
      <c r="AK11" s="5">
        <f t="shared" si="42"/>
        <v>20.911982358490565</v>
      </c>
      <c r="AM11" s="18">
        <f t="shared" si="21"/>
        <v>21331476.800000001</v>
      </c>
      <c r="AN11" s="18">
        <f t="shared" si="22"/>
        <v>88666805.200000003</v>
      </c>
      <c r="AP11" s="18">
        <f t="shared" si="23"/>
        <v>57036.03422459893</v>
      </c>
      <c r="AQ11" s="18">
        <f t="shared" si="24"/>
        <v>41823.964716981136</v>
      </c>
      <c r="AR11" s="4">
        <f t="shared" ca="1" si="25"/>
        <v>524405.41000103473</v>
      </c>
      <c r="AS11" s="4">
        <f t="shared" ca="1" si="26"/>
        <v>257722.29863465254</v>
      </c>
    </row>
    <row r="12" spans="2:45" ht="15.75">
      <c r="B12" s="19">
        <v>2.1668999999999999E-4</v>
      </c>
      <c r="C12" s="20">
        <v>1636848000</v>
      </c>
      <c r="D12" s="20">
        <v>92860.328099999999</v>
      </c>
      <c r="E12" s="20">
        <v>2.1520999999999999E-4</v>
      </c>
      <c r="F12" s="20">
        <v>163115433</v>
      </c>
      <c r="G12" s="20">
        <v>408</v>
      </c>
      <c r="H12" s="20">
        <v>30953442.699999999</v>
      </c>
      <c r="I12" s="16"/>
      <c r="J12" s="19">
        <v>2.1599E-4</v>
      </c>
      <c r="K12" s="20">
        <v>1636848000</v>
      </c>
      <c r="L12" s="20">
        <v>43031.591699999997</v>
      </c>
      <c r="M12" s="20">
        <v>2.1500999999999999E-4</v>
      </c>
      <c r="N12" s="20">
        <v>47891663.100000001</v>
      </c>
      <c r="O12" s="20">
        <v>1998</v>
      </c>
      <c r="P12" s="20">
        <v>86063183.400000006</v>
      </c>
      <c r="Q12" s="21"/>
      <c r="R12" s="18">
        <f t="shared" si="7"/>
        <v>163115433</v>
      </c>
      <c r="S12" s="18">
        <f t="shared" si="8"/>
        <v>47891663.100000001</v>
      </c>
      <c r="U12" s="18">
        <f t="shared" si="9"/>
        <v>92860.328099999999</v>
      </c>
      <c r="V12" s="18">
        <f t="shared" si="10"/>
        <v>43031.591699999997</v>
      </c>
      <c r="W12" s="18">
        <f t="shared" ca="1" si="11"/>
        <v>601929.85569999996</v>
      </c>
      <c r="X12" s="18">
        <f t="shared" ca="1" si="12"/>
        <v>357266.24049999996</v>
      </c>
      <c r="Z12" s="5">
        <f t="shared" ref="Z12:AA12" si="43">U12/R12</f>
        <v>5.6929210432221948E-4</v>
      </c>
      <c r="AA12" s="5">
        <f t="shared" si="43"/>
        <v>8.9851946903886067E-4</v>
      </c>
      <c r="AB12" s="5">
        <f t="shared" si="14"/>
        <v>3.2922736471664119E-4</v>
      </c>
      <c r="AC12" s="5">
        <f t="shared" ca="1" si="15"/>
        <v>4.5862892066309445E-3</v>
      </c>
      <c r="AD12" s="5">
        <f t="shared" ca="1" si="16"/>
        <v>1.2445122632185184E-2</v>
      </c>
      <c r="AF12" s="5">
        <f t="shared" si="17"/>
        <v>408</v>
      </c>
      <c r="AG12" s="5">
        <f t="shared" si="18"/>
        <v>1998</v>
      </c>
      <c r="AH12" s="5">
        <f t="shared" si="19"/>
        <v>4.8970588235294121</v>
      </c>
      <c r="AJ12" s="5">
        <f t="shared" ref="AJ12:AK12" si="44">U12/AF12</f>
        <v>227.59884338235292</v>
      </c>
      <c r="AK12" s="5">
        <f t="shared" si="44"/>
        <v>21.537333183183183</v>
      </c>
      <c r="AM12" s="18">
        <f t="shared" si="21"/>
        <v>30953442.699999999</v>
      </c>
      <c r="AN12" s="18">
        <f t="shared" si="22"/>
        <v>86063183.400000006</v>
      </c>
      <c r="AP12" s="18">
        <f t="shared" si="23"/>
        <v>75866.281127450973</v>
      </c>
      <c r="AQ12" s="18">
        <f t="shared" si="24"/>
        <v>43074.666366366371</v>
      </c>
      <c r="AR12" s="4">
        <f t="shared" ca="1" si="25"/>
        <v>594025.66652993276</v>
      </c>
      <c r="AS12" s="4">
        <f t="shared" ca="1" si="26"/>
        <v>355151.50295736099</v>
      </c>
    </row>
    <row r="13" spans="2:45" ht="15.75">
      <c r="B13" s="22">
        <v>2.1865E-4</v>
      </c>
      <c r="C13" s="23">
        <v>1636934400</v>
      </c>
      <c r="D13" s="23">
        <v>116372.001</v>
      </c>
      <c r="E13" s="23">
        <v>2.1649000000000001E-4</v>
      </c>
      <c r="F13" s="23">
        <v>163189287</v>
      </c>
      <c r="G13" s="23">
        <v>390</v>
      </c>
      <c r="H13" s="23">
        <v>38790666.899999999</v>
      </c>
      <c r="I13" s="16"/>
      <c r="J13" s="22">
        <v>2.1948000000000001E-4</v>
      </c>
      <c r="K13" s="23">
        <v>1636934400</v>
      </c>
      <c r="L13" s="23">
        <v>71781.079800000007</v>
      </c>
      <c r="M13" s="23">
        <v>2.1599999999999999E-4</v>
      </c>
      <c r="N13" s="23">
        <v>47140795.899999999</v>
      </c>
      <c r="O13" s="23">
        <v>2263</v>
      </c>
      <c r="P13" s="23">
        <v>143562160</v>
      </c>
      <c r="Q13" s="17"/>
      <c r="R13" s="18">
        <f t="shared" si="7"/>
        <v>163189287</v>
      </c>
      <c r="S13" s="18">
        <f t="shared" si="8"/>
        <v>47140795.899999999</v>
      </c>
      <c r="U13" s="18">
        <f t="shared" si="9"/>
        <v>116372.001</v>
      </c>
      <c r="V13" s="18">
        <f t="shared" si="10"/>
        <v>71781.079800000007</v>
      </c>
      <c r="W13" s="18">
        <f t="shared" ca="1" si="11"/>
        <v>442049.38500000001</v>
      </c>
      <c r="X13" s="18">
        <f t="shared" ca="1" si="12"/>
        <v>302264.33740000002</v>
      </c>
      <c r="Z13" s="5">
        <f t="shared" ref="Z13:AA13" si="45">U13/R13</f>
        <v>7.1311054260565527E-4</v>
      </c>
      <c r="AA13" s="5">
        <f t="shared" si="45"/>
        <v>1.5226955427793277E-3</v>
      </c>
      <c r="AB13" s="5">
        <f t="shared" si="14"/>
        <v>8.0958500017367242E-4</v>
      </c>
      <c r="AC13" s="5">
        <f t="shared" ca="1" si="15"/>
        <v>3.1772899382597228E-3</v>
      </c>
      <c r="AD13" s="5">
        <f t="shared" ca="1" si="16"/>
        <v>9.1316875252005856E-3</v>
      </c>
      <c r="AF13" s="5">
        <f t="shared" si="17"/>
        <v>390</v>
      </c>
      <c r="AG13" s="5">
        <f t="shared" si="18"/>
        <v>2263</v>
      </c>
      <c r="AH13" s="5">
        <f t="shared" si="19"/>
        <v>5.8025641025641024</v>
      </c>
      <c r="AJ13" s="5">
        <f t="shared" ref="AJ13:AK13" si="46">U13/AF13</f>
        <v>298.38974615384615</v>
      </c>
      <c r="AK13" s="5">
        <f t="shared" si="46"/>
        <v>31.719434290764475</v>
      </c>
      <c r="AM13" s="18">
        <f t="shared" si="21"/>
        <v>38790666.899999999</v>
      </c>
      <c r="AN13" s="18">
        <f t="shared" si="22"/>
        <v>143562160</v>
      </c>
      <c r="AP13" s="18">
        <f t="shared" si="23"/>
        <v>99463.24846153846</v>
      </c>
      <c r="AQ13" s="18">
        <f t="shared" si="24"/>
        <v>63438.868758285462</v>
      </c>
      <c r="AR13" s="4">
        <f t="shared" ca="1" si="25"/>
        <v>578631.15910810663</v>
      </c>
      <c r="AS13" s="4">
        <f t="shared" ca="1" si="26"/>
        <v>316977.38303386676</v>
      </c>
    </row>
    <row r="14" spans="2:45" ht="15.75">
      <c r="B14" s="19">
        <v>2.3677999999999999E-4</v>
      </c>
      <c r="C14" s="20">
        <v>1637020800</v>
      </c>
      <c r="D14" s="20">
        <v>252955.55799999999</v>
      </c>
      <c r="E14" s="20">
        <v>2.1882E-4</v>
      </c>
      <c r="F14" s="20">
        <v>160580851</v>
      </c>
      <c r="G14" s="20">
        <v>584</v>
      </c>
      <c r="H14" s="20">
        <v>84318519.400000006</v>
      </c>
      <c r="I14" s="16"/>
      <c r="J14" s="19">
        <v>2.3723E-4</v>
      </c>
      <c r="K14" s="20">
        <v>1637020800</v>
      </c>
      <c r="L14" s="20">
        <v>133807.71400000001</v>
      </c>
      <c r="M14" s="20">
        <v>2.1947000000000001E-4</v>
      </c>
      <c r="N14" s="20">
        <v>45100626.799999997</v>
      </c>
      <c r="O14" s="20">
        <v>3102</v>
      </c>
      <c r="P14" s="20">
        <v>267615428</v>
      </c>
      <c r="Q14" s="21"/>
      <c r="R14" s="18">
        <f t="shared" si="7"/>
        <v>160580851</v>
      </c>
      <c r="S14" s="18">
        <f t="shared" si="8"/>
        <v>45100626.799999997</v>
      </c>
      <c r="U14" s="18">
        <f t="shared" si="9"/>
        <v>252955.55799999999</v>
      </c>
      <c r="V14" s="18">
        <f t="shared" si="10"/>
        <v>133807.71400000001</v>
      </c>
      <c r="W14" s="18">
        <f t="shared" ca="1" si="11"/>
        <v>1380081.5516000004</v>
      </c>
      <c r="X14" s="18">
        <f t="shared" ca="1" si="12"/>
        <v>465080.20070000004</v>
      </c>
      <c r="Z14" s="5">
        <f t="shared" ref="Z14:AA14" si="47">U14/R14</f>
        <v>1.5752535649471678E-3</v>
      </c>
      <c r="AA14" s="5">
        <f t="shared" si="47"/>
        <v>2.9668703850475094E-3</v>
      </c>
      <c r="AB14" s="5">
        <f t="shared" si="14"/>
        <v>1.3916168201003416E-3</v>
      </c>
      <c r="AC14" s="5">
        <f t="shared" ca="1" si="15"/>
        <v>1.2009702456521408E-2</v>
      </c>
      <c r="AD14" s="5">
        <f t="shared" ca="1" si="16"/>
        <v>1.7503256021786581E-2</v>
      </c>
      <c r="AF14" s="5">
        <f t="shared" si="17"/>
        <v>584</v>
      </c>
      <c r="AG14" s="5">
        <f t="shared" si="18"/>
        <v>3102</v>
      </c>
      <c r="AH14" s="5">
        <f t="shared" si="19"/>
        <v>5.3116438356164384</v>
      </c>
      <c r="AJ14" s="5">
        <f t="shared" ref="AJ14:AK14" si="48">U14/AF14</f>
        <v>433.14307876712326</v>
      </c>
      <c r="AK14" s="5">
        <f t="shared" si="48"/>
        <v>43.135949065119277</v>
      </c>
      <c r="AM14" s="18">
        <f t="shared" si="21"/>
        <v>84318519.400000006</v>
      </c>
      <c r="AN14" s="18">
        <f t="shared" si="22"/>
        <v>267615428</v>
      </c>
      <c r="AP14" s="18">
        <f t="shared" si="23"/>
        <v>144381.02636986302</v>
      </c>
      <c r="AQ14" s="18">
        <f t="shared" si="24"/>
        <v>86271.898130238551</v>
      </c>
      <c r="AR14" s="4">
        <f t="shared" ca="1" si="25"/>
        <v>651981.04519667453</v>
      </c>
      <c r="AS14" s="4">
        <f t="shared" ca="1" si="26"/>
        <v>349632.23144874803</v>
      </c>
    </row>
    <row r="15" spans="2:45" ht="15.75">
      <c r="B15" s="22">
        <v>2.3342E-4</v>
      </c>
      <c r="C15" s="23">
        <v>1637107200</v>
      </c>
      <c r="D15" s="23">
        <v>83659.185500000007</v>
      </c>
      <c r="E15" s="23">
        <v>2.3779000000000001E-4</v>
      </c>
      <c r="F15" s="23">
        <v>161337399</v>
      </c>
      <c r="G15" s="23">
        <v>376</v>
      </c>
      <c r="H15" s="23">
        <v>27886395.199999999</v>
      </c>
      <c r="I15" s="16"/>
      <c r="J15" s="22">
        <v>2.3326999999999999E-4</v>
      </c>
      <c r="K15" s="23">
        <v>1637107200</v>
      </c>
      <c r="L15" s="23">
        <v>91038.721300000005</v>
      </c>
      <c r="M15" s="23">
        <v>2.3728000000000001E-4</v>
      </c>
      <c r="N15" s="23">
        <v>48016706.799999997</v>
      </c>
      <c r="O15" s="23">
        <v>2842</v>
      </c>
      <c r="P15" s="23">
        <v>182077443</v>
      </c>
      <c r="Q15" s="17"/>
      <c r="R15" s="18">
        <f t="shared" si="7"/>
        <v>161337399</v>
      </c>
      <c r="S15" s="18">
        <f t="shared" si="8"/>
        <v>48016706.799999997</v>
      </c>
      <c r="U15" s="18">
        <f t="shared" si="9"/>
        <v>83659.185500000007</v>
      </c>
      <c r="V15" s="18">
        <f t="shared" si="10"/>
        <v>91038.721300000005</v>
      </c>
      <c r="W15" s="18">
        <f t="shared" ca="1" si="11"/>
        <v>577009.77269999997</v>
      </c>
      <c r="X15" s="18">
        <f t="shared" ca="1" si="12"/>
        <v>386127.09970000002</v>
      </c>
      <c r="Z15" s="5">
        <f t="shared" ref="Z15:AA15" si="49">U15/R15</f>
        <v>5.185356031430754E-4</v>
      </c>
      <c r="AA15" s="5">
        <f t="shared" si="49"/>
        <v>1.8959801154043328E-3</v>
      </c>
      <c r="AB15" s="5">
        <f t="shared" si="14"/>
        <v>1.3774445122612575E-3</v>
      </c>
      <c r="AC15" s="5">
        <f t="shared" ca="1" si="15"/>
        <v>4.3526714073367171E-3</v>
      </c>
      <c r="AD15" s="5">
        <f t="shared" ca="1" si="16"/>
        <v>1.0462648540624776E-2</v>
      </c>
      <c r="AF15" s="5">
        <f t="shared" si="17"/>
        <v>376</v>
      </c>
      <c r="AG15" s="5">
        <f t="shared" si="18"/>
        <v>2842</v>
      </c>
      <c r="AH15" s="5">
        <f t="shared" si="19"/>
        <v>7.5585106382978724</v>
      </c>
      <c r="AJ15" s="5">
        <f t="shared" ref="AJ15:AK15" si="50">U15/AF15</f>
        <v>222.49783377659577</v>
      </c>
      <c r="AK15" s="5">
        <f t="shared" si="50"/>
        <v>32.033329099225902</v>
      </c>
      <c r="AM15" s="18">
        <f t="shared" si="21"/>
        <v>27886395.199999999</v>
      </c>
      <c r="AN15" s="18">
        <f t="shared" si="22"/>
        <v>182077443</v>
      </c>
      <c r="AP15" s="18">
        <f t="shared" si="23"/>
        <v>74165.944680851055</v>
      </c>
      <c r="AQ15" s="18">
        <f t="shared" si="24"/>
        <v>64066.658339197747</v>
      </c>
      <c r="AR15" s="4">
        <f t="shared" ca="1" si="25"/>
        <v>650747.22172514955</v>
      </c>
      <c r="AS15" s="4">
        <f t="shared" ca="1" si="26"/>
        <v>411271.62994394498</v>
      </c>
    </row>
    <row r="16" spans="2:45" ht="15.75">
      <c r="B16" s="19">
        <v>2.5075999999999999E-4</v>
      </c>
      <c r="C16" s="20">
        <v>1637193600</v>
      </c>
      <c r="D16" s="20">
        <v>108773.196</v>
      </c>
      <c r="E16" s="20">
        <v>2.3301999999999999E-4</v>
      </c>
      <c r="F16" s="20">
        <v>156272917</v>
      </c>
      <c r="G16" s="20">
        <v>515</v>
      </c>
      <c r="H16" s="20">
        <v>36257732</v>
      </c>
      <c r="I16" s="16"/>
      <c r="J16" s="19">
        <v>2.5000000000000001E-4</v>
      </c>
      <c r="K16" s="20">
        <v>1637193600</v>
      </c>
      <c r="L16" s="20">
        <v>85536.612699999998</v>
      </c>
      <c r="M16" s="20">
        <v>2.3287000000000001E-4</v>
      </c>
      <c r="N16" s="20">
        <v>45913287.799999997</v>
      </c>
      <c r="O16" s="20">
        <v>2905</v>
      </c>
      <c r="P16" s="20">
        <v>171073225</v>
      </c>
      <c r="Q16" s="21"/>
      <c r="R16" s="18">
        <f t="shared" si="7"/>
        <v>156272917</v>
      </c>
      <c r="S16" s="18">
        <f t="shared" si="8"/>
        <v>45913287.799999997</v>
      </c>
      <c r="U16" s="18">
        <f t="shared" si="9"/>
        <v>108773.196</v>
      </c>
      <c r="V16" s="18">
        <f t="shared" si="10"/>
        <v>85536.612699999998</v>
      </c>
      <c r="W16" s="18">
        <f t="shared" ca="1" si="11"/>
        <v>840671.36739999987</v>
      </c>
      <c r="X16" s="18">
        <f t="shared" ca="1" si="12"/>
        <v>586980.25380000006</v>
      </c>
      <c r="Z16" s="5">
        <f t="shared" ref="Z16:AA16" si="51">U16/R16</f>
        <v>6.9604636611473756E-4</v>
      </c>
      <c r="AA16" s="5">
        <f t="shared" si="51"/>
        <v>1.8630034310023864E-3</v>
      </c>
      <c r="AB16" s="5">
        <f t="shared" si="14"/>
        <v>1.1669570648876488E-3</v>
      </c>
      <c r="AC16" s="5">
        <f t="shared" ca="1" si="15"/>
        <v>4.8204759775499701E-3</v>
      </c>
      <c r="AD16" s="5">
        <f t="shared" ca="1" si="16"/>
        <v>9.8818731307057078E-3</v>
      </c>
      <c r="AF16" s="5">
        <f t="shared" si="17"/>
        <v>515</v>
      </c>
      <c r="AG16" s="5">
        <f t="shared" si="18"/>
        <v>2905</v>
      </c>
      <c r="AH16" s="5">
        <f t="shared" si="19"/>
        <v>5.6407766990291259</v>
      </c>
      <c r="AJ16" s="5">
        <f t="shared" ref="AJ16:AK16" si="52">U16/AF16</f>
        <v>211.21008932038833</v>
      </c>
      <c r="AK16" s="5">
        <f t="shared" si="52"/>
        <v>29.444617108433736</v>
      </c>
      <c r="AM16" s="18">
        <f t="shared" si="21"/>
        <v>36257732</v>
      </c>
      <c r="AN16" s="18">
        <f t="shared" si="22"/>
        <v>171073225</v>
      </c>
      <c r="AP16" s="18">
        <f t="shared" si="23"/>
        <v>70403.363106796111</v>
      </c>
      <c r="AQ16" s="18">
        <f t="shared" si="24"/>
        <v>58889.234079173839</v>
      </c>
      <c r="AR16" s="4">
        <f t="shared" ca="1" si="25"/>
        <v>902311.71134783514</v>
      </c>
      <c r="AS16" s="4">
        <f t="shared" ca="1" si="26"/>
        <v>489326.51456865243</v>
      </c>
    </row>
    <row r="17" spans="2:72" ht="15.75">
      <c r="B17" s="22">
        <v>2.3337E-4</v>
      </c>
      <c r="C17" s="23">
        <v>1637280000</v>
      </c>
      <c r="D17" s="23">
        <v>58187.578500000003</v>
      </c>
      <c r="E17" s="23">
        <v>2.5021E-4</v>
      </c>
      <c r="F17" s="23">
        <v>161336403</v>
      </c>
      <c r="G17" s="23">
        <v>662</v>
      </c>
      <c r="H17" s="23">
        <v>19395859.5</v>
      </c>
      <c r="I17" s="16"/>
      <c r="J17" s="22">
        <v>2.3293000000000001E-4</v>
      </c>
      <c r="K17" s="23">
        <v>1637280000</v>
      </c>
      <c r="L17" s="23">
        <v>38767.990599999997</v>
      </c>
      <c r="M17" s="23">
        <v>2.5004999999999998E-4</v>
      </c>
      <c r="N17" s="23">
        <v>46815369.399999999</v>
      </c>
      <c r="O17" s="23">
        <v>2328</v>
      </c>
      <c r="P17" s="23">
        <v>77535981.099999994</v>
      </c>
      <c r="Q17" s="17"/>
      <c r="R17" s="18">
        <f t="shared" si="7"/>
        <v>161336403</v>
      </c>
      <c r="S17" s="18">
        <f t="shared" si="8"/>
        <v>46815369.399999999</v>
      </c>
      <c r="U17" s="18">
        <f t="shared" si="9"/>
        <v>58187.578500000003</v>
      </c>
      <c r="V17" s="18">
        <f t="shared" si="10"/>
        <v>38767.990599999997</v>
      </c>
      <c r="W17" s="18"/>
      <c r="X17" s="18"/>
      <c r="Z17" s="5">
        <f t="shared" ref="Z17:AA17" si="53">U17/R17</f>
        <v>3.6065994665816369E-4</v>
      </c>
      <c r="AA17" s="5">
        <f t="shared" si="53"/>
        <v>8.2810391324179106E-4</v>
      </c>
      <c r="AB17" s="5">
        <f t="shared" si="14"/>
        <v>4.6744396658362738E-4</v>
      </c>
      <c r="AF17" s="5">
        <f t="shared" si="17"/>
        <v>662</v>
      </c>
      <c r="AG17" s="5">
        <f t="shared" si="18"/>
        <v>2328</v>
      </c>
      <c r="AH17" s="5">
        <f t="shared" si="19"/>
        <v>3.5166163141993958</v>
      </c>
      <c r="AJ17" s="5">
        <f t="shared" ref="AJ17:AK17" si="54">U17/AF17</f>
        <v>87.896644259818743</v>
      </c>
      <c r="AK17" s="5">
        <f t="shared" si="54"/>
        <v>16.652916924398625</v>
      </c>
      <c r="AM17" s="18">
        <f t="shared" si="21"/>
        <v>19395859.5</v>
      </c>
      <c r="AN17" s="18">
        <f t="shared" si="22"/>
        <v>77535981.099999994</v>
      </c>
      <c r="AP17" s="18">
        <f t="shared" si="23"/>
        <v>29298.881419939578</v>
      </c>
      <c r="AQ17" s="18">
        <f t="shared" si="24"/>
        <v>33305.833805841925</v>
      </c>
    </row>
    <row r="18" spans="2:72" ht="15.75">
      <c r="B18" s="19">
        <v>2.2688E-4</v>
      </c>
      <c r="C18" s="20">
        <v>1637366400</v>
      </c>
      <c r="D18" s="20">
        <v>68357.241699999999</v>
      </c>
      <c r="E18" s="20">
        <v>2.3337E-4</v>
      </c>
      <c r="F18" s="20">
        <v>162169750</v>
      </c>
      <c r="G18" s="20">
        <v>506</v>
      </c>
      <c r="H18" s="20">
        <v>22785747.199999999</v>
      </c>
      <c r="I18" s="16"/>
      <c r="J18" s="19">
        <v>2.2665000000000001E-4</v>
      </c>
      <c r="K18" s="20">
        <v>1637366400</v>
      </c>
      <c r="L18" s="20">
        <v>58710.255700000002</v>
      </c>
      <c r="M18" s="20">
        <v>2.3262000000000001E-4</v>
      </c>
      <c r="N18" s="20">
        <v>46254080.399999999</v>
      </c>
      <c r="O18" s="20">
        <v>2348</v>
      </c>
      <c r="P18" s="20">
        <v>117420511</v>
      </c>
      <c r="Q18" s="21"/>
      <c r="R18" s="18">
        <f t="shared" si="7"/>
        <v>162169750</v>
      </c>
      <c r="S18" s="18">
        <f t="shared" si="8"/>
        <v>46254080.399999999</v>
      </c>
      <c r="U18" s="18">
        <f t="shared" si="9"/>
        <v>68357.241699999999</v>
      </c>
      <c r="V18" s="18">
        <f t="shared" si="10"/>
        <v>58710.255700000002</v>
      </c>
      <c r="W18" s="18"/>
      <c r="X18" s="18"/>
      <c r="Z18" s="5">
        <f t="shared" ref="Z18:AA18" si="55">U18/R18</f>
        <v>4.215166003524085E-4</v>
      </c>
      <c r="AA18" s="5">
        <f t="shared" si="55"/>
        <v>1.2692989503256885E-3</v>
      </c>
      <c r="AB18" s="5">
        <f t="shared" si="14"/>
        <v>8.4778234997328001E-4</v>
      </c>
      <c r="AF18" s="5">
        <f t="shared" si="17"/>
        <v>506</v>
      </c>
      <c r="AG18" s="5">
        <f t="shared" si="18"/>
        <v>2348</v>
      </c>
      <c r="AH18" s="5">
        <f t="shared" si="19"/>
        <v>4.6403162055335967</v>
      </c>
      <c r="AJ18" s="5">
        <f t="shared" ref="AJ18:AK18" si="56">U18/AF18</f>
        <v>135.09336304347826</v>
      </c>
      <c r="AK18" s="5">
        <f t="shared" si="56"/>
        <v>25.004367844974446</v>
      </c>
      <c r="AM18" s="18">
        <f t="shared" si="21"/>
        <v>22785747.199999999</v>
      </c>
      <c r="AN18" s="18">
        <f t="shared" si="22"/>
        <v>117420511</v>
      </c>
      <c r="AP18" s="18">
        <f t="shared" si="23"/>
        <v>45031.120948616597</v>
      </c>
      <c r="AQ18" s="18">
        <f t="shared" si="24"/>
        <v>50008.735519591144</v>
      </c>
    </row>
    <row r="19" spans="2:72" ht="15.75">
      <c r="B19" s="22">
        <v>2.34E-4</v>
      </c>
      <c r="C19" s="23">
        <v>1637452800</v>
      </c>
      <c r="D19" s="23">
        <v>129870.978</v>
      </c>
      <c r="E19" s="23">
        <v>2.2688E-4</v>
      </c>
      <c r="F19" s="23">
        <v>160489208</v>
      </c>
      <c r="G19" s="23">
        <v>422</v>
      </c>
      <c r="H19" s="23">
        <v>43290325.899999999</v>
      </c>
      <c r="I19" s="16"/>
      <c r="J19" s="22">
        <v>2.3395999999999999E-4</v>
      </c>
      <c r="K19" s="23">
        <v>1637452800</v>
      </c>
      <c r="L19" s="23">
        <v>56730.433599999997</v>
      </c>
      <c r="M19" s="23">
        <v>2.2665000000000001E-4</v>
      </c>
      <c r="N19" s="23">
        <v>46073897.299999997</v>
      </c>
      <c r="O19" s="23">
        <v>2251</v>
      </c>
      <c r="P19" s="23">
        <v>113460867</v>
      </c>
      <c r="Q19" s="17"/>
      <c r="R19" s="18">
        <f t="shared" si="7"/>
        <v>160489208</v>
      </c>
      <c r="S19" s="18">
        <f t="shared" si="8"/>
        <v>46073897.299999997</v>
      </c>
      <c r="U19" s="18">
        <f t="shared" si="9"/>
        <v>129870.978</v>
      </c>
      <c r="V19" s="18">
        <f t="shared" si="10"/>
        <v>56730.433599999997</v>
      </c>
      <c r="W19" s="18"/>
      <c r="X19" s="18"/>
      <c r="Z19" s="5">
        <f t="shared" ref="Z19:AA19" si="57">U19/R19</f>
        <v>8.0921938377314447E-4</v>
      </c>
      <c r="AA19" s="5">
        <f t="shared" si="57"/>
        <v>1.2312922701244984E-3</v>
      </c>
      <c r="AB19" s="5">
        <f t="shared" si="14"/>
        <v>4.2207288635135397E-4</v>
      </c>
      <c r="AF19" s="5">
        <f t="shared" si="17"/>
        <v>422</v>
      </c>
      <c r="AG19" s="5">
        <f t="shared" si="18"/>
        <v>2251</v>
      </c>
      <c r="AH19" s="5">
        <f t="shared" si="19"/>
        <v>5.3341232227488149</v>
      </c>
      <c r="AJ19" s="5">
        <f t="shared" ref="AJ19:AK19" si="58">U19/AF19</f>
        <v>307.7511327014218</v>
      </c>
      <c r="AK19" s="5">
        <f t="shared" si="58"/>
        <v>25.202325011106172</v>
      </c>
      <c r="AM19" s="18">
        <f t="shared" si="21"/>
        <v>43290325.899999999</v>
      </c>
      <c r="AN19" s="18">
        <f t="shared" si="22"/>
        <v>113460867</v>
      </c>
      <c r="AP19" s="18">
        <f t="shared" si="23"/>
        <v>102583.71066350711</v>
      </c>
      <c r="AQ19" s="18">
        <f t="shared" si="24"/>
        <v>50404.649933362947</v>
      </c>
    </row>
    <row r="20" spans="2:72" ht="23.25">
      <c r="B20" s="19">
        <v>2.4405E-4</v>
      </c>
      <c r="C20" s="20">
        <v>1637539200</v>
      </c>
      <c r="D20" s="20">
        <v>86595.403699999995</v>
      </c>
      <c r="E20" s="20">
        <v>2.3500999999999999E-4</v>
      </c>
      <c r="F20" s="20">
        <v>156907254</v>
      </c>
      <c r="G20" s="20">
        <v>609</v>
      </c>
      <c r="H20" s="20">
        <v>28865134.600000001</v>
      </c>
      <c r="I20" s="16"/>
      <c r="J20" s="19">
        <v>2.4429999999999998E-4</v>
      </c>
      <c r="K20" s="20">
        <v>1637539200</v>
      </c>
      <c r="L20" s="20">
        <v>48268.466099999998</v>
      </c>
      <c r="M20" s="20">
        <v>2.3392000000000001E-4</v>
      </c>
      <c r="N20" s="20">
        <v>44482421.600000001</v>
      </c>
      <c r="O20" s="20">
        <v>2336</v>
      </c>
      <c r="P20" s="20">
        <v>96536932.299999997</v>
      </c>
      <c r="Q20" s="21"/>
      <c r="R20" s="18">
        <f t="shared" si="7"/>
        <v>156907254</v>
      </c>
      <c r="S20" s="18">
        <f t="shared" si="8"/>
        <v>44482421.600000001</v>
      </c>
      <c r="U20" s="18">
        <f t="shared" si="9"/>
        <v>86595.403699999995</v>
      </c>
      <c r="V20" s="18">
        <f t="shared" si="10"/>
        <v>48268.466099999998</v>
      </c>
      <c r="W20" s="18"/>
      <c r="X20" s="18"/>
      <c r="Z20" s="5">
        <f t="shared" ref="Z20:AA20" si="59">U20/R20</f>
        <v>5.5188910322782143E-4</v>
      </c>
      <c r="AA20" s="5">
        <f t="shared" si="59"/>
        <v>1.0851132731496793E-3</v>
      </c>
      <c r="AB20" s="5">
        <f t="shared" si="14"/>
        <v>5.3322416992185784E-4</v>
      </c>
      <c r="AF20" s="5">
        <f t="shared" si="17"/>
        <v>609</v>
      </c>
      <c r="AG20" s="5">
        <f t="shared" si="18"/>
        <v>2336</v>
      </c>
      <c r="AH20" s="5">
        <f t="shared" si="19"/>
        <v>3.8357963875205257</v>
      </c>
      <c r="AJ20" s="5">
        <f t="shared" ref="AJ20:AK20" si="60">U20/AF20</f>
        <v>142.19278111658457</v>
      </c>
      <c r="AK20" s="5">
        <f t="shared" si="60"/>
        <v>20.662870761986301</v>
      </c>
      <c r="AM20" s="18">
        <f t="shared" si="21"/>
        <v>28865134.600000001</v>
      </c>
      <c r="AN20" s="18">
        <f t="shared" si="22"/>
        <v>96536932.299999997</v>
      </c>
      <c r="AP20" s="18">
        <f t="shared" si="23"/>
        <v>47397.593760262731</v>
      </c>
      <c r="AQ20" s="18">
        <f t="shared" si="24"/>
        <v>41325.741566780824</v>
      </c>
      <c r="BT20" s="24"/>
    </row>
    <row r="21" spans="2:72" ht="15.75" customHeight="1">
      <c r="B21" s="22">
        <v>2.3031000000000001E-4</v>
      </c>
      <c r="C21" s="23">
        <v>1637625600</v>
      </c>
      <c r="D21" s="23">
        <v>94774.463799999998</v>
      </c>
      <c r="E21" s="23">
        <v>2.4447999999999999E-4</v>
      </c>
      <c r="F21" s="23">
        <v>161723310</v>
      </c>
      <c r="G21" s="23">
        <v>416</v>
      </c>
      <c r="H21" s="23">
        <v>31591487.899999999</v>
      </c>
      <c r="I21" s="16"/>
      <c r="J21" s="22">
        <v>2.3033E-4</v>
      </c>
      <c r="K21" s="23">
        <v>1637625600</v>
      </c>
      <c r="L21" s="23">
        <v>56730.628799999999</v>
      </c>
      <c r="M21" s="23">
        <v>2.4407000000000001E-4</v>
      </c>
      <c r="N21" s="23">
        <v>48892410.299999997</v>
      </c>
      <c r="O21" s="23">
        <v>2310</v>
      </c>
      <c r="P21" s="23">
        <v>113461258</v>
      </c>
      <c r="Q21" s="17"/>
      <c r="R21" s="18">
        <f t="shared" si="7"/>
        <v>161723310</v>
      </c>
      <c r="S21" s="18">
        <f t="shared" si="8"/>
        <v>48892410.299999997</v>
      </c>
      <c r="U21" s="18">
        <f t="shared" si="9"/>
        <v>94774.463799999998</v>
      </c>
      <c r="V21" s="18">
        <f t="shared" si="10"/>
        <v>56730.628799999999</v>
      </c>
      <c r="W21" s="18"/>
      <c r="X21" s="18"/>
      <c r="Z21" s="5">
        <f t="shared" ref="Z21:AA21" si="61">U21/R21</f>
        <v>5.8602846924169438E-4</v>
      </c>
      <c r="AA21" s="5">
        <f t="shared" si="61"/>
        <v>1.1603156492368714E-3</v>
      </c>
      <c r="AB21" s="5">
        <f t="shared" si="14"/>
        <v>5.7428717999517701E-4</v>
      </c>
      <c r="AF21" s="5">
        <f t="shared" si="17"/>
        <v>416</v>
      </c>
      <c r="AG21" s="5">
        <f t="shared" si="18"/>
        <v>2310</v>
      </c>
      <c r="AH21" s="5">
        <f t="shared" si="19"/>
        <v>5.552884615384615</v>
      </c>
      <c r="AJ21" s="5">
        <f t="shared" ref="AJ21:AK21" si="62">U21/AF21</f>
        <v>227.82323028846153</v>
      </c>
      <c r="AK21" s="5">
        <f t="shared" si="62"/>
        <v>24.558713766233765</v>
      </c>
      <c r="AM21" s="18">
        <f t="shared" si="21"/>
        <v>31591487.899999999</v>
      </c>
      <c r="AN21" s="18">
        <f t="shared" si="22"/>
        <v>113461258</v>
      </c>
      <c r="AP21" s="18">
        <f t="shared" si="23"/>
        <v>75941.076682692306</v>
      </c>
      <c r="AQ21" s="18">
        <f t="shared" si="24"/>
        <v>49117.427705627706</v>
      </c>
    </row>
    <row r="22" spans="2:72" ht="15.75" customHeight="1">
      <c r="B22" s="19">
        <v>2.3488E-4</v>
      </c>
      <c r="C22" s="20">
        <v>1637712000</v>
      </c>
      <c r="D22" s="20">
        <v>62045.505100000002</v>
      </c>
      <c r="E22" s="20">
        <v>2.2997E-4</v>
      </c>
      <c r="F22" s="20">
        <v>160947536</v>
      </c>
      <c r="G22" s="20">
        <v>394</v>
      </c>
      <c r="H22" s="20">
        <v>20681835</v>
      </c>
      <c r="I22" s="16"/>
      <c r="J22" s="19">
        <v>2.3449000000000001E-4</v>
      </c>
      <c r="K22" s="20">
        <v>1637712000</v>
      </c>
      <c r="L22" s="20">
        <v>69133.957399999999</v>
      </c>
      <c r="M22" s="20">
        <v>2.3031000000000001E-4</v>
      </c>
      <c r="N22" s="20">
        <v>52613390.600000001</v>
      </c>
      <c r="O22" s="20">
        <v>2719</v>
      </c>
      <c r="P22" s="20">
        <v>138267915</v>
      </c>
      <c r="Q22" s="21"/>
      <c r="R22" s="18">
        <f t="shared" si="7"/>
        <v>160947536</v>
      </c>
      <c r="S22" s="18">
        <f t="shared" si="8"/>
        <v>52613390.600000001</v>
      </c>
      <c r="U22" s="18">
        <f t="shared" si="9"/>
        <v>62045.505100000002</v>
      </c>
      <c r="V22" s="18">
        <f t="shared" si="10"/>
        <v>69133.957399999999</v>
      </c>
      <c r="W22" s="18"/>
      <c r="X22" s="18"/>
      <c r="Z22" s="5">
        <f t="shared" ref="Z22:AA22" si="63">U22/R22</f>
        <v>3.855014288631297E-4</v>
      </c>
      <c r="AA22" s="5">
        <f t="shared" si="63"/>
        <v>1.3139992806318016E-3</v>
      </c>
      <c r="AB22" s="5">
        <f t="shared" si="14"/>
        <v>9.284978517686719E-4</v>
      </c>
      <c r="AF22" s="5">
        <f t="shared" si="17"/>
        <v>394</v>
      </c>
      <c r="AG22" s="5">
        <f t="shared" si="18"/>
        <v>2719</v>
      </c>
      <c r="AH22" s="5">
        <f t="shared" si="19"/>
        <v>6.9010152284263961</v>
      </c>
      <c r="AJ22" s="5">
        <f t="shared" ref="AJ22:AK22" si="64">U22/AF22</f>
        <v>157.47590126903555</v>
      </c>
      <c r="AK22" s="5">
        <f t="shared" si="64"/>
        <v>25.42624398675984</v>
      </c>
      <c r="AM22" s="18">
        <f t="shared" si="21"/>
        <v>20681835</v>
      </c>
      <c r="AN22" s="18">
        <f t="shared" si="22"/>
        <v>138267915</v>
      </c>
      <c r="AP22" s="18">
        <f t="shared" si="23"/>
        <v>52491.967005076142</v>
      </c>
      <c r="AQ22" s="18">
        <f t="shared" si="24"/>
        <v>50852.488047076135</v>
      </c>
    </row>
    <row r="23" spans="2:72" ht="15.75" customHeight="1">
      <c r="B23" s="22">
        <v>2.2094000000000001E-4</v>
      </c>
      <c r="C23" s="23">
        <v>1637798400</v>
      </c>
      <c r="D23" s="23">
        <v>109887.98699999999</v>
      </c>
      <c r="E23" s="23">
        <v>2.3486000000000001E-4</v>
      </c>
      <c r="F23" s="23">
        <v>163130001</v>
      </c>
      <c r="G23" s="23">
        <v>535</v>
      </c>
      <c r="H23" s="23">
        <v>36629329.100000001</v>
      </c>
      <c r="I23" s="16"/>
      <c r="J23" s="22">
        <v>2.2122E-4</v>
      </c>
      <c r="K23" s="23">
        <v>1637798400</v>
      </c>
      <c r="L23" s="23">
        <v>73760.247600000002</v>
      </c>
      <c r="M23" s="23">
        <v>2.3409E-4</v>
      </c>
      <c r="N23" s="23">
        <v>50165842.700000003</v>
      </c>
      <c r="O23" s="23">
        <v>3260</v>
      </c>
      <c r="P23" s="23">
        <v>147520495</v>
      </c>
      <c r="Q23" s="17"/>
      <c r="R23" s="18">
        <f t="shared" si="7"/>
        <v>163130001</v>
      </c>
      <c r="S23" s="18">
        <f t="shared" si="8"/>
        <v>50165842.700000003</v>
      </c>
      <c r="U23" s="18">
        <f t="shared" si="9"/>
        <v>109887.98699999999</v>
      </c>
      <c r="V23" s="18">
        <f t="shared" si="10"/>
        <v>73760.247600000002</v>
      </c>
      <c r="W23" s="18"/>
      <c r="X23" s="18"/>
      <c r="Z23" s="5">
        <f t="shared" ref="Z23:AA23" si="65">U23/R23</f>
        <v>6.7362218063126225E-4</v>
      </c>
      <c r="AA23" s="5">
        <f t="shared" si="65"/>
        <v>1.4703280883986824E-3</v>
      </c>
      <c r="AB23" s="5">
        <f t="shared" si="14"/>
        <v>7.9670590776742013E-4</v>
      </c>
      <c r="AF23" s="5">
        <f t="shared" si="17"/>
        <v>535</v>
      </c>
      <c r="AG23" s="5">
        <f t="shared" si="18"/>
        <v>3260</v>
      </c>
      <c r="AH23" s="5">
        <f t="shared" si="19"/>
        <v>6.0934579439252339</v>
      </c>
      <c r="AJ23" s="5">
        <f t="shared" ref="AJ23:AK23" si="66">U23/AF23</f>
        <v>205.39810654205607</v>
      </c>
      <c r="AK23" s="5">
        <f t="shared" si="66"/>
        <v>22.62584282208589</v>
      </c>
      <c r="AM23" s="18">
        <f t="shared" si="21"/>
        <v>36629329.100000001</v>
      </c>
      <c r="AN23" s="18">
        <f t="shared" si="22"/>
        <v>147520495</v>
      </c>
      <c r="AP23" s="18">
        <f t="shared" si="23"/>
        <v>68466.035700934575</v>
      </c>
      <c r="AQ23" s="18">
        <f t="shared" si="24"/>
        <v>45251.685582822087</v>
      </c>
    </row>
    <row r="24" spans="2:72" ht="15.75" customHeight="1">
      <c r="B24" s="19">
        <v>2.4700999999999998E-4</v>
      </c>
      <c r="C24" s="20">
        <v>1637884800</v>
      </c>
      <c r="D24" s="20">
        <v>174719.51199999999</v>
      </c>
      <c r="E24" s="20">
        <v>2.2094000000000001E-4</v>
      </c>
      <c r="F24" s="20">
        <v>153351606</v>
      </c>
      <c r="G24" s="20">
        <v>803</v>
      </c>
      <c r="H24" s="20">
        <v>58239837.299999997</v>
      </c>
      <c r="I24" s="16"/>
      <c r="J24" s="19">
        <v>2.4769000000000001E-4</v>
      </c>
      <c r="K24" s="20">
        <v>1637884800</v>
      </c>
      <c r="L24" s="20">
        <v>146862.03099999999</v>
      </c>
      <c r="M24" s="20">
        <v>2.2122E-4</v>
      </c>
      <c r="N24" s="20">
        <v>52454476.200000003</v>
      </c>
      <c r="O24" s="20">
        <v>4062</v>
      </c>
      <c r="P24" s="20">
        <v>293724062</v>
      </c>
      <c r="Q24" s="21"/>
      <c r="R24" s="18">
        <f t="shared" si="7"/>
        <v>153351606</v>
      </c>
      <c r="S24" s="18">
        <f t="shared" si="8"/>
        <v>52454476.200000003</v>
      </c>
      <c r="U24" s="18">
        <f t="shared" si="9"/>
        <v>174719.51199999999</v>
      </c>
      <c r="V24" s="18">
        <f t="shared" si="10"/>
        <v>146862.03099999999</v>
      </c>
      <c r="W24" s="18"/>
      <c r="X24" s="18"/>
      <c r="Z24" s="5">
        <f t="shared" ref="Z24:AA24" si="67">U24/R24</f>
        <v>1.1393393036914134E-3</v>
      </c>
      <c r="AA24" s="5">
        <f t="shared" si="67"/>
        <v>2.7997997814340958E-3</v>
      </c>
      <c r="AB24" s="5">
        <f t="shared" si="14"/>
        <v>1.6604604777426823E-3</v>
      </c>
      <c r="AF24" s="5">
        <f t="shared" si="17"/>
        <v>803</v>
      </c>
      <c r="AG24" s="5">
        <f t="shared" si="18"/>
        <v>4062</v>
      </c>
      <c r="AH24" s="5">
        <f t="shared" si="19"/>
        <v>5.0585305105853049</v>
      </c>
      <c r="AJ24" s="5">
        <f t="shared" ref="AJ24:AK24" si="68">U24/AF24</f>
        <v>217.58345205479449</v>
      </c>
      <c r="AK24" s="5">
        <f t="shared" si="68"/>
        <v>36.155103643525351</v>
      </c>
      <c r="AM24" s="18">
        <f t="shared" si="21"/>
        <v>58239837.299999997</v>
      </c>
      <c r="AN24" s="18">
        <f t="shared" si="22"/>
        <v>293724062</v>
      </c>
      <c r="AP24" s="18">
        <f t="shared" si="23"/>
        <v>72527.817310087165</v>
      </c>
      <c r="AQ24" s="18">
        <f t="shared" si="24"/>
        <v>72310.207287050711</v>
      </c>
    </row>
    <row r="25" spans="2:72" ht="15.75" customHeight="1">
      <c r="B25" s="22">
        <v>2.4504000000000003E-4</v>
      </c>
      <c r="C25" s="23">
        <v>1637971200</v>
      </c>
      <c r="D25" s="23">
        <v>45342.229399999997</v>
      </c>
      <c r="E25" s="23">
        <v>2.4700999999999998E-4</v>
      </c>
      <c r="F25" s="23">
        <v>154288630</v>
      </c>
      <c r="G25" s="23">
        <v>439</v>
      </c>
      <c r="H25" s="23">
        <v>15114076.5</v>
      </c>
      <c r="I25" s="16"/>
      <c r="J25" s="22">
        <v>2.4433000000000001E-4</v>
      </c>
      <c r="K25" s="23">
        <v>1637971200</v>
      </c>
      <c r="L25" s="23">
        <v>93259.6679</v>
      </c>
      <c r="M25" s="23">
        <v>2.4715000000000002E-4</v>
      </c>
      <c r="N25" s="23">
        <v>58059129.399999999</v>
      </c>
      <c r="O25" s="23">
        <v>3607</v>
      </c>
      <c r="P25" s="23">
        <v>186519336</v>
      </c>
      <c r="Q25" s="17"/>
      <c r="R25" s="18">
        <f t="shared" si="7"/>
        <v>154288630</v>
      </c>
      <c r="S25" s="18">
        <f t="shared" si="8"/>
        <v>58059129.399999999</v>
      </c>
      <c r="U25" s="18">
        <f t="shared" si="9"/>
        <v>45342.229399999997</v>
      </c>
      <c r="V25" s="18">
        <f t="shared" si="10"/>
        <v>93259.6679</v>
      </c>
      <c r="W25" s="18"/>
      <c r="X25" s="18"/>
      <c r="Z25" s="5">
        <f t="shared" ref="Z25:AA25" si="69">U25/R25</f>
        <v>2.9387926641127085E-4</v>
      </c>
      <c r="AA25" s="5">
        <f t="shared" si="69"/>
        <v>1.606287742578517E-3</v>
      </c>
      <c r="AB25" s="5">
        <f t="shared" si="14"/>
        <v>1.3124084761672462E-3</v>
      </c>
      <c r="AF25" s="5">
        <f t="shared" si="17"/>
        <v>439</v>
      </c>
      <c r="AG25" s="5">
        <f t="shared" si="18"/>
        <v>3607</v>
      </c>
      <c r="AH25" s="5">
        <f t="shared" si="19"/>
        <v>8.2164009111617311</v>
      </c>
      <c r="AJ25" s="5">
        <f t="shared" ref="AJ25:AK25" si="70">U25/AF25</f>
        <v>103.28526059225511</v>
      </c>
      <c r="AK25" s="5">
        <f t="shared" si="70"/>
        <v>25.855189326309954</v>
      </c>
      <c r="AM25" s="18">
        <f t="shared" si="21"/>
        <v>15114076.5</v>
      </c>
      <c r="AN25" s="18">
        <f t="shared" si="22"/>
        <v>186519336</v>
      </c>
      <c r="AP25" s="18">
        <f t="shared" si="23"/>
        <v>34428.420273348522</v>
      </c>
      <c r="AQ25" s="18">
        <f t="shared" si="24"/>
        <v>51710.378708067648</v>
      </c>
    </row>
    <row r="26" spans="2:72" ht="15.75" customHeight="1">
      <c r="B26" s="19">
        <v>2.3358E-4</v>
      </c>
      <c r="C26" s="20">
        <v>1638057600</v>
      </c>
      <c r="D26" s="20">
        <v>61758.898999999998</v>
      </c>
      <c r="E26" s="20">
        <v>2.4504000000000003E-4</v>
      </c>
      <c r="F26" s="20">
        <v>158482934</v>
      </c>
      <c r="G26" s="20">
        <v>485</v>
      </c>
      <c r="H26" s="20">
        <v>20586299.699999999</v>
      </c>
      <c r="I26" s="16"/>
      <c r="J26" s="19">
        <v>2.3315E-4</v>
      </c>
      <c r="K26" s="20">
        <v>1638057600</v>
      </c>
      <c r="L26" s="20">
        <v>89051.484599999996</v>
      </c>
      <c r="M26" s="20">
        <v>2.4459999999999998E-4</v>
      </c>
      <c r="N26" s="20">
        <v>49067946.399999999</v>
      </c>
      <c r="O26" s="20">
        <v>3014</v>
      </c>
      <c r="P26" s="20">
        <v>178102969</v>
      </c>
      <c r="Q26" s="21"/>
      <c r="R26" s="18">
        <f t="shared" si="7"/>
        <v>158482934</v>
      </c>
      <c r="S26" s="18">
        <f t="shared" si="8"/>
        <v>49067946.399999999</v>
      </c>
      <c r="U26" s="18">
        <f t="shared" si="9"/>
        <v>61758.898999999998</v>
      </c>
      <c r="V26" s="18">
        <f t="shared" si="10"/>
        <v>89051.484599999996</v>
      </c>
      <c r="W26" s="18"/>
      <c r="X26" s="18"/>
      <c r="Z26" s="5">
        <f t="shared" ref="Z26:AA26" si="71">U26/R26</f>
        <v>3.8968800893098053E-4</v>
      </c>
      <c r="AA26" s="5">
        <f t="shared" si="71"/>
        <v>1.8148606398575506E-3</v>
      </c>
      <c r="AB26" s="5">
        <f t="shared" si="14"/>
        <v>1.42517263092657E-3</v>
      </c>
      <c r="AF26" s="5">
        <f t="shared" si="17"/>
        <v>485</v>
      </c>
      <c r="AG26" s="5">
        <f t="shared" si="18"/>
        <v>3014</v>
      </c>
      <c r="AH26" s="5">
        <f t="shared" si="19"/>
        <v>6.2144329896907218</v>
      </c>
      <c r="AJ26" s="5">
        <f t="shared" ref="AJ26:AK26" si="72">U26/AF26</f>
        <v>127.33793608247422</v>
      </c>
      <c r="AK26" s="5">
        <f t="shared" si="72"/>
        <v>29.545947113470469</v>
      </c>
      <c r="AM26" s="18">
        <f t="shared" si="21"/>
        <v>20586299.699999999</v>
      </c>
      <c r="AN26" s="18">
        <f t="shared" si="22"/>
        <v>178102969</v>
      </c>
      <c r="AP26" s="18">
        <f t="shared" si="23"/>
        <v>42445.978762886596</v>
      </c>
      <c r="AQ26" s="18">
        <f t="shared" si="24"/>
        <v>59091.894160583943</v>
      </c>
    </row>
    <row r="27" spans="2:72" ht="15.75" customHeight="1">
      <c r="B27" s="22">
        <v>2.2499999999999999E-4</v>
      </c>
      <c r="C27" s="23">
        <v>1638144000</v>
      </c>
      <c r="D27" s="23">
        <v>136702.5</v>
      </c>
      <c r="E27" s="23">
        <v>2.3304E-4</v>
      </c>
      <c r="F27" s="23">
        <v>185708659</v>
      </c>
      <c r="G27" s="23">
        <v>399</v>
      </c>
      <c r="H27" s="23">
        <v>45567499.899999999</v>
      </c>
      <c r="I27" s="16"/>
      <c r="J27" s="22">
        <v>2.2502000000000001E-4</v>
      </c>
      <c r="K27" s="23">
        <v>1638144000</v>
      </c>
      <c r="L27" s="23">
        <v>71567.487599999993</v>
      </c>
      <c r="M27" s="23">
        <v>2.3309000000000001E-4</v>
      </c>
      <c r="N27" s="23">
        <v>56386819.299999997</v>
      </c>
      <c r="O27" s="23">
        <v>2716</v>
      </c>
      <c r="P27" s="23">
        <v>143134975</v>
      </c>
      <c r="Q27" s="17"/>
      <c r="R27" s="18">
        <f t="shared" si="7"/>
        <v>185708659</v>
      </c>
      <c r="S27" s="18">
        <f t="shared" si="8"/>
        <v>56386819.299999997</v>
      </c>
      <c r="U27" s="18">
        <f t="shared" si="9"/>
        <v>136702.5</v>
      </c>
      <c r="V27" s="18">
        <f t="shared" si="10"/>
        <v>71567.487599999993</v>
      </c>
      <c r="W27" s="18"/>
      <c r="X27" s="18"/>
      <c r="Z27" s="5">
        <f t="shared" ref="Z27:AA27" si="73">U27/R27</f>
        <v>7.3611268713108307E-4</v>
      </c>
      <c r="AA27" s="5">
        <f t="shared" si="73"/>
        <v>1.2692237031358851E-3</v>
      </c>
      <c r="AB27" s="5">
        <f t="shared" si="14"/>
        <v>5.3311101600480204E-4</v>
      </c>
      <c r="AF27" s="5">
        <f t="shared" si="17"/>
        <v>399</v>
      </c>
      <c r="AG27" s="5">
        <f t="shared" si="18"/>
        <v>2716</v>
      </c>
      <c r="AH27" s="5">
        <f t="shared" si="19"/>
        <v>6.807017543859649</v>
      </c>
      <c r="AJ27" s="5">
        <f t="shared" ref="AJ27:AK27" si="74">U27/AF27</f>
        <v>342.61278195488723</v>
      </c>
      <c r="AK27" s="5">
        <f t="shared" si="74"/>
        <v>26.350326804123707</v>
      </c>
      <c r="AM27" s="18">
        <f t="shared" si="21"/>
        <v>45567499.899999999</v>
      </c>
      <c r="AN27" s="18">
        <f t="shared" si="22"/>
        <v>143134975</v>
      </c>
      <c r="AP27" s="18">
        <f t="shared" si="23"/>
        <v>114204.26040100251</v>
      </c>
      <c r="AQ27" s="18">
        <f t="shared" si="24"/>
        <v>52700.653534609723</v>
      </c>
    </row>
    <row r="28" spans="2:72" ht="15.75" customHeight="1">
      <c r="B28" s="19">
        <v>2.1578E-4</v>
      </c>
      <c r="C28" s="20">
        <v>1638230400</v>
      </c>
      <c r="D28" s="20">
        <v>401920.717</v>
      </c>
      <c r="E28" s="20">
        <v>2.2499999999999999E-4</v>
      </c>
      <c r="F28" s="20">
        <v>189232009</v>
      </c>
      <c r="G28" s="20">
        <v>589</v>
      </c>
      <c r="H28" s="20">
        <v>133973572</v>
      </c>
      <c r="I28" s="16"/>
      <c r="J28" s="19">
        <v>2.1631999999999999E-4</v>
      </c>
      <c r="K28" s="20">
        <v>1638230400</v>
      </c>
      <c r="L28" s="20">
        <v>157823.77900000001</v>
      </c>
      <c r="M28" s="20">
        <v>2.251E-4</v>
      </c>
      <c r="N28" s="20">
        <v>57593617.399999999</v>
      </c>
      <c r="O28" s="20">
        <v>3354</v>
      </c>
      <c r="P28" s="20">
        <v>315647558</v>
      </c>
      <c r="Q28" s="21"/>
      <c r="R28" s="18">
        <f t="shared" si="7"/>
        <v>189232009</v>
      </c>
      <c r="S28" s="18">
        <f t="shared" si="8"/>
        <v>57593617.399999999</v>
      </c>
      <c r="U28" s="18">
        <f t="shared" si="9"/>
        <v>401920.717</v>
      </c>
      <c r="V28" s="18">
        <f t="shared" si="10"/>
        <v>157823.77900000001</v>
      </c>
      <c r="W28" s="18"/>
      <c r="X28" s="18"/>
      <c r="Z28" s="5">
        <f t="shared" ref="Z28:AA28" si="75">U28/R28</f>
        <v>2.1239573533249336E-3</v>
      </c>
      <c r="AA28" s="5">
        <f t="shared" si="75"/>
        <v>2.7402998131525599E-3</v>
      </c>
      <c r="AB28" s="5">
        <f t="shared" si="14"/>
        <v>6.1634245982762625E-4</v>
      </c>
      <c r="AF28" s="5">
        <f t="shared" si="17"/>
        <v>589</v>
      </c>
      <c r="AG28" s="5">
        <f t="shared" si="18"/>
        <v>3354</v>
      </c>
      <c r="AH28" s="5">
        <f t="shared" si="19"/>
        <v>5.6943972835314094</v>
      </c>
      <c r="AJ28" s="5">
        <f t="shared" ref="AJ28:AK28" si="76">U28/AF28</f>
        <v>682.37812733446515</v>
      </c>
      <c r="AK28" s="5">
        <f t="shared" si="76"/>
        <v>47.05539028026238</v>
      </c>
      <c r="AM28" s="18">
        <f t="shared" si="21"/>
        <v>133973572</v>
      </c>
      <c r="AN28" s="18">
        <f t="shared" si="22"/>
        <v>315647558</v>
      </c>
      <c r="AP28" s="18">
        <f t="shared" si="23"/>
        <v>227459.37521222411</v>
      </c>
      <c r="AQ28" s="18">
        <f t="shared" si="24"/>
        <v>94110.780560524741</v>
      </c>
    </row>
    <row r="29" spans="2:72" ht="15.75" customHeight="1">
      <c r="B29" s="22">
        <v>2.1833000000000001E-4</v>
      </c>
      <c r="C29" s="23">
        <v>1638316800</v>
      </c>
      <c r="D29" s="23">
        <v>288805.66899999999</v>
      </c>
      <c r="E29" s="23">
        <v>2.1615999999999999E-4</v>
      </c>
      <c r="F29" s="23">
        <v>188645893</v>
      </c>
      <c r="G29" s="23">
        <v>492</v>
      </c>
      <c r="H29" s="23">
        <v>96268556.299999997</v>
      </c>
      <c r="I29" s="16"/>
      <c r="J29" s="22">
        <v>2.1803999999999999E-4</v>
      </c>
      <c r="K29" s="23">
        <v>1638316800</v>
      </c>
      <c r="L29" s="23">
        <v>135971.15299999999</v>
      </c>
      <c r="M29" s="23">
        <v>2.1666E-4</v>
      </c>
      <c r="N29" s="23">
        <v>57545652.200000003</v>
      </c>
      <c r="O29" s="23">
        <v>2618</v>
      </c>
      <c r="P29" s="23">
        <v>271942306</v>
      </c>
      <c r="Q29" s="17"/>
      <c r="R29" s="18">
        <f t="shared" si="7"/>
        <v>188645893</v>
      </c>
      <c r="S29" s="18">
        <f t="shared" si="8"/>
        <v>57545652.200000003</v>
      </c>
      <c r="U29" s="18">
        <f t="shared" si="9"/>
        <v>288805.66899999999</v>
      </c>
      <c r="V29" s="18">
        <f t="shared" si="10"/>
        <v>135971.15299999999</v>
      </c>
      <c r="W29" s="18"/>
      <c r="X29" s="18"/>
      <c r="Z29" s="5">
        <f t="shared" ref="Z29:AA29" si="77">U29/R29</f>
        <v>1.5309406656417374E-3</v>
      </c>
      <c r="AA29" s="5">
        <f t="shared" si="77"/>
        <v>2.3628397246664621E-3</v>
      </c>
      <c r="AB29" s="5">
        <f t="shared" si="14"/>
        <v>8.3189905902472465E-4</v>
      </c>
      <c r="AF29" s="5">
        <f t="shared" si="17"/>
        <v>492</v>
      </c>
      <c r="AG29" s="5">
        <f t="shared" si="18"/>
        <v>2618</v>
      </c>
      <c r="AH29" s="5">
        <f t="shared" si="19"/>
        <v>5.321138211382114</v>
      </c>
      <c r="AJ29" s="5">
        <f t="shared" ref="AJ29:AK29" si="78">U29/AF29</f>
        <v>587.0033922764228</v>
      </c>
      <c r="AK29" s="5">
        <f t="shared" si="78"/>
        <v>51.937033231474402</v>
      </c>
      <c r="AM29" s="18">
        <f t="shared" si="21"/>
        <v>96268556.299999997</v>
      </c>
      <c r="AN29" s="18">
        <f t="shared" si="22"/>
        <v>271942306</v>
      </c>
      <c r="AP29" s="18">
        <f t="shared" si="23"/>
        <v>195667.79735772358</v>
      </c>
      <c r="AQ29" s="18">
        <f t="shared" si="24"/>
        <v>103874.06646294882</v>
      </c>
    </row>
    <row r="30" spans="2:72" ht="15.75" customHeight="1">
      <c r="B30" s="19">
        <v>2.2122E-4</v>
      </c>
      <c r="C30" s="20">
        <v>1638403200</v>
      </c>
      <c r="D30" s="20">
        <v>261131.85399999999</v>
      </c>
      <c r="E30" s="20">
        <v>2.1867999999999999E-4</v>
      </c>
      <c r="F30" s="20">
        <v>188448151</v>
      </c>
      <c r="G30" s="20">
        <v>463</v>
      </c>
      <c r="H30" s="20">
        <v>87043951.299999997</v>
      </c>
      <c r="I30" s="16"/>
      <c r="J30" s="19">
        <v>2.2132E-4</v>
      </c>
      <c r="K30" s="20">
        <v>1638403200</v>
      </c>
      <c r="L30" s="20">
        <v>113626.999</v>
      </c>
      <c r="M30" s="20">
        <v>2.1865E-4</v>
      </c>
      <c r="N30" s="20">
        <v>60616776.299999997</v>
      </c>
      <c r="O30" s="20">
        <v>2808</v>
      </c>
      <c r="P30" s="20">
        <v>227253997</v>
      </c>
      <c r="Q30" s="21"/>
      <c r="R30" s="18">
        <f t="shared" si="7"/>
        <v>188448151</v>
      </c>
      <c r="S30" s="18">
        <f t="shared" si="8"/>
        <v>60616776.299999997</v>
      </c>
      <c r="U30" s="18">
        <f t="shared" si="9"/>
        <v>261131.85399999999</v>
      </c>
      <c r="V30" s="18">
        <f t="shared" si="10"/>
        <v>113626.999</v>
      </c>
      <c r="W30" s="18"/>
      <c r="X30" s="18"/>
      <c r="Z30" s="5">
        <f t="shared" ref="Z30:AA30" si="79">U30/R30</f>
        <v>1.3856960262772756E-3</v>
      </c>
      <c r="AA30" s="5">
        <f t="shared" si="79"/>
        <v>1.8745140526385928E-3</v>
      </c>
      <c r="AB30" s="5">
        <f t="shared" si="14"/>
        <v>4.8881802636131723E-4</v>
      </c>
      <c r="AF30" s="5">
        <f t="shared" si="17"/>
        <v>463</v>
      </c>
      <c r="AG30" s="5">
        <f t="shared" si="18"/>
        <v>2808</v>
      </c>
      <c r="AH30" s="5">
        <f t="shared" si="19"/>
        <v>6.064794816414687</v>
      </c>
      <c r="AJ30" s="5">
        <f t="shared" ref="AJ30:AK30" si="80">U30/AF30</f>
        <v>563.99968466522671</v>
      </c>
      <c r="AK30" s="5">
        <f t="shared" si="80"/>
        <v>40.465455484330484</v>
      </c>
      <c r="AM30" s="18">
        <f t="shared" si="21"/>
        <v>87043951.299999997</v>
      </c>
      <c r="AN30" s="18">
        <f t="shared" si="22"/>
        <v>227253997</v>
      </c>
      <c r="AP30" s="18">
        <f t="shared" si="23"/>
        <v>187999.89481641469</v>
      </c>
      <c r="AQ30" s="18">
        <f t="shared" si="24"/>
        <v>80930.910612535619</v>
      </c>
    </row>
    <row r="31" spans="2:72" ht="15.75" customHeight="1">
      <c r="B31" s="22">
        <v>2.3688E-4</v>
      </c>
      <c r="C31" s="23">
        <v>1638489600</v>
      </c>
      <c r="D31" s="23">
        <v>334960.39299999998</v>
      </c>
      <c r="E31" s="23">
        <v>2.2122999999999999E-4</v>
      </c>
      <c r="F31" s="23">
        <v>192456529</v>
      </c>
      <c r="G31" s="23">
        <v>522</v>
      </c>
      <c r="H31" s="23">
        <v>111653464</v>
      </c>
      <c r="I31" s="16"/>
      <c r="J31" s="22">
        <v>2.3685000000000001E-4</v>
      </c>
      <c r="K31" s="23">
        <v>1638489600</v>
      </c>
      <c r="L31" s="23">
        <v>155277.204</v>
      </c>
      <c r="M31" s="23">
        <v>2.2154999999999999E-4</v>
      </c>
      <c r="N31" s="23">
        <v>69753129.900000006</v>
      </c>
      <c r="O31" s="23">
        <v>3033</v>
      </c>
      <c r="P31" s="23">
        <v>310554408</v>
      </c>
      <c r="Q31" s="17"/>
      <c r="R31" s="18">
        <f t="shared" si="7"/>
        <v>192456529</v>
      </c>
      <c r="S31" s="18">
        <f t="shared" si="8"/>
        <v>69753129.900000006</v>
      </c>
      <c r="U31" s="18">
        <f t="shared" si="9"/>
        <v>334960.39299999998</v>
      </c>
      <c r="V31" s="18">
        <f t="shared" si="10"/>
        <v>155277.204</v>
      </c>
      <c r="W31" s="18"/>
      <c r="X31" s="18"/>
      <c r="Z31" s="5">
        <f t="shared" ref="Z31:AA31" si="81">U31/R31</f>
        <v>1.7404470232340104E-3</v>
      </c>
      <c r="AA31" s="5">
        <f t="shared" si="81"/>
        <v>2.2260965812230882E-3</v>
      </c>
      <c r="AB31" s="5">
        <f t="shared" si="14"/>
        <v>4.8564955798907779E-4</v>
      </c>
      <c r="AF31" s="5">
        <f t="shared" si="17"/>
        <v>522</v>
      </c>
      <c r="AG31" s="5">
        <f t="shared" si="18"/>
        <v>3033</v>
      </c>
      <c r="AH31" s="5">
        <f t="shared" si="19"/>
        <v>5.8103448275862073</v>
      </c>
      <c r="AJ31" s="5">
        <f t="shared" ref="AJ31:AK31" si="82">U31/AF31</f>
        <v>641.68657662835244</v>
      </c>
      <c r="AK31" s="5">
        <f t="shared" si="82"/>
        <v>51.195912957467854</v>
      </c>
      <c r="AM31" s="18">
        <f t="shared" si="21"/>
        <v>111653464</v>
      </c>
      <c r="AN31" s="18">
        <f t="shared" si="22"/>
        <v>310554408</v>
      </c>
      <c r="AP31" s="18">
        <f t="shared" si="23"/>
        <v>213895.52490421457</v>
      </c>
      <c r="AQ31" s="18">
        <f t="shared" si="24"/>
        <v>102391.8259149357</v>
      </c>
    </row>
    <row r="32" spans="2:72" ht="15.75" customHeight="1">
      <c r="B32" s="19">
        <v>2.4313000000000001E-4</v>
      </c>
      <c r="C32" s="20">
        <v>1638576000</v>
      </c>
      <c r="D32" s="20">
        <v>710766.31900000002</v>
      </c>
      <c r="E32" s="20">
        <v>2.3720999999999999E-4</v>
      </c>
      <c r="F32" s="20">
        <v>190590137</v>
      </c>
      <c r="G32" s="20">
        <v>889</v>
      </c>
      <c r="H32" s="20">
        <v>236922106</v>
      </c>
      <c r="I32" s="16"/>
      <c r="J32" s="19">
        <v>2.4259999999999999E-4</v>
      </c>
      <c r="K32" s="20">
        <v>1638576000</v>
      </c>
      <c r="L32" s="20">
        <v>249039.73</v>
      </c>
      <c r="M32" s="20">
        <v>2.3713E-4</v>
      </c>
      <c r="N32" s="20">
        <v>66607108.600000001</v>
      </c>
      <c r="O32" s="20">
        <v>3988</v>
      </c>
      <c r="P32" s="20">
        <v>498079460</v>
      </c>
      <c r="Q32" s="21"/>
      <c r="R32" s="18">
        <f t="shared" si="7"/>
        <v>190590137</v>
      </c>
      <c r="S32" s="18">
        <f t="shared" si="8"/>
        <v>66607108.600000001</v>
      </c>
      <c r="U32" s="18">
        <f t="shared" si="9"/>
        <v>710766.31900000002</v>
      </c>
      <c r="V32" s="18">
        <f t="shared" si="10"/>
        <v>249039.73</v>
      </c>
      <c r="W32" s="18"/>
      <c r="X32" s="18"/>
      <c r="Z32" s="5">
        <f t="shared" ref="Z32:AA32" si="83">U32/R32</f>
        <v>3.7292922403429512E-3</v>
      </c>
      <c r="AA32" s="5">
        <f t="shared" si="83"/>
        <v>3.7389362071783431E-3</v>
      </c>
      <c r="AB32" s="5">
        <f t="shared" si="14"/>
        <v>9.6439668353918463E-6</v>
      </c>
      <c r="AF32" s="5">
        <f t="shared" si="17"/>
        <v>889</v>
      </c>
      <c r="AG32" s="5">
        <f t="shared" si="18"/>
        <v>3988</v>
      </c>
      <c r="AH32" s="5">
        <f t="shared" si="19"/>
        <v>4.4859392575928005</v>
      </c>
      <c r="AJ32" s="5">
        <f t="shared" ref="AJ32:AK32" si="84">U32/AF32</f>
        <v>799.51216985376834</v>
      </c>
      <c r="AK32" s="5">
        <f t="shared" si="84"/>
        <v>62.447274322968909</v>
      </c>
      <c r="AM32" s="18">
        <f t="shared" si="21"/>
        <v>236922106</v>
      </c>
      <c r="AN32" s="18">
        <f t="shared" si="22"/>
        <v>498079460</v>
      </c>
      <c r="AP32" s="18">
        <f t="shared" si="23"/>
        <v>266504.05624296964</v>
      </c>
      <c r="AQ32" s="18">
        <f t="shared" si="24"/>
        <v>124894.54864593782</v>
      </c>
    </row>
    <row r="33" spans="2:43" ht="15.75" customHeight="1">
      <c r="B33" s="22">
        <v>2.3891E-4</v>
      </c>
      <c r="C33" s="23">
        <v>1638662400</v>
      </c>
      <c r="D33" s="23">
        <v>354748.62400000001</v>
      </c>
      <c r="E33" s="23">
        <v>2.4267000000000001E-4</v>
      </c>
      <c r="F33" s="23">
        <v>197007432</v>
      </c>
      <c r="G33" s="23">
        <v>599</v>
      </c>
      <c r="H33" s="23">
        <v>118249541</v>
      </c>
      <c r="I33" s="16"/>
      <c r="J33" s="22">
        <v>2.3855E-4</v>
      </c>
      <c r="K33" s="23">
        <v>1638662400</v>
      </c>
      <c r="L33" s="23">
        <v>161383.92300000001</v>
      </c>
      <c r="M33" s="23">
        <v>2.4258999999999999E-4</v>
      </c>
      <c r="N33" s="23">
        <v>63154837.5</v>
      </c>
      <c r="O33" s="23">
        <v>2816</v>
      </c>
      <c r="P33" s="23">
        <v>322767846</v>
      </c>
      <c r="Q33" s="17"/>
      <c r="R33" s="18">
        <f t="shared" si="7"/>
        <v>197007432</v>
      </c>
      <c r="S33" s="18">
        <f t="shared" si="8"/>
        <v>63154837.5</v>
      </c>
      <c r="U33" s="18">
        <f t="shared" si="9"/>
        <v>354748.62400000001</v>
      </c>
      <c r="V33" s="18">
        <f t="shared" si="10"/>
        <v>161383.92300000001</v>
      </c>
      <c r="W33" s="18"/>
      <c r="X33" s="18"/>
      <c r="Z33" s="5">
        <f t="shared" ref="Z33:AA33" si="85">U33/R33</f>
        <v>1.8006865040502635E-3</v>
      </c>
      <c r="AA33" s="5">
        <f t="shared" si="85"/>
        <v>2.5553691433375949E-3</v>
      </c>
      <c r="AB33" s="5">
        <f t="shared" si="14"/>
        <v>7.5468263928733141E-4</v>
      </c>
      <c r="AF33" s="5">
        <f t="shared" si="17"/>
        <v>599</v>
      </c>
      <c r="AG33" s="5">
        <f t="shared" si="18"/>
        <v>2816</v>
      </c>
      <c r="AH33" s="5">
        <f t="shared" si="19"/>
        <v>4.701168614357262</v>
      </c>
      <c r="AJ33" s="5">
        <f t="shared" ref="AJ33:AK33" si="86">U33/AF33</f>
        <v>592.23476460767949</v>
      </c>
      <c r="AK33" s="5">
        <f t="shared" si="86"/>
        <v>57.309631747159095</v>
      </c>
      <c r="AM33" s="18">
        <f t="shared" si="21"/>
        <v>118249541</v>
      </c>
      <c r="AN33" s="18">
        <f t="shared" si="22"/>
        <v>322767846</v>
      </c>
      <c r="AP33" s="18">
        <f t="shared" si="23"/>
        <v>197411.5876460768</v>
      </c>
      <c r="AQ33" s="18">
        <f t="shared" si="24"/>
        <v>114619.26349431818</v>
      </c>
    </row>
    <row r="34" spans="2:43" ht="15.75" customHeight="1">
      <c r="B34" s="19">
        <v>2.3037000000000001E-4</v>
      </c>
      <c r="C34" s="20">
        <v>1638748800</v>
      </c>
      <c r="D34" s="20">
        <v>478026.76799999998</v>
      </c>
      <c r="E34" s="20">
        <v>2.3891E-4</v>
      </c>
      <c r="F34" s="20">
        <v>201401892</v>
      </c>
      <c r="G34" s="20">
        <v>735</v>
      </c>
      <c r="H34" s="20">
        <v>159342256</v>
      </c>
      <c r="I34" s="16"/>
      <c r="J34" s="19">
        <v>2.2979000000000001E-4</v>
      </c>
      <c r="K34" s="20">
        <v>1638748800</v>
      </c>
      <c r="L34" s="20">
        <v>211888.37</v>
      </c>
      <c r="M34" s="20">
        <v>2.3855999999999999E-4</v>
      </c>
      <c r="N34" s="20">
        <v>60527215.600000001</v>
      </c>
      <c r="O34" s="20">
        <v>3719</v>
      </c>
      <c r="P34" s="20">
        <v>423776740</v>
      </c>
      <c r="Q34" s="21"/>
      <c r="R34" s="18">
        <f t="shared" si="7"/>
        <v>201401892</v>
      </c>
      <c r="S34" s="18">
        <f t="shared" si="8"/>
        <v>60527215.600000001</v>
      </c>
      <c r="U34" s="18">
        <f t="shared" si="9"/>
        <v>478026.76799999998</v>
      </c>
      <c r="V34" s="18">
        <f t="shared" si="10"/>
        <v>211888.37</v>
      </c>
      <c r="W34" s="18"/>
      <c r="X34" s="18"/>
      <c r="Z34" s="5">
        <f t="shared" ref="Z34:AA34" si="87">U34/R34</f>
        <v>2.3734969083607218E-3</v>
      </c>
      <c r="AA34" s="5">
        <f t="shared" si="87"/>
        <v>3.5007123308014847E-3</v>
      </c>
      <c r="AB34" s="5">
        <f t="shared" si="14"/>
        <v>1.1272154224407629E-3</v>
      </c>
      <c r="AF34" s="5">
        <f t="shared" si="17"/>
        <v>735</v>
      </c>
      <c r="AG34" s="5">
        <f t="shared" si="18"/>
        <v>3719</v>
      </c>
      <c r="AH34" s="5">
        <f t="shared" si="19"/>
        <v>5.0598639455782317</v>
      </c>
      <c r="AJ34" s="5">
        <f t="shared" ref="AJ34:AK34" si="88">U34/AF34</f>
        <v>650.37655510204081</v>
      </c>
      <c r="AK34" s="5">
        <f t="shared" si="88"/>
        <v>56.974554987899971</v>
      </c>
      <c r="AM34" s="18">
        <f t="shared" si="21"/>
        <v>159342256</v>
      </c>
      <c r="AN34" s="18">
        <f t="shared" si="22"/>
        <v>423776740</v>
      </c>
      <c r="AP34" s="18">
        <f t="shared" si="23"/>
        <v>216792.18503401362</v>
      </c>
      <c r="AQ34" s="18">
        <f t="shared" si="24"/>
        <v>113949.10997579995</v>
      </c>
    </row>
    <row r="35" spans="2:43" ht="15.75" customHeight="1">
      <c r="B35" s="22">
        <v>2.3269E-4</v>
      </c>
      <c r="C35" s="23">
        <v>1638835200</v>
      </c>
      <c r="D35" s="23">
        <v>230360.36300000001</v>
      </c>
      <c r="E35" s="23">
        <v>2.3037000000000001E-4</v>
      </c>
      <c r="F35" s="23">
        <v>200305070</v>
      </c>
      <c r="G35" s="23">
        <v>535</v>
      </c>
      <c r="H35" s="23">
        <v>76786787.5</v>
      </c>
      <c r="I35" s="16"/>
      <c r="J35" s="22">
        <v>2.3211999999999999E-4</v>
      </c>
      <c r="K35" s="23">
        <v>1638835200</v>
      </c>
      <c r="L35" s="23">
        <v>80351.547999999995</v>
      </c>
      <c r="M35" s="23">
        <v>2.2981E-4</v>
      </c>
      <c r="N35" s="23">
        <v>58393169.600000001</v>
      </c>
      <c r="O35" s="23">
        <v>2673</v>
      </c>
      <c r="P35" s="23">
        <v>160703096</v>
      </c>
      <c r="Q35" s="17"/>
      <c r="R35" s="18">
        <f t="shared" si="7"/>
        <v>200305070</v>
      </c>
      <c r="S35" s="18">
        <f t="shared" si="8"/>
        <v>58393169.600000001</v>
      </c>
      <c r="U35" s="18">
        <f t="shared" si="9"/>
        <v>230360.36300000001</v>
      </c>
      <c r="V35" s="18">
        <f t="shared" si="10"/>
        <v>80351.547999999995</v>
      </c>
      <c r="W35" s="18"/>
      <c r="X35" s="18"/>
      <c r="Z35" s="5">
        <f t="shared" ref="Z35:AA35" si="89">U35/R35</f>
        <v>1.1500475899087327E-3</v>
      </c>
      <c r="AA35" s="5">
        <f t="shared" si="89"/>
        <v>1.376043611785718E-3</v>
      </c>
      <c r="AB35" s="5">
        <f t="shared" si="14"/>
        <v>2.2599602187698526E-4</v>
      </c>
      <c r="AF35" s="5">
        <f t="shared" si="17"/>
        <v>535</v>
      </c>
      <c r="AG35" s="5">
        <f t="shared" si="18"/>
        <v>2673</v>
      </c>
      <c r="AH35" s="5">
        <f t="shared" si="19"/>
        <v>4.9962616822429906</v>
      </c>
      <c r="AJ35" s="5">
        <f t="shared" ref="AJ35:AK35" si="90">U35/AF35</f>
        <v>430.58011775700936</v>
      </c>
      <c r="AK35" s="5">
        <f t="shared" si="90"/>
        <v>30.060436962214737</v>
      </c>
      <c r="AM35" s="18">
        <f t="shared" si="21"/>
        <v>76786787.5</v>
      </c>
      <c r="AN35" s="18">
        <f t="shared" si="22"/>
        <v>160703096</v>
      </c>
      <c r="AP35" s="18">
        <f t="shared" si="23"/>
        <v>143526.70560747664</v>
      </c>
      <c r="AQ35" s="18">
        <f t="shared" si="24"/>
        <v>60120.873924429477</v>
      </c>
    </row>
    <row r="36" spans="2:43" ht="15.75" customHeight="1">
      <c r="B36" s="19">
        <v>2.2612000000000001E-4</v>
      </c>
      <c r="C36" s="20">
        <v>1638921600</v>
      </c>
      <c r="D36" s="20">
        <v>254229.28899999999</v>
      </c>
      <c r="E36" s="20">
        <v>2.3269E-4</v>
      </c>
      <c r="F36" s="20">
        <v>202998419</v>
      </c>
      <c r="G36" s="20">
        <v>597</v>
      </c>
      <c r="H36" s="20">
        <v>84743096.400000006</v>
      </c>
      <c r="I36" s="16"/>
      <c r="J36" s="19">
        <v>2.2552999999999999E-4</v>
      </c>
      <c r="K36" s="20">
        <v>1638921600</v>
      </c>
      <c r="L36" s="20">
        <v>84409.926300000006</v>
      </c>
      <c r="M36" s="20">
        <v>2.3212999999999999E-4</v>
      </c>
      <c r="N36" s="20">
        <v>60811292.799999997</v>
      </c>
      <c r="O36" s="20">
        <v>2589</v>
      </c>
      <c r="P36" s="20">
        <v>168819853</v>
      </c>
      <c r="Q36" s="21"/>
      <c r="R36" s="18">
        <f t="shared" si="7"/>
        <v>202998419</v>
      </c>
      <c r="S36" s="18">
        <f t="shared" si="8"/>
        <v>60811292.799999997</v>
      </c>
      <c r="U36" s="18">
        <f t="shared" si="9"/>
        <v>254229.28899999999</v>
      </c>
      <c r="V36" s="18">
        <f t="shared" si="10"/>
        <v>84409.926300000006</v>
      </c>
      <c r="W36" s="18"/>
      <c r="X36" s="18"/>
      <c r="Z36" s="5">
        <f t="shared" ref="Z36:AA36" si="91">U36/R36</f>
        <v>1.2523707832424054E-3</v>
      </c>
      <c r="AA36" s="5">
        <f t="shared" si="91"/>
        <v>1.3880633417482618E-3</v>
      </c>
      <c r="AB36" s="5">
        <f t="shared" si="14"/>
        <v>1.3569255850585634E-4</v>
      </c>
      <c r="AF36" s="5">
        <f t="shared" si="17"/>
        <v>597</v>
      </c>
      <c r="AG36" s="5">
        <f t="shared" si="18"/>
        <v>2589</v>
      </c>
      <c r="AH36" s="5">
        <f t="shared" si="19"/>
        <v>4.3366834170854274</v>
      </c>
      <c r="AJ36" s="5">
        <f t="shared" ref="AJ36:AK36" si="92">U36/AF36</f>
        <v>425.84470519262982</v>
      </c>
      <c r="AK36" s="5">
        <f t="shared" si="92"/>
        <v>32.603293279258402</v>
      </c>
      <c r="AM36" s="18">
        <f t="shared" si="21"/>
        <v>84743096.400000006</v>
      </c>
      <c r="AN36" s="18">
        <f t="shared" si="22"/>
        <v>168819853</v>
      </c>
      <c r="AP36" s="18">
        <f t="shared" si="23"/>
        <v>141948.23517587941</v>
      </c>
      <c r="AQ36" s="18">
        <f t="shared" si="24"/>
        <v>65206.586713016608</v>
      </c>
    </row>
    <row r="37" spans="2:43" ht="15.75" customHeight="1">
      <c r="B37" s="22">
        <v>2.4243999999999999E-4</v>
      </c>
      <c r="C37" s="23">
        <v>1639008000</v>
      </c>
      <c r="D37" s="23">
        <v>305379.42200000002</v>
      </c>
      <c r="E37" s="23">
        <v>2.2594E-4</v>
      </c>
      <c r="F37" s="23">
        <v>197811331</v>
      </c>
      <c r="G37" s="23">
        <v>563</v>
      </c>
      <c r="H37" s="23">
        <v>101793141</v>
      </c>
      <c r="I37" s="16"/>
      <c r="J37" s="22">
        <v>2.4316999999999999E-4</v>
      </c>
      <c r="K37" s="23">
        <v>1639008000</v>
      </c>
      <c r="L37" s="23">
        <v>136015.9</v>
      </c>
      <c r="M37" s="23">
        <v>2.2556E-4</v>
      </c>
      <c r="N37" s="23">
        <v>58708907.399999999</v>
      </c>
      <c r="O37" s="23">
        <v>3205</v>
      </c>
      <c r="P37" s="23">
        <v>272031801</v>
      </c>
      <c r="Q37" s="17"/>
      <c r="R37" s="18">
        <f t="shared" si="7"/>
        <v>197811331</v>
      </c>
      <c r="S37" s="18">
        <f t="shared" si="8"/>
        <v>58708907.399999999</v>
      </c>
      <c r="U37" s="18">
        <f t="shared" si="9"/>
        <v>305379.42200000002</v>
      </c>
      <c r="V37" s="18">
        <f t="shared" si="10"/>
        <v>136015.9</v>
      </c>
      <c r="W37" s="18"/>
      <c r="X37" s="18"/>
      <c r="Z37" s="5">
        <f t="shared" ref="Z37:AA37" si="93">U37/R37</f>
        <v>1.5437913513660147E-3</v>
      </c>
      <c r="AA37" s="5">
        <f t="shared" si="93"/>
        <v>2.3167847269458808E-3</v>
      </c>
      <c r="AB37" s="5">
        <f t="shared" si="14"/>
        <v>7.7299337557986607E-4</v>
      </c>
      <c r="AF37" s="5">
        <f t="shared" si="17"/>
        <v>563</v>
      </c>
      <c r="AG37" s="5">
        <f t="shared" si="18"/>
        <v>3205</v>
      </c>
      <c r="AH37" s="5">
        <f t="shared" si="19"/>
        <v>5.6927175843694497</v>
      </c>
      <c r="AJ37" s="5">
        <f t="shared" ref="AJ37:AK37" si="94">U37/AF37</f>
        <v>542.41460390763768</v>
      </c>
      <c r="AK37" s="5">
        <f t="shared" si="94"/>
        <v>42.438658346333852</v>
      </c>
      <c r="AM37" s="18">
        <f t="shared" si="21"/>
        <v>101793141</v>
      </c>
      <c r="AN37" s="18">
        <f t="shared" si="22"/>
        <v>272031801</v>
      </c>
      <c r="AP37" s="18">
        <f t="shared" si="23"/>
        <v>180804.86856127885</v>
      </c>
      <c r="AQ37" s="18">
        <f t="shared" si="24"/>
        <v>84877.317004680182</v>
      </c>
    </row>
    <row r="38" spans="2:43" ht="15.75" customHeight="1">
      <c r="B38" s="19">
        <v>2.5622999999999998E-4</v>
      </c>
      <c r="C38" s="20">
        <v>1639094400</v>
      </c>
      <c r="D38" s="20">
        <v>404875.25699999998</v>
      </c>
      <c r="E38" s="20">
        <v>2.4267000000000001E-4</v>
      </c>
      <c r="F38" s="20">
        <v>192054012</v>
      </c>
      <c r="G38" s="20">
        <v>756</v>
      </c>
      <c r="H38" s="20">
        <v>134958419</v>
      </c>
      <c r="I38" s="16"/>
      <c r="J38" s="19">
        <v>2.5659000000000001E-4</v>
      </c>
      <c r="K38" s="20">
        <v>1639094400</v>
      </c>
      <c r="L38" s="20">
        <v>162849.16800000001</v>
      </c>
      <c r="M38" s="20">
        <v>2.4280999999999999E-4</v>
      </c>
      <c r="N38" s="20">
        <v>58252059.600000001</v>
      </c>
      <c r="O38" s="20">
        <v>3478</v>
      </c>
      <c r="P38" s="20">
        <v>325698336</v>
      </c>
      <c r="Q38" s="21"/>
      <c r="R38" s="18">
        <f t="shared" si="7"/>
        <v>192054012</v>
      </c>
      <c r="S38" s="18">
        <f t="shared" si="8"/>
        <v>58252059.600000001</v>
      </c>
      <c r="U38" s="18">
        <f t="shared" si="9"/>
        <v>404875.25699999998</v>
      </c>
      <c r="V38" s="18">
        <f t="shared" si="10"/>
        <v>162849.16800000001</v>
      </c>
      <c r="W38" s="18"/>
      <c r="X38" s="18"/>
      <c r="Z38" s="5">
        <f t="shared" ref="Z38:AA38" si="95">U38/R38</f>
        <v>2.1081322529206002E-3</v>
      </c>
      <c r="AA38" s="5">
        <f t="shared" si="95"/>
        <v>2.7955950247637255E-3</v>
      </c>
      <c r="AB38" s="5">
        <f t="shared" si="14"/>
        <v>6.8746277184312523E-4</v>
      </c>
      <c r="AF38" s="5">
        <f t="shared" si="17"/>
        <v>756</v>
      </c>
      <c r="AG38" s="5">
        <f t="shared" si="18"/>
        <v>3478</v>
      </c>
      <c r="AH38" s="5">
        <f t="shared" si="19"/>
        <v>4.6005291005291005</v>
      </c>
      <c r="AJ38" s="5">
        <f t="shared" ref="AJ38:AK38" si="96">U38/AF38</f>
        <v>535.54928174603174</v>
      </c>
      <c r="AK38" s="5">
        <f t="shared" si="96"/>
        <v>46.822647498562397</v>
      </c>
      <c r="AM38" s="18">
        <f t="shared" si="21"/>
        <v>134958419</v>
      </c>
      <c r="AN38" s="18">
        <f t="shared" si="22"/>
        <v>325698336</v>
      </c>
      <c r="AP38" s="18">
        <f t="shared" si="23"/>
        <v>178516.42724867724</v>
      </c>
      <c r="AQ38" s="18">
        <f t="shared" si="24"/>
        <v>93645.294997124787</v>
      </c>
    </row>
    <row r="39" spans="2:43" ht="15.75" customHeight="1">
      <c r="B39" s="22">
        <v>2.4508E-4</v>
      </c>
      <c r="C39" s="23">
        <v>1639180800</v>
      </c>
      <c r="D39" s="23">
        <v>314803.42200000002</v>
      </c>
      <c r="E39" s="23">
        <v>2.5762000000000002E-4</v>
      </c>
      <c r="F39" s="23">
        <v>197367202</v>
      </c>
      <c r="G39" s="23">
        <v>603</v>
      </c>
      <c r="H39" s="23">
        <v>104934474</v>
      </c>
      <c r="I39" s="16"/>
      <c r="J39" s="22">
        <v>2.4526000000000002E-4</v>
      </c>
      <c r="K39" s="23">
        <v>1639180800</v>
      </c>
      <c r="L39" s="23">
        <v>105915.264</v>
      </c>
      <c r="M39" s="23">
        <v>2.566E-4</v>
      </c>
      <c r="N39" s="23">
        <v>59666954.899999999</v>
      </c>
      <c r="O39" s="23">
        <v>2950</v>
      </c>
      <c r="P39" s="23">
        <v>211830527</v>
      </c>
      <c r="Q39" s="17"/>
      <c r="R39" s="18">
        <f t="shared" si="7"/>
        <v>197367202</v>
      </c>
      <c r="S39" s="18">
        <f t="shared" si="8"/>
        <v>59666954.899999999</v>
      </c>
      <c r="U39" s="18">
        <f t="shared" si="9"/>
        <v>314803.42200000002</v>
      </c>
      <c r="V39" s="18">
        <f t="shared" si="10"/>
        <v>105915.264</v>
      </c>
      <c r="W39" s="18"/>
      <c r="X39" s="18"/>
      <c r="Z39" s="5">
        <f t="shared" ref="Z39:AA39" si="97">U39/R39</f>
        <v>1.5950138564562516E-3</v>
      </c>
      <c r="AA39" s="5">
        <f t="shared" si="97"/>
        <v>1.7751075813657786E-3</v>
      </c>
      <c r="AB39" s="5">
        <f t="shared" si="14"/>
        <v>1.8009372490952703E-4</v>
      </c>
      <c r="AF39" s="5">
        <f t="shared" si="17"/>
        <v>603</v>
      </c>
      <c r="AG39" s="5">
        <f t="shared" si="18"/>
        <v>2950</v>
      </c>
      <c r="AH39" s="5">
        <f t="shared" si="19"/>
        <v>4.8922056384742953</v>
      </c>
      <c r="AJ39" s="5">
        <f t="shared" ref="AJ39:AK39" si="98">U39/AF39</f>
        <v>522.06205970149256</v>
      </c>
      <c r="AK39" s="5">
        <f t="shared" si="98"/>
        <v>35.903479322033895</v>
      </c>
      <c r="AM39" s="18">
        <f t="shared" si="21"/>
        <v>104934474</v>
      </c>
      <c r="AN39" s="18">
        <f t="shared" si="22"/>
        <v>211830527</v>
      </c>
      <c r="AP39" s="18">
        <f t="shared" si="23"/>
        <v>174020.68656716417</v>
      </c>
      <c r="AQ39" s="18">
        <f t="shared" si="24"/>
        <v>71806.958305084743</v>
      </c>
    </row>
    <row r="40" spans="2:43" ht="15.75" customHeight="1">
      <c r="B40" s="19">
        <v>2.4156000000000001E-4</v>
      </c>
      <c r="C40" s="20">
        <v>1639267200</v>
      </c>
      <c r="D40" s="20">
        <v>150473.62299999999</v>
      </c>
      <c r="E40" s="20">
        <v>2.4508E-4</v>
      </c>
      <c r="F40" s="20">
        <v>199779572</v>
      </c>
      <c r="G40" s="20">
        <v>421</v>
      </c>
      <c r="H40" s="20">
        <v>50157874.200000003</v>
      </c>
      <c r="I40" s="16"/>
      <c r="J40" s="19">
        <v>2.4193000000000001E-4</v>
      </c>
      <c r="K40" s="20">
        <v>1639267200</v>
      </c>
      <c r="L40" s="20">
        <v>56011.043100000003</v>
      </c>
      <c r="M40" s="20">
        <v>2.4478999999999999E-4</v>
      </c>
      <c r="N40" s="20">
        <v>60739033.799999997</v>
      </c>
      <c r="O40" s="20">
        <v>2169</v>
      </c>
      <c r="P40" s="20">
        <v>112022086</v>
      </c>
      <c r="Q40" s="21"/>
      <c r="R40" s="18">
        <f t="shared" si="7"/>
        <v>199779572</v>
      </c>
      <c r="S40" s="18">
        <f t="shared" si="8"/>
        <v>60739033.799999997</v>
      </c>
      <c r="U40" s="18">
        <f t="shared" si="9"/>
        <v>150473.62299999999</v>
      </c>
      <c r="V40" s="18">
        <f t="shared" si="10"/>
        <v>56011.043100000003</v>
      </c>
      <c r="W40" s="18"/>
      <c r="X40" s="18"/>
      <c r="Z40" s="5">
        <f t="shared" ref="Z40:AA40" si="99">U40/R40</f>
        <v>7.531982449136491E-4</v>
      </c>
      <c r="AA40" s="5">
        <f t="shared" si="99"/>
        <v>9.221589412243829E-4</v>
      </c>
      <c r="AB40" s="5">
        <f t="shared" si="14"/>
        <v>1.689606963107338E-4</v>
      </c>
      <c r="AF40" s="5">
        <f t="shared" si="17"/>
        <v>421</v>
      </c>
      <c r="AG40" s="5">
        <f t="shared" si="18"/>
        <v>2169</v>
      </c>
      <c r="AH40" s="5">
        <f t="shared" si="19"/>
        <v>5.1520190023752965</v>
      </c>
      <c r="AJ40" s="5">
        <f t="shared" ref="AJ40:AK40" si="100">U40/AF40</f>
        <v>357.41953206650828</v>
      </c>
      <c r="AK40" s="5">
        <f t="shared" si="100"/>
        <v>25.823440802213003</v>
      </c>
      <c r="AM40" s="18">
        <f t="shared" si="21"/>
        <v>50157874.200000003</v>
      </c>
      <c r="AN40" s="18">
        <f t="shared" si="22"/>
        <v>112022086</v>
      </c>
      <c r="AP40" s="18">
        <f t="shared" si="23"/>
        <v>119139.84370546319</v>
      </c>
      <c r="AQ40" s="18">
        <f t="shared" si="24"/>
        <v>51646.881512217609</v>
      </c>
    </row>
    <row r="41" spans="2:43" ht="15.75" customHeight="1">
      <c r="B41" s="22">
        <v>2.6455000000000001E-4</v>
      </c>
      <c r="C41" s="23">
        <v>1639353600</v>
      </c>
      <c r="D41" s="23">
        <v>293105.96100000001</v>
      </c>
      <c r="E41" s="23">
        <v>2.4156000000000001E-4</v>
      </c>
      <c r="F41" s="23">
        <v>189837210</v>
      </c>
      <c r="G41" s="23">
        <v>659</v>
      </c>
      <c r="H41" s="23">
        <v>97701986.900000006</v>
      </c>
      <c r="I41" s="16"/>
      <c r="J41" s="22">
        <v>2.6404999999999999E-4</v>
      </c>
      <c r="K41" s="23">
        <v>1639353600</v>
      </c>
      <c r="L41" s="23">
        <v>108054.084</v>
      </c>
      <c r="M41" s="23">
        <v>2.4191999999999999E-4</v>
      </c>
      <c r="N41" s="23">
        <v>56661437</v>
      </c>
      <c r="O41" s="23">
        <v>2950</v>
      </c>
      <c r="P41" s="23">
        <v>216108167</v>
      </c>
      <c r="Q41" s="17"/>
      <c r="R41" s="18">
        <f t="shared" si="7"/>
        <v>189837210</v>
      </c>
      <c r="S41" s="18">
        <f t="shared" si="8"/>
        <v>56661437</v>
      </c>
      <c r="U41" s="18">
        <f t="shared" si="9"/>
        <v>293105.96100000001</v>
      </c>
      <c r="V41" s="18">
        <f t="shared" si="10"/>
        <v>108054.084</v>
      </c>
      <c r="W41" s="18"/>
      <c r="X41" s="18"/>
      <c r="Z41" s="5">
        <f t="shared" ref="Z41:AA41" si="101">U41/R41</f>
        <v>1.5439858234326137E-3</v>
      </c>
      <c r="AA41" s="5">
        <f t="shared" si="101"/>
        <v>1.9070127713139361E-3</v>
      </c>
      <c r="AB41" s="5">
        <f t="shared" si="14"/>
        <v>3.630269478813225E-4</v>
      </c>
      <c r="AF41" s="5">
        <f t="shared" si="17"/>
        <v>659</v>
      </c>
      <c r="AG41" s="5">
        <f t="shared" si="18"/>
        <v>2950</v>
      </c>
      <c r="AH41" s="5">
        <f t="shared" si="19"/>
        <v>4.4764795144157814</v>
      </c>
      <c r="AJ41" s="5">
        <f t="shared" ref="AJ41:AK41" si="102">U41/AF41</f>
        <v>444.77384066767831</v>
      </c>
      <c r="AK41" s="5">
        <f t="shared" si="102"/>
        <v>36.628503050847456</v>
      </c>
      <c r="AM41" s="18">
        <f t="shared" si="21"/>
        <v>97701986.900000006</v>
      </c>
      <c r="AN41" s="18">
        <f t="shared" si="22"/>
        <v>216108167</v>
      </c>
      <c r="AP41" s="18">
        <f t="shared" si="23"/>
        <v>148257.94673748105</v>
      </c>
      <c r="AQ41" s="18">
        <f t="shared" si="24"/>
        <v>73257.005762711866</v>
      </c>
    </row>
    <row r="42" spans="2:43" ht="15.75" customHeight="1">
      <c r="B42" s="19">
        <v>2.588E-4</v>
      </c>
      <c r="C42" s="20">
        <v>1639440000</v>
      </c>
      <c r="D42" s="20">
        <v>145190.34299999999</v>
      </c>
      <c r="E42" s="20">
        <v>2.6455000000000001E-4</v>
      </c>
      <c r="F42" s="20">
        <v>163179387</v>
      </c>
      <c r="G42" s="20">
        <v>475</v>
      </c>
      <c r="H42" s="20">
        <v>48396780.799999997</v>
      </c>
      <c r="I42" s="16"/>
      <c r="J42" s="19">
        <v>2.5912E-4</v>
      </c>
      <c r="K42" s="20">
        <v>1639440000</v>
      </c>
      <c r="L42" s="20">
        <v>65715.0573</v>
      </c>
      <c r="M42" s="20">
        <v>2.6404999999999999E-4</v>
      </c>
      <c r="N42" s="20">
        <v>47321865.399999999</v>
      </c>
      <c r="O42" s="20">
        <v>2638</v>
      </c>
      <c r="P42" s="20">
        <v>131430115</v>
      </c>
      <c r="Q42" s="21"/>
      <c r="R42" s="18">
        <f t="shared" si="7"/>
        <v>163179387</v>
      </c>
      <c r="S42" s="18">
        <f t="shared" si="8"/>
        <v>47321865.399999999</v>
      </c>
      <c r="U42" s="18">
        <f t="shared" si="9"/>
        <v>145190.34299999999</v>
      </c>
      <c r="V42" s="18">
        <f t="shared" si="10"/>
        <v>65715.0573</v>
      </c>
      <c r="W42" s="18"/>
      <c r="X42" s="18"/>
      <c r="Z42" s="5">
        <f t="shared" ref="Z42:AA42" si="103">U42/R42</f>
        <v>8.8975909071162273E-4</v>
      </c>
      <c r="AA42" s="5">
        <f t="shared" si="103"/>
        <v>1.3886827314292644E-3</v>
      </c>
      <c r="AB42" s="5">
        <f t="shared" si="14"/>
        <v>4.9892364071764167E-4</v>
      </c>
      <c r="AF42" s="5">
        <f t="shared" si="17"/>
        <v>475</v>
      </c>
      <c r="AG42" s="5">
        <f t="shared" si="18"/>
        <v>2638</v>
      </c>
      <c r="AH42" s="5">
        <f t="shared" si="19"/>
        <v>5.553684210526316</v>
      </c>
      <c r="AJ42" s="5">
        <f t="shared" ref="AJ42:AK42" si="104">U42/AF42</f>
        <v>305.66388000000001</v>
      </c>
      <c r="AK42" s="5">
        <f t="shared" si="104"/>
        <v>24.910939082638361</v>
      </c>
      <c r="AM42" s="18">
        <f t="shared" si="21"/>
        <v>48396780.799999997</v>
      </c>
      <c r="AN42" s="18">
        <f t="shared" si="22"/>
        <v>131430115</v>
      </c>
      <c r="AP42" s="18">
        <f t="shared" si="23"/>
        <v>101887.95957894737</v>
      </c>
      <c r="AQ42" s="18">
        <f t="shared" si="24"/>
        <v>49821.878316906746</v>
      </c>
    </row>
    <row r="43" spans="2:43" ht="15.75" customHeight="1">
      <c r="B43" s="22">
        <v>2.4898999999999999E-4</v>
      </c>
      <c r="C43" s="23">
        <v>1639526400</v>
      </c>
      <c r="D43" s="23">
        <v>338734.72600000002</v>
      </c>
      <c r="E43" s="23">
        <v>2.588E-4</v>
      </c>
      <c r="F43" s="23">
        <v>167100204</v>
      </c>
      <c r="G43" s="23">
        <v>943</v>
      </c>
      <c r="H43" s="23">
        <v>112911575</v>
      </c>
      <c r="I43" s="16"/>
      <c r="J43" s="22">
        <v>2.4860000000000003E-4</v>
      </c>
      <c r="K43" s="23">
        <v>1639526400</v>
      </c>
      <c r="L43" s="23">
        <v>112097.363</v>
      </c>
      <c r="M43" s="23">
        <v>2.5912999999999999E-4</v>
      </c>
      <c r="N43" s="23">
        <v>48382188.399999999</v>
      </c>
      <c r="O43" s="23">
        <v>3141</v>
      </c>
      <c r="P43" s="23">
        <v>224194727</v>
      </c>
      <c r="Q43" s="17"/>
      <c r="R43" s="18">
        <f t="shared" si="7"/>
        <v>167100204</v>
      </c>
      <c r="S43" s="18">
        <f t="shared" si="8"/>
        <v>48382188.399999999</v>
      </c>
      <c r="U43" s="18">
        <f t="shared" si="9"/>
        <v>338734.72600000002</v>
      </c>
      <c r="V43" s="18">
        <f t="shared" si="10"/>
        <v>112097.363</v>
      </c>
      <c r="W43" s="18"/>
      <c r="X43" s="18"/>
      <c r="Z43" s="5">
        <f t="shared" ref="Z43:AA43" si="105">U43/R43</f>
        <v>2.0271353229467035E-3</v>
      </c>
      <c r="AA43" s="5">
        <f t="shared" si="105"/>
        <v>2.3169138624576976E-3</v>
      </c>
      <c r="AB43" s="5">
        <f t="shared" si="14"/>
        <v>2.8977853951099412E-4</v>
      </c>
      <c r="AF43" s="5">
        <f t="shared" si="17"/>
        <v>943</v>
      </c>
      <c r="AG43" s="5">
        <f t="shared" si="18"/>
        <v>3141</v>
      </c>
      <c r="AH43" s="5">
        <f t="shared" si="19"/>
        <v>3.3308589607635208</v>
      </c>
      <c r="AJ43" s="5">
        <f t="shared" ref="AJ43:AK43" si="106">U43/AF43</f>
        <v>359.20967762460236</v>
      </c>
      <c r="AK43" s="5">
        <f t="shared" si="106"/>
        <v>35.688431391276666</v>
      </c>
      <c r="AM43" s="18">
        <f t="shared" si="21"/>
        <v>112911575</v>
      </c>
      <c r="AN43" s="18">
        <f t="shared" si="22"/>
        <v>224194727</v>
      </c>
      <c r="AP43" s="18">
        <f t="shared" si="23"/>
        <v>119736.55885471898</v>
      </c>
      <c r="AQ43" s="18">
        <f t="shared" si="24"/>
        <v>71376.863100923278</v>
      </c>
    </row>
    <row r="44" spans="2:43" ht="15.75" customHeight="1">
      <c r="B44" s="19">
        <v>2.5209000000000001E-4</v>
      </c>
      <c r="C44" s="20">
        <v>1639612800</v>
      </c>
      <c r="D44" s="20">
        <v>191605.12400000001</v>
      </c>
      <c r="E44" s="20">
        <v>2.4878999999999998E-4</v>
      </c>
      <c r="F44" s="20">
        <v>166992650</v>
      </c>
      <c r="G44" s="20">
        <v>386</v>
      </c>
      <c r="H44" s="20">
        <v>63868374.600000001</v>
      </c>
      <c r="I44" s="16"/>
      <c r="J44" s="19">
        <v>2.5252E-4</v>
      </c>
      <c r="K44" s="20">
        <v>1639612800</v>
      </c>
      <c r="L44" s="20">
        <v>89575.917600000001</v>
      </c>
      <c r="M44" s="20">
        <v>2.4900999999999998E-4</v>
      </c>
      <c r="N44" s="20">
        <v>47428897.299999997</v>
      </c>
      <c r="O44" s="20">
        <v>2467</v>
      </c>
      <c r="P44" s="20">
        <v>179151835</v>
      </c>
      <c r="Q44" s="21"/>
      <c r="R44" s="18">
        <f t="shared" si="7"/>
        <v>166992650</v>
      </c>
      <c r="S44" s="18">
        <f t="shared" si="8"/>
        <v>47428897.299999997</v>
      </c>
      <c r="U44" s="18">
        <f t="shared" si="9"/>
        <v>191605.12400000001</v>
      </c>
      <c r="V44" s="18">
        <f t="shared" si="10"/>
        <v>89575.917600000001</v>
      </c>
      <c r="W44" s="18"/>
      <c r="X44" s="18"/>
      <c r="Z44" s="5">
        <f t="shared" ref="Z44:AA44" si="107">U44/R44</f>
        <v>1.1473865706065507E-3</v>
      </c>
      <c r="AA44" s="5">
        <f t="shared" si="107"/>
        <v>1.888635888652634E-3</v>
      </c>
      <c r="AB44" s="5">
        <f t="shared" si="14"/>
        <v>7.4124931804608321E-4</v>
      </c>
      <c r="AF44" s="5">
        <f t="shared" si="17"/>
        <v>386</v>
      </c>
      <c r="AG44" s="5">
        <f t="shared" si="18"/>
        <v>2467</v>
      </c>
      <c r="AH44" s="5">
        <f t="shared" si="19"/>
        <v>6.3911917098445592</v>
      </c>
      <c r="AJ44" s="5">
        <f t="shared" ref="AJ44:AK44" si="108">U44/AF44</f>
        <v>496.38633160621765</v>
      </c>
      <c r="AK44" s="5">
        <f t="shared" si="108"/>
        <v>36.30965447912444</v>
      </c>
      <c r="AM44" s="18">
        <f t="shared" si="21"/>
        <v>63868374.600000001</v>
      </c>
      <c r="AN44" s="18">
        <f t="shared" si="22"/>
        <v>179151835</v>
      </c>
      <c r="AP44" s="18">
        <f t="shared" si="23"/>
        <v>165462.11036269431</v>
      </c>
      <c r="AQ44" s="18">
        <f t="shared" si="24"/>
        <v>72619.308877178759</v>
      </c>
    </row>
    <row r="45" spans="2:43" ht="15.75" customHeight="1">
      <c r="B45" s="22">
        <v>2.5759999999999997E-4</v>
      </c>
      <c r="C45" s="23">
        <v>1639699200</v>
      </c>
      <c r="D45" s="23">
        <v>300738.15500000003</v>
      </c>
      <c r="E45" s="23">
        <v>2.5272000000000001E-4</v>
      </c>
      <c r="F45" s="23">
        <v>175147160</v>
      </c>
      <c r="G45" s="23">
        <v>489</v>
      </c>
      <c r="H45" s="23">
        <v>100246052</v>
      </c>
      <c r="I45" s="16"/>
      <c r="J45" s="22">
        <v>2.5811999999999997E-4</v>
      </c>
      <c r="K45" s="23">
        <v>1639699200</v>
      </c>
      <c r="L45" s="23">
        <v>100329.56200000001</v>
      </c>
      <c r="M45" s="23">
        <v>2.5252E-4</v>
      </c>
      <c r="N45" s="23">
        <v>47179914</v>
      </c>
      <c r="O45" s="23">
        <v>2608</v>
      </c>
      <c r="P45" s="23">
        <v>200659125</v>
      </c>
      <c r="Q45" s="17"/>
      <c r="R45" s="18">
        <f t="shared" si="7"/>
        <v>175147160</v>
      </c>
      <c r="S45" s="18">
        <f t="shared" si="8"/>
        <v>47179914</v>
      </c>
      <c r="U45" s="18">
        <f t="shared" si="9"/>
        <v>300738.15500000003</v>
      </c>
      <c r="V45" s="18">
        <f t="shared" si="10"/>
        <v>100329.56200000001</v>
      </c>
      <c r="W45" s="18"/>
      <c r="X45" s="18"/>
      <c r="Z45" s="5">
        <f t="shared" ref="Z45:AA45" si="109">U45/R45</f>
        <v>1.7170598427059852E-3</v>
      </c>
      <c r="AA45" s="5">
        <f t="shared" si="109"/>
        <v>2.1265312607394748E-3</v>
      </c>
      <c r="AB45" s="5">
        <f t="shared" si="14"/>
        <v>4.0947141803348956E-4</v>
      </c>
      <c r="AF45" s="5">
        <f t="shared" si="17"/>
        <v>489</v>
      </c>
      <c r="AG45" s="5">
        <f t="shared" si="18"/>
        <v>2608</v>
      </c>
      <c r="AH45" s="5">
        <f t="shared" si="19"/>
        <v>5.333333333333333</v>
      </c>
      <c r="AJ45" s="5">
        <f t="shared" ref="AJ45:AK45" si="110">U45/AF45</f>
        <v>615.00645194274034</v>
      </c>
      <c r="AK45" s="5">
        <f t="shared" si="110"/>
        <v>38.469924079754605</v>
      </c>
      <c r="AM45" s="18">
        <f t="shared" si="21"/>
        <v>100246052</v>
      </c>
      <c r="AN45" s="18">
        <f t="shared" si="22"/>
        <v>200659125</v>
      </c>
      <c r="AP45" s="18">
        <f t="shared" si="23"/>
        <v>205002.15132924335</v>
      </c>
      <c r="AQ45" s="18">
        <f t="shared" si="24"/>
        <v>76939.84854294479</v>
      </c>
    </row>
    <row r="46" spans="2:43" ht="15.75" customHeight="1">
      <c r="B46" s="19">
        <v>2.5255999999999998E-4</v>
      </c>
      <c r="C46" s="20">
        <v>1639785600</v>
      </c>
      <c r="D46" s="20">
        <v>231960.84599999999</v>
      </c>
      <c r="E46" s="20">
        <v>2.5863999999999998E-4</v>
      </c>
      <c r="F46" s="20">
        <v>178918326</v>
      </c>
      <c r="G46" s="20">
        <v>434</v>
      </c>
      <c r="H46" s="20">
        <v>77320282</v>
      </c>
      <c r="I46" s="16"/>
      <c r="J46" s="19">
        <v>2.5258000000000002E-4</v>
      </c>
      <c r="K46" s="20">
        <v>1639785600</v>
      </c>
      <c r="L46" s="20">
        <v>78122.803100000005</v>
      </c>
      <c r="M46" s="20">
        <v>2.5755E-4</v>
      </c>
      <c r="N46" s="20">
        <v>47895749.600000001</v>
      </c>
      <c r="O46" s="20">
        <v>2230</v>
      </c>
      <c r="P46" s="20">
        <v>156245606</v>
      </c>
      <c r="Q46" s="21"/>
      <c r="R46" s="18">
        <f t="shared" si="7"/>
        <v>178918326</v>
      </c>
      <c r="S46" s="18">
        <f t="shared" si="8"/>
        <v>47895749.600000001</v>
      </c>
      <c r="U46" s="18">
        <f t="shared" si="9"/>
        <v>231960.84599999999</v>
      </c>
      <c r="V46" s="18">
        <f t="shared" si="10"/>
        <v>78122.803100000005</v>
      </c>
      <c r="W46" s="18"/>
      <c r="X46" s="18"/>
      <c r="Z46" s="5">
        <f t="shared" ref="Z46:AA46" si="111">U46/R46</f>
        <v>1.2964621969467789E-3</v>
      </c>
      <c r="AA46" s="5">
        <f t="shared" si="111"/>
        <v>1.6311009589042951E-3</v>
      </c>
      <c r="AB46" s="5">
        <f t="shared" si="14"/>
        <v>3.3463876195751613E-4</v>
      </c>
      <c r="AF46" s="5">
        <f t="shared" si="17"/>
        <v>434</v>
      </c>
      <c r="AG46" s="5">
        <f t="shared" si="18"/>
        <v>2230</v>
      </c>
      <c r="AH46" s="5">
        <f t="shared" si="19"/>
        <v>5.1382488479262669</v>
      </c>
      <c r="AJ46" s="5">
        <f t="shared" ref="AJ46:AK46" si="112">U46/AF46</f>
        <v>534.47199539170504</v>
      </c>
      <c r="AK46" s="5">
        <f t="shared" si="112"/>
        <v>35.032647130044843</v>
      </c>
      <c r="AM46" s="18">
        <f t="shared" si="21"/>
        <v>77320282</v>
      </c>
      <c r="AN46" s="18">
        <f t="shared" si="22"/>
        <v>156245606</v>
      </c>
      <c r="AP46" s="18">
        <f t="shared" si="23"/>
        <v>178157.33179723503</v>
      </c>
      <c r="AQ46" s="18">
        <f t="shared" si="24"/>
        <v>70065.294170403591</v>
      </c>
    </row>
    <row r="47" spans="2:43" ht="15.75" customHeight="1">
      <c r="B47" s="22">
        <v>2.5469000000000002E-4</v>
      </c>
      <c r="C47" s="23">
        <v>1639872000</v>
      </c>
      <c r="D47" s="23">
        <v>214451.429</v>
      </c>
      <c r="E47" s="23">
        <v>2.5255999999999998E-4</v>
      </c>
      <c r="F47" s="23">
        <v>178782612</v>
      </c>
      <c r="G47" s="23">
        <v>405</v>
      </c>
      <c r="H47" s="23">
        <v>71483809.599999994</v>
      </c>
      <c r="I47" s="16"/>
      <c r="J47" s="22">
        <v>2.5480000000000001E-4</v>
      </c>
      <c r="K47" s="23">
        <v>1639872000</v>
      </c>
      <c r="L47" s="23">
        <v>67841.058199999999</v>
      </c>
      <c r="M47" s="23">
        <v>2.5290000000000002E-4</v>
      </c>
      <c r="N47" s="23">
        <v>47014166.5</v>
      </c>
      <c r="O47" s="23">
        <v>2181</v>
      </c>
      <c r="P47" s="23">
        <v>135682116</v>
      </c>
      <c r="Q47" s="17"/>
      <c r="R47" s="18">
        <f t="shared" si="7"/>
        <v>178782612</v>
      </c>
      <c r="S47" s="18">
        <f t="shared" si="8"/>
        <v>47014166.5</v>
      </c>
      <c r="U47" s="18">
        <f t="shared" si="9"/>
        <v>214451.429</v>
      </c>
      <c r="V47" s="18">
        <f t="shared" si="10"/>
        <v>67841.058199999999</v>
      </c>
      <c r="W47" s="18"/>
      <c r="X47" s="18"/>
      <c r="Z47" s="5">
        <f t="shared" ref="Z47:AA47" si="113">U47/R47</f>
        <v>1.1995094299215184E-3</v>
      </c>
      <c r="AA47" s="5">
        <f t="shared" si="113"/>
        <v>1.4429918309835398E-3</v>
      </c>
      <c r="AB47" s="5">
        <f t="shared" si="14"/>
        <v>2.4348240106202143E-4</v>
      </c>
      <c r="AF47" s="5">
        <f t="shared" si="17"/>
        <v>405</v>
      </c>
      <c r="AG47" s="5">
        <f t="shared" si="18"/>
        <v>2181</v>
      </c>
      <c r="AH47" s="5">
        <f t="shared" si="19"/>
        <v>5.3851851851851853</v>
      </c>
      <c r="AJ47" s="5">
        <f t="shared" ref="AJ47:AK47" si="114">U47/AF47</f>
        <v>529.50970123456796</v>
      </c>
      <c r="AK47" s="5">
        <f t="shared" si="114"/>
        <v>31.105482897753323</v>
      </c>
      <c r="AM47" s="18">
        <f t="shared" si="21"/>
        <v>71483809.599999994</v>
      </c>
      <c r="AN47" s="18">
        <f t="shared" si="22"/>
        <v>135682116</v>
      </c>
      <c r="AP47" s="18">
        <f t="shared" si="23"/>
        <v>176503.23358024689</v>
      </c>
      <c r="AQ47" s="18">
        <f t="shared" si="24"/>
        <v>62210.965612104541</v>
      </c>
    </row>
    <row r="48" spans="2:43" ht="15.75" customHeight="1">
      <c r="B48" s="19">
        <v>2.5365000000000001E-4</v>
      </c>
      <c r="C48" s="20">
        <v>1639958400</v>
      </c>
      <c r="D48" s="20">
        <v>232004.07699999999</v>
      </c>
      <c r="E48" s="20">
        <v>2.5495999999999998E-4</v>
      </c>
      <c r="F48" s="20">
        <v>179856560</v>
      </c>
      <c r="G48" s="20">
        <v>541</v>
      </c>
      <c r="H48" s="20">
        <v>77334692.299999997</v>
      </c>
      <c r="I48" s="16"/>
      <c r="J48" s="19">
        <v>2.5378E-4</v>
      </c>
      <c r="K48" s="20">
        <v>1639958400</v>
      </c>
      <c r="L48" s="20">
        <v>82954.335000000006</v>
      </c>
      <c r="M48" s="20">
        <v>2.5526999999999999E-4</v>
      </c>
      <c r="N48" s="20">
        <v>47329268.700000003</v>
      </c>
      <c r="O48" s="20">
        <v>2687</v>
      </c>
      <c r="P48" s="20">
        <v>165908670</v>
      </c>
      <c r="Q48" s="21"/>
      <c r="R48" s="18">
        <f t="shared" si="7"/>
        <v>179856560</v>
      </c>
      <c r="S48" s="18">
        <f t="shared" si="8"/>
        <v>47329268.700000003</v>
      </c>
      <c r="U48" s="18">
        <f t="shared" si="9"/>
        <v>232004.07699999999</v>
      </c>
      <c r="V48" s="18">
        <f t="shared" si="10"/>
        <v>82954.335000000006</v>
      </c>
      <c r="W48" s="18"/>
      <c r="X48" s="18"/>
      <c r="Z48" s="5">
        <f t="shared" ref="Z48:AA48" si="115">U48/R48</f>
        <v>1.2899394773257088E-3</v>
      </c>
      <c r="AA48" s="5">
        <f t="shared" si="115"/>
        <v>1.7527068826229297E-3</v>
      </c>
      <c r="AB48" s="5">
        <f t="shared" si="14"/>
        <v>4.6276740529722091E-4</v>
      </c>
      <c r="AF48" s="5">
        <f t="shared" si="17"/>
        <v>541</v>
      </c>
      <c r="AG48" s="5">
        <f t="shared" si="18"/>
        <v>2687</v>
      </c>
      <c r="AH48" s="5">
        <f t="shared" si="19"/>
        <v>4.966728280961183</v>
      </c>
      <c r="AJ48" s="5">
        <f t="shared" ref="AJ48:AK48" si="116">U48/AF48</f>
        <v>428.84302587800369</v>
      </c>
      <c r="AK48" s="5">
        <f t="shared" si="116"/>
        <v>30.872473018235954</v>
      </c>
      <c r="AM48" s="18">
        <f t="shared" si="21"/>
        <v>77334692.299999997</v>
      </c>
      <c r="AN48" s="18">
        <f t="shared" si="22"/>
        <v>165908670</v>
      </c>
      <c r="AP48" s="18">
        <f t="shared" si="23"/>
        <v>142947.67523105361</v>
      </c>
      <c r="AQ48" s="18">
        <f t="shared" si="24"/>
        <v>61744.946036471905</v>
      </c>
    </row>
    <row r="49" spans="2:43" ht="15.75" customHeight="1">
      <c r="B49" s="22">
        <v>2.4821000000000001E-4</v>
      </c>
      <c r="C49" s="23">
        <v>1640044800</v>
      </c>
      <c r="D49" s="23">
        <v>155056.98800000001</v>
      </c>
      <c r="E49" s="23">
        <v>2.5332000000000002E-4</v>
      </c>
      <c r="F49" s="23">
        <v>182114765</v>
      </c>
      <c r="G49" s="23">
        <v>324</v>
      </c>
      <c r="H49" s="23">
        <v>51685662.600000001</v>
      </c>
      <c r="I49" s="16"/>
      <c r="J49" s="22">
        <v>2.4869999999999997E-4</v>
      </c>
      <c r="K49" s="23">
        <v>1640044800</v>
      </c>
      <c r="L49" s="23">
        <v>54516.301599999999</v>
      </c>
      <c r="M49" s="23">
        <v>2.5290000000000002E-4</v>
      </c>
      <c r="N49" s="23">
        <v>47951274.600000001</v>
      </c>
      <c r="O49" s="23">
        <v>2390</v>
      </c>
      <c r="P49" s="23">
        <v>109032603</v>
      </c>
      <c r="Q49" s="17"/>
      <c r="R49" s="18">
        <f t="shared" si="7"/>
        <v>182114765</v>
      </c>
      <c r="S49" s="18">
        <f t="shared" si="8"/>
        <v>47951274.600000001</v>
      </c>
      <c r="U49" s="18">
        <f t="shared" si="9"/>
        <v>155056.98800000001</v>
      </c>
      <c r="V49" s="18">
        <f t="shared" si="10"/>
        <v>54516.301599999999</v>
      </c>
      <c r="W49" s="18"/>
      <c r="X49" s="18"/>
      <c r="Z49" s="5">
        <f t="shared" ref="Z49:AA49" si="117">U49/R49</f>
        <v>8.5142458383316707E-4</v>
      </c>
      <c r="AA49" s="5">
        <f t="shared" si="117"/>
        <v>1.1369103752666462E-3</v>
      </c>
      <c r="AB49" s="5">
        <f t="shared" si="14"/>
        <v>2.8548579143347912E-4</v>
      </c>
      <c r="AF49" s="5">
        <f t="shared" si="17"/>
        <v>324</v>
      </c>
      <c r="AG49" s="5">
        <f t="shared" si="18"/>
        <v>2390</v>
      </c>
      <c r="AH49" s="5">
        <f t="shared" si="19"/>
        <v>7.3765432098765435</v>
      </c>
      <c r="AJ49" s="5">
        <f t="shared" ref="AJ49:AK49" si="118">U49/AF49</f>
        <v>478.57095061728398</v>
      </c>
      <c r="AK49" s="5">
        <f t="shared" si="118"/>
        <v>22.810168033472802</v>
      </c>
      <c r="AM49" s="18">
        <f t="shared" si="21"/>
        <v>51685662.600000001</v>
      </c>
      <c r="AN49" s="18">
        <f t="shared" si="22"/>
        <v>109032603</v>
      </c>
      <c r="AP49" s="18">
        <f t="shared" si="23"/>
        <v>159523.65</v>
      </c>
      <c r="AQ49" s="18">
        <f t="shared" si="24"/>
        <v>45620.335983263598</v>
      </c>
    </row>
    <row r="50" spans="2:43" ht="15.75" customHeight="1">
      <c r="B50" s="19">
        <v>2.5085E-4</v>
      </c>
      <c r="C50" s="20">
        <v>1640131200</v>
      </c>
      <c r="D50" s="20">
        <v>118594.183</v>
      </c>
      <c r="E50" s="20">
        <v>2.4852000000000001E-4</v>
      </c>
      <c r="F50" s="20">
        <v>181541860</v>
      </c>
      <c r="G50" s="20">
        <v>308</v>
      </c>
      <c r="H50" s="20">
        <v>39531394.299999997</v>
      </c>
      <c r="I50" s="16"/>
      <c r="J50" s="19">
        <v>2.5124000000000001E-4</v>
      </c>
      <c r="K50" s="20">
        <v>1640131200</v>
      </c>
      <c r="L50" s="20">
        <v>56639.467799999999</v>
      </c>
      <c r="M50" s="20">
        <v>2.4868999999999998E-4</v>
      </c>
      <c r="N50" s="20">
        <v>47701599.700000003</v>
      </c>
      <c r="O50" s="20">
        <v>2277</v>
      </c>
      <c r="P50" s="20">
        <v>113278936</v>
      </c>
      <c r="Q50" s="21"/>
      <c r="R50" s="18">
        <f t="shared" si="7"/>
        <v>181541860</v>
      </c>
      <c r="S50" s="18">
        <f t="shared" si="8"/>
        <v>47701599.700000003</v>
      </c>
      <c r="U50" s="18">
        <f t="shared" si="9"/>
        <v>118594.183</v>
      </c>
      <c r="V50" s="18">
        <f t="shared" si="10"/>
        <v>56639.467799999999</v>
      </c>
      <c r="W50" s="18"/>
      <c r="X50" s="18"/>
      <c r="Z50" s="5">
        <f t="shared" ref="Z50:AA50" si="119">U50/R50</f>
        <v>6.5326081268529473E-4</v>
      </c>
      <c r="AA50" s="5">
        <f t="shared" si="119"/>
        <v>1.1873704059446877E-3</v>
      </c>
      <c r="AB50" s="5">
        <f t="shared" si="14"/>
        <v>5.3410959325939295E-4</v>
      </c>
      <c r="AF50" s="5">
        <f t="shared" si="17"/>
        <v>308</v>
      </c>
      <c r="AG50" s="5">
        <f t="shared" si="18"/>
        <v>2277</v>
      </c>
      <c r="AH50" s="5">
        <f t="shared" si="19"/>
        <v>7.3928571428571432</v>
      </c>
      <c r="AJ50" s="5">
        <f t="shared" ref="AJ50:AK50" si="120">U50/AF50</f>
        <v>385.04604870129873</v>
      </c>
      <c r="AK50" s="5">
        <f t="shared" si="120"/>
        <v>24.874601581027669</v>
      </c>
      <c r="AM50" s="18">
        <f t="shared" si="21"/>
        <v>39531394.299999997</v>
      </c>
      <c r="AN50" s="18">
        <f t="shared" si="22"/>
        <v>113278936</v>
      </c>
      <c r="AP50" s="18">
        <f t="shared" si="23"/>
        <v>128348.68279220778</v>
      </c>
      <c r="AQ50" s="18">
        <f t="shared" si="24"/>
        <v>49749.203337725077</v>
      </c>
    </row>
    <row r="51" spans="2:43" ht="15.75" customHeight="1">
      <c r="B51" s="22">
        <v>2.4403000000000001E-4</v>
      </c>
      <c r="C51" s="23">
        <v>1640217600</v>
      </c>
      <c r="D51" s="23">
        <v>171736.111</v>
      </c>
      <c r="E51" s="23">
        <v>2.5085E-4</v>
      </c>
      <c r="F51" s="23">
        <v>184549001</v>
      </c>
      <c r="G51" s="23">
        <v>329</v>
      </c>
      <c r="H51" s="23">
        <v>57245370.299999997</v>
      </c>
      <c r="I51" s="16"/>
      <c r="J51" s="22">
        <v>2.4356000000000001E-4</v>
      </c>
      <c r="K51" s="23">
        <v>1640217600</v>
      </c>
      <c r="L51" s="23">
        <v>66690.666700000002</v>
      </c>
      <c r="M51" s="23">
        <v>2.5124000000000001E-4</v>
      </c>
      <c r="N51" s="23">
        <v>48338186.5</v>
      </c>
      <c r="O51" s="23">
        <v>2645</v>
      </c>
      <c r="P51" s="23">
        <v>133381333</v>
      </c>
      <c r="Q51" s="17"/>
      <c r="R51" s="18">
        <f t="shared" si="7"/>
        <v>184549001</v>
      </c>
      <c r="S51" s="18">
        <f t="shared" si="8"/>
        <v>48338186.5</v>
      </c>
      <c r="U51" s="18">
        <f t="shared" si="9"/>
        <v>171736.111</v>
      </c>
      <c r="V51" s="18">
        <f t="shared" si="10"/>
        <v>66690.666700000002</v>
      </c>
      <c r="W51" s="18"/>
      <c r="X51" s="18"/>
      <c r="Z51" s="5">
        <f t="shared" ref="Z51:AA51" si="121">U51/R51</f>
        <v>9.305718810149506E-4</v>
      </c>
      <c r="AA51" s="5">
        <f t="shared" si="121"/>
        <v>1.3796683642651757E-3</v>
      </c>
      <c r="AB51" s="5">
        <f t="shared" si="14"/>
        <v>4.4909648325022506E-4</v>
      </c>
      <c r="AF51" s="5">
        <f t="shared" si="17"/>
        <v>329</v>
      </c>
      <c r="AG51" s="5">
        <f t="shared" si="18"/>
        <v>2645</v>
      </c>
      <c r="AH51" s="5">
        <f t="shared" si="19"/>
        <v>8.0395136778115504</v>
      </c>
      <c r="AJ51" s="5">
        <f t="shared" ref="AJ51:AK51" si="122">U51/AF51</f>
        <v>521.99425835866259</v>
      </c>
      <c r="AK51" s="5">
        <f t="shared" si="122"/>
        <v>25.213862646502836</v>
      </c>
      <c r="AM51" s="18">
        <f t="shared" si="21"/>
        <v>57245370.299999997</v>
      </c>
      <c r="AN51" s="18">
        <f t="shared" si="22"/>
        <v>133381333</v>
      </c>
      <c r="AP51" s="18">
        <f t="shared" si="23"/>
        <v>173998.08601823708</v>
      </c>
      <c r="AQ51" s="18">
        <f t="shared" si="24"/>
        <v>50427.725141776937</v>
      </c>
    </row>
    <row r="52" spans="2:43" ht="15.75" customHeight="1">
      <c r="B52" s="19">
        <v>2.4727000000000001E-4</v>
      </c>
      <c r="C52" s="20">
        <v>1640304000</v>
      </c>
      <c r="D52" s="20">
        <v>111126.417</v>
      </c>
      <c r="E52" s="20">
        <v>2.4367E-4</v>
      </c>
      <c r="F52" s="20">
        <v>183425331</v>
      </c>
      <c r="G52" s="20">
        <v>310</v>
      </c>
      <c r="H52" s="20">
        <v>37042139</v>
      </c>
      <c r="I52" s="16"/>
      <c r="J52" s="19">
        <v>2.4757000000000002E-4</v>
      </c>
      <c r="K52" s="20">
        <v>1640304000</v>
      </c>
      <c r="L52" s="20">
        <v>52868.682000000001</v>
      </c>
      <c r="M52" s="20">
        <v>2.4340000000000001E-4</v>
      </c>
      <c r="N52" s="20">
        <v>54614681</v>
      </c>
      <c r="O52" s="20">
        <v>2439</v>
      </c>
      <c r="P52" s="20">
        <v>105737364</v>
      </c>
      <c r="Q52" s="21"/>
      <c r="R52" s="18">
        <f t="shared" si="7"/>
        <v>183425331</v>
      </c>
      <c r="S52" s="18">
        <f t="shared" si="8"/>
        <v>54614681</v>
      </c>
      <c r="U52" s="18">
        <f t="shared" si="9"/>
        <v>111126.417</v>
      </c>
      <c r="V52" s="18">
        <f t="shared" si="10"/>
        <v>52868.682000000001</v>
      </c>
      <c r="W52" s="18"/>
      <c r="X52" s="18"/>
      <c r="Z52" s="5">
        <f t="shared" ref="Z52:AA52" si="123">U52/R52</f>
        <v>6.0584007887111294E-4</v>
      </c>
      <c r="AA52" s="5">
        <f t="shared" si="123"/>
        <v>9.6803059236032164E-4</v>
      </c>
      <c r="AB52" s="5">
        <f t="shared" si="14"/>
        <v>3.621905134892087E-4</v>
      </c>
      <c r="AF52" s="5">
        <f t="shared" si="17"/>
        <v>310</v>
      </c>
      <c r="AG52" s="5">
        <f t="shared" si="18"/>
        <v>2439</v>
      </c>
      <c r="AH52" s="5">
        <f t="shared" si="19"/>
        <v>7.8677419354838714</v>
      </c>
      <c r="AJ52" s="5">
        <f t="shared" ref="AJ52:AK52" si="124">U52/AF52</f>
        <v>358.47231290322583</v>
      </c>
      <c r="AK52" s="5">
        <f t="shared" si="124"/>
        <v>21.676376383763838</v>
      </c>
      <c r="AM52" s="18">
        <f t="shared" si="21"/>
        <v>37042139</v>
      </c>
      <c r="AN52" s="18">
        <f t="shared" si="22"/>
        <v>105737364</v>
      </c>
      <c r="AP52" s="18">
        <f t="shared" si="23"/>
        <v>119490.77096774193</v>
      </c>
      <c r="AQ52" s="18">
        <f t="shared" si="24"/>
        <v>43352.752767527672</v>
      </c>
    </row>
    <row r="53" spans="2:43" ht="15.75" customHeight="1">
      <c r="B53" s="22">
        <v>2.4422000000000002E-4</v>
      </c>
      <c r="C53" s="23">
        <v>1640390400</v>
      </c>
      <c r="D53" s="23">
        <v>97642.1204</v>
      </c>
      <c r="E53" s="23">
        <v>2.4768000000000001E-4</v>
      </c>
      <c r="F53" s="23">
        <v>184940967</v>
      </c>
      <c r="G53" s="23">
        <v>658</v>
      </c>
      <c r="H53" s="23">
        <v>32547373.5</v>
      </c>
      <c r="I53" s="16"/>
      <c r="J53" s="22">
        <v>2.4420000000000003E-4</v>
      </c>
      <c r="K53" s="23">
        <v>1640390400</v>
      </c>
      <c r="L53" s="23">
        <v>84831.729099999997</v>
      </c>
      <c r="M53" s="23">
        <v>2.4725000000000002E-4</v>
      </c>
      <c r="N53" s="23">
        <v>54188142</v>
      </c>
      <c r="O53" s="23">
        <v>4341</v>
      </c>
      <c r="P53" s="23">
        <v>169663458</v>
      </c>
      <c r="Q53" s="17"/>
      <c r="R53" s="18">
        <f t="shared" si="7"/>
        <v>184940967</v>
      </c>
      <c r="S53" s="18">
        <f t="shared" si="8"/>
        <v>54188142</v>
      </c>
      <c r="U53" s="18">
        <f t="shared" si="9"/>
        <v>97642.1204</v>
      </c>
      <c r="V53" s="18">
        <f t="shared" si="10"/>
        <v>84831.729099999997</v>
      </c>
      <c r="W53" s="18"/>
      <c r="X53" s="18"/>
      <c r="Z53" s="5">
        <f t="shared" ref="Z53:AA53" si="125">U53/R53</f>
        <v>5.2796371720063514E-4</v>
      </c>
      <c r="AA53" s="5">
        <f t="shared" si="125"/>
        <v>1.5655035579555394E-3</v>
      </c>
      <c r="AB53" s="5">
        <f t="shared" si="14"/>
        <v>1.0375398407549041E-3</v>
      </c>
      <c r="AF53" s="5">
        <f t="shared" si="17"/>
        <v>658</v>
      </c>
      <c r="AG53" s="5">
        <f t="shared" si="18"/>
        <v>4341</v>
      </c>
      <c r="AH53" s="5">
        <f t="shared" si="19"/>
        <v>6.5972644376899696</v>
      </c>
      <c r="AJ53" s="5">
        <f t="shared" ref="AJ53:AK53" si="126">U53/AF53</f>
        <v>148.39228024316108</v>
      </c>
      <c r="AK53" s="5">
        <f t="shared" si="126"/>
        <v>19.541978599401059</v>
      </c>
      <c r="AM53" s="18">
        <f t="shared" si="21"/>
        <v>32547373.5</v>
      </c>
      <c r="AN53" s="18">
        <f t="shared" si="22"/>
        <v>169663458</v>
      </c>
      <c r="AP53" s="18">
        <f t="shared" si="23"/>
        <v>49464.093465045589</v>
      </c>
      <c r="AQ53" s="18">
        <f t="shared" si="24"/>
        <v>39083.957152729789</v>
      </c>
    </row>
    <row r="54" spans="2:43" ht="15.75" customHeight="1">
      <c r="B54" s="19">
        <v>2.4554999999999998E-4</v>
      </c>
      <c r="C54" s="20">
        <v>1640476800</v>
      </c>
      <c r="D54" s="20">
        <v>74760.467799999999</v>
      </c>
      <c r="E54" s="20">
        <v>2.4422000000000002E-4</v>
      </c>
      <c r="F54" s="20">
        <v>185649435</v>
      </c>
      <c r="G54" s="20">
        <v>299</v>
      </c>
      <c r="H54" s="20">
        <v>24920155.899999999</v>
      </c>
      <c r="I54" s="16"/>
      <c r="J54" s="19">
        <v>2.4617999999999998E-4</v>
      </c>
      <c r="K54" s="20">
        <v>1640476800</v>
      </c>
      <c r="L54" s="20">
        <v>50069.007599999997</v>
      </c>
      <c r="M54" s="20">
        <v>2.4418999999999998E-4</v>
      </c>
      <c r="N54" s="20">
        <v>54128587.600000001</v>
      </c>
      <c r="O54" s="20">
        <v>2794</v>
      </c>
      <c r="P54" s="20">
        <v>100138015</v>
      </c>
      <c r="Q54" s="21"/>
      <c r="R54" s="18">
        <f t="shared" si="7"/>
        <v>185649435</v>
      </c>
      <c r="S54" s="18">
        <f t="shared" si="8"/>
        <v>54128587.600000001</v>
      </c>
      <c r="U54" s="18">
        <f t="shared" si="9"/>
        <v>74760.467799999999</v>
      </c>
      <c r="V54" s="18">
        <f t="shared" si="10"/>
        <v>50069.007599999997</v>
      </c>
      <c r="W54" s="18"/>
      <c r="X54" s="18"/>
      <c r="Z54" s="5">
        <f t="shared" ref="Z54:AA54" si="127">U54/R54</f>
        <v>4.0269698531536063E-4</v>
      </c>
      <c r="AA54" s="5">
        <f t="shared" si="127"/>
        <v>9.2500118366288194E-4</v>
      </c>
      <c r="AB54" s="5">
        <f t="shared" si="14"/>
        <v>5.2230419834752126E-4</v>
      </c>
      <c r="AF54" s="5">
        <f t="shared" si="17"/>
        <v>299</v>
      </c>
      <c r="AG54" s="5">
        <f t="shared" si="18"/>
        <v>2794</v>
      </c>
      <c r="AH54" s="5">
        <f t="shared" si="19"/>
        <v>9.3444816053511701</v>
      </c>
      <c r="AJ54" s="5">
        <f t="shared" ref="AJ54:AK54" si="128">U54/AF54</f>
        <v>250.0350093645485</v>
      </c>
      <c r="AK54" s="5">
        <f t="shared" si="128"/>
        <v>17.920188833214031</v>
      </c>
      <c r="AM54" s="18">
        <f t="shared" si="21"/>
        <v>24920155.899999999</v>
      </c>
      <c r="AN54" s="18">
        <f t="shared" si="22"/>
        <v>100138015</v>
      </c>
      <c r="AP54" s="18">
        <f t="shared" si="23"/>
        <v>83345.003010033441</v>
      </c>
      <c r="AQ54" s="18">
        <f t="shared" si="24"/>
        <v>35840.377594846097</v>
      </c>
    </row>
    <row r="55" spans="2:43" ht="15.75" customHeight="1">
      <c r="B55" s="22">
        <v>2.4717000000000001E-4</v>
      </c>
      <c r="C55" s="23">
        <v>1640563200</v>
      </c>
      <c r="D55" s="23">
        <v>56434.909</v>
      </c>
      <c r="E55" s="23">
        <v>2.4553999999999998E-4</v>
      </c>
      <c r="F55" s="23">
        <v>184582183</v>
      </c>
      <c r="G55" s="23">
        <v>286</v>
      </c>
      <c r="H55" s="23">
        <v>18811636.300000001</v>
      </c>
      <c r="I55" s="16"/>
      <c r="J55" s="22">
        <v>2.4769000000000001E-4</v>
      </c>
      <c r="K55" s="23">
        <v>1640563200</v>
      </c>
      <c r="L55" s="23">
        <v>44016.385300000002</v>
      </c>
      <c r="M55" s="23">
        <v>2.4616999999999998E-4</v>
      </c>
      <c r="N55" s="23">
        <v>54662662.799999997</v>
      </c>
      <c r="O55" s="23">
        <v>2458</v>
      </c>
      <c r="P55" s="23">
        <v>88032770.599999994</v>
      </c>
      <c r="Q55" s="17"/>
      <c r="R55" s="18">
        <f t="shared" si="7"/>
        <v>184582183</v>
      </c>
      <c r="S55" s="18">
        <f t="shared" si="8"/>
        <v>54662662.799999997</v>
      </c>
      <c r="U55" s="18">
        <f t="shared" si="9"/>
        <v>56434.909</v>
      </c>
      <c r="V55" s="18">
        <f t="shared" si="10"/>
        <v>44016.385300000002</v>
      </c>
      <c r="W55" s="18"/>
      <c r="X55" s="18"/>
      <c r="Z55" s="5">
        <f t="shared" ref="Z55:AA55" si="129">U55/R55</f>
        <v>3.0574407606827363E-4</v>
      </c>
      <c r="AA55" s="5">
        <f t="shared" si="129"/>
        <v>8.0523675659649723E-4</v>
      </c>
      <c r="AB55" s="5">
        <f t="shared" si="14"/>
        <v>4.9949268052822365E-4</v>
      </c>
      <c r="AF55" s="5">
        <f t="shared" si="17"/>
        <v>286</v>
      </c>
      <c r="AG55" s="5">
        <f t="shared" si="18"/>
        <v>2458</v>
      </c>
      <c r="AH55" s="5">
        <f t="shared" si="19"/>
        <v>8.594405594405595</v>
      </c>
      <c r="AJ55" s="5">
        <f t="shared" ref="AJ55:AK55" si="130">U55/AF55</f>
        <v>197.32485664335664</v>
      </c>
      <c r="AK55" s="5">
        <f t="shared" si="130"/>
        <v>17.907398413344183</v>
      </c>
      <c r="AM55" s="18">
        <f t="shared" si="21"/>
        <v>18811636.300000001</v>
      </c>
      <c r="AN55" s="18">
        <f t="shared" si="22"/>
        <v>88032770.599999994</v>
      </c>
      <c r="AP55" s="18">
        <f t="shared" si="23"/>
        <v>65774.952097902104</v>
      </c>
      <c r="AQ55" s="18">
        <f t="shared" si="24"/>
        <v>35814.796826688362</v>
      </c>
    </row>
    <row r="56" spans="2:43" ht="15.75" customHeight="1">
      <c r="B56" s="19">
        <v>2.6286000000000001E-4</v>
      </c>
      <c r="C56" s="20">
        <v>1640649600</v>
      </c>
      <c r="D56" s="20">
        <v>175455.42199999999</v>
      </c>
      <c r="E56" s="20">
        <v>2.4737000000000001E-4</v>
      </c>
      <c r="F56" s="20">
        <v>178319537</v>
      </c>
      <c r="G56" s="20">
        <v>393</v>
      </c>
      <c r="H56" s="20">
        <v>58485140.600000001</v>
      </c>
      <c r="I56" s="16"/>
      <c r="J56" s="19">
        <v>2.6341E-4</v>
      </c>
      <c r="K56" s="20">
        <v>1640649600</v>
      </c>
      <c r="L56" s="20">
        <v>89809.681200000006</v>
      </c>
      <c r="M56" s="20">
        <v>2.4798000000000002E-4</v>
      </c>
      <c r="N56" s="20">
        <v>48820222.200000003</v>
      </c>
      <c r="O56" s="20">
        <v>2840</v>
      </c>
      <c r="P56" s="20">
        <v>179619362</v>
      </c>
      <c r="Q56" s="21"/>
      <c r="R56" s="18">
        <f t="shared" si="7"/>
        <v>178319537</v>
      </c>
      <c r="S56" s="18">
        <f t="shared" si="8"/>
        <v>48820222.200000003</v>
      </c>
      <c r="U56" s="18">
        <f t="shared" si="9"/>
        <v>175455.42199999999</v>
      </c>
      <c r="V56" s="18">
        <f t="shared" si="10"/>
        <v>89809.681200000006</v>
      </c>
      <c r="W56" s="18"/>
      <c r="X56" s="18"/>
      <c r="Z56" s="5">
        <f t="shared" ref="Z56:AA56" si="131">U56/R56</f>
        <v>9.8393829948089187E-4</v>
      </c>
      <c r="AA56" s="5">
        <f t="shared" si="131"/>
        <v>1.839600009030684E-3</v>
      </c>
      <c r="AB56" s="5">
        <f t="shared" si="14"/>
        <v>8.5566170954979215E-4</v>
      </c>
      <c r="AF56" s="5">
        <f t="shared" si="17"/>
        <v>393</v>
      </c>
      <c r="AG56" s="5">
        <f t="shared" si="18"/>
        <v>2840</v>
      </c>
      <c r="AH56" s="5">
        <f t="shared" si="19"/>
        <v>7.2264631043256999</v>
      </c>
      <c r="AJ56" s="5">
        <f t="shared" ref="AJ56:AK56" si="132">U56/AF56</f>
        <v>446.45145547073787</v>
      </c>
      <c r="AK56" s="5">
        <f t="shared" si="132"/>
        <v>31.623127183098592</v>
      </c>
      <c r="AM56" s="18">
        <f t="shared" si="21"/>
        <v>58485140.600000001</v>
      </c>
      <c r="AN56" s="18">
        <f t="shared" si="22"/>
        <v>179619362</v>
      </c>
      <c r="AP56" s="18">
        <f t="shared" si="23"/>
        <v>148817.15165394402</v>
      </c>
      <c r="AQ56" s="18">
        <f t="shared" si="24"/>
        <v>63246.25422535211</v>
      </c>
    </row>
    <row r="57" spans="2:43" ht="15.75" customHeight="1">
      <c r="B57" s="22">
        <v>2.7598E-4</v>
      </c>
      <c r="C57" s="23">
        <v>1640736000</v>
      </c>
      <c r="D57" s="23">
        <v>55682.947800000002</v>
      </c>
      <c r="E57" s="23">
        <v>2.6297000000000001E-4</v>
      </c>
      <c r="F57" s="23">
        <v>171845768</v>
      </c>
      <c r="G57" s="23">
        <v>328</v>
      </c>
      <c r="H57" s="23">
        <v>18560982.600000001</v>
      </c>
      <c r="I57" s="16"/>
      <c r="J57" s="22">
        <v>2.7494999999999999E-4</v>
      </c>
      <c r="K57" s="23">
        <v>1640736000</v>
      </c>
      <c r="L57" s="23">
        <v>38833.333599999998</v>
      </c>
      <c r="M57" s="23">
        <v>2.6328000000000001E-4</v>
      </c>
      <c r="N57" s="23">
        <v>47045897.200000003</v>
      </c>
      <c r="O57" s="23">
        <v>2662</v>
      </c>
      <c r="P57" s="23">
        <v>77666667.200000003</v>
      </c>
      <c r="Q57" s="17"/>
      <c r="R57" s="18">
        <f t="shared" si="7"/>
        <v>171845768</v>
      </c>
      <c r="S57" s="18">
        <f t="shared" si="8"/>
        <v>47045897.200000003</v>
      </c>
      <c r="U57" s="18">
        <f t="shared" si="9"/>
        <v>55682.947800000002</v>
      </c>
      <c r="V57" s="18">
        <f t="shared" si="10"/>
        <v>38833.333599999998</v>
      </c>
      <c r="W57" s="18"/>
      <c r="X57" s="18"/>
      <c r="Z57" s="5">
        <f t="shared" ref="Z57:AA57" si="133">U57/R57</f>
        <v>3.2402862431852263E-4</v>
      </c>
      <c r="AA57" s="5">
        <f t="shared" si="133"/>
        <v>8.2543507322036989E-4</v>
      </c>
      <c r="AB57" s="5">
        <f t="shared" si="14"/>
        <v>5.0140644890184726E-4</v>
      </c>
      <c r="AF57" s="5">
        <f t="shared" si="17"/>
        <v>328</v>
      </c>
      <c r="AG57" s="5">
        <f t="shared" si="18"/>
        <v>2662</v>
      </c>
      <c r="AH57" s="5">
        <f t="shared" si="19"/>
        <v>8.1158536585365848</v>
      </c>
      <c r="AJ57" s="5">
        <f t="shared" ref="AJ57:AK57" si="134">U57/AF57</f>
        <v>169.76508475609756</v>
      </c>
      <c r="AK57" s="5">
        <f t="shared" si="134"/>
        <v>14.588029151014274</v>
      </c>
      <c r="AM57" s="18">
        <f t="shared" si="21"/>
        <v>18560982.600000001</v>
      </c>
      <c r="AN57" s="18">
        <f t="shared" si="22"/>
        <v>77666667.200000003</v>
      </c>
      <c r="AP57" s="18">
        <f t="shared" si="23"/>
        <v>56588.361585365856</v>
      </c>
      <c r="AQ57" s="18">
        <f t="shared" si="24"/>
        <v>29176.058302028552</v>
      </c>
    </row>
    <row r="58" spans="2:43" ht="15.75" customHeight="1">
      <c r="B58" s="19">
        <v>2.6980999999999999E-4</v>
      </c>
      <c r="C58" s="20">
        <v>1640822400</v>
      </c>
      <c r="D58" s="20">
        <v>53901.789900000003</v>
      </c>
      <c r="E58" s="20">
        <v>2.7690000000000001E-4</v>
      </c>
      <c r="F58" s="20">
        <v>175784407</v>
      </c>
      <c r="G58" s="20">
        <v>318</v>
      </c>
      <c r="H58" s="20">
        <v>17967263.300000001</v>
      </c>
      <c r="I58" s="16"/>
      <c r="J58" s="19">
        <v>2.6969E-4</v>
      </c>
      <c r="K58" s="20">
        <v>1640822400</v>
      </c>
      <c r="L58" s="20">
        <v>35166.385300000002</v>
      </c>
      <c r="M58" s="20">
        <v>2.7514999999999999E-4</v>
      </c>
      <c r="N58" s="20">
        <v>39708969</v>
      </c>
      <c r="O58" s="20">
        <v>2089</v>
      </c>
      <c r="P58" s="20">
        <v>70332770.599999994</v>
      </c>
      <c r="Q58" s="21"/>
      <c r="R58" s="18">
        <f t="shared" si="7"/>
        <v>175784407</v>
      </c>
      <c r="S58" s="18">
        <f t="shared" si="8"/>
        <v>39708969</v>
      </c>
      <c r="U58" s="18">
        <f t="shared" si="9"/>
        <v>53901.789900000003</v>
      </c>
      <c r="V58" s="18">
        <f t="shared" si="10"/>
        <v>35166.385300000002</v>
      </c>
      <c r="W58" s="18"/>
      <c r="X58" s="18"/>
      <c r="Z58" s="5">
        <f t="shared" ref="Z58:AA58" si="135">U58/R58</f>
        <v>3.066357865291203E-4</v>
      </c>
      <c r="AA58" s="5">
        <f t="shared" si="135"/>
        <v>8.8560308125854395E-4</v>
      </c>
      <c r="AB58" s="5">
        <f t="shared" si="14"/>
        <v>5.789672947294237E-4</v>
      </c>
      <c r="AF58" s="5">
        <f t="shared" si="17"/>
        <v>318</v>
      </c>
      <c r="AG58" s="5">
        <f t="shared" si="18"/>
        <v>2089</v>
      </c>
      <c r="AH58" s="5">
        <f t="shared" si="19"/>
        <v>6.5691823899371071</v>
      </c>
      <c r="AJ58" s="5">
        <f t="shared" ref="AJ58:AK58" si="136">U58/AF58</f>
        <v>169.50248396226417</v>
      </c>
      <c r="AK58" s="5">
        <f t="shared" si="136"/>
        <v>16.834076256582097</v>
      </c>
      <c r="AM58" s="18">
        <f t="shared" si="21"/>
        <v>17967263.300000001</v>
      </c>
      <c r="AN58" s="18">
        <f t="shared" si="22"/>
        <v>70332770.599999994</v>
      </c>
      <c r="AP58" s="18">
        <f t="shared" si="23"/>
        <v>56500.827987421384</v>
      </c>
      <c r="AQ58" s="18">
        <f t="shared" si="24"/>
        <v>33668.15251316419</v>
      </c>
    </row>
    <row r="59" spans="2:43" ht="15.75" customHeight="1">
      <c r="B59" s="22">
        <v>2.7137E-4</v>
      </c>
      <c r="C59" s="23">
        <v>1640908800</v>
      </c>
      <c r="D59" s="23">
        <v>69616.234700000001</v>
      </c>
      <c r="E59" s="23">
        <v>2.6942999999999997E-4</v>
      </c>
      <c r="F59" s="23">
        <v>177070610</v>
      </c>
      <c r="G59" s="23">
        <v>345</v>
      </c>
      <c r="H59" s="23">
        <v>23205411.600000001</v>
      </c>
      <c r="I59" s="16"/>
      <c r="J59" s="22">
        <v>2.7213999999999998E-4</v>
      </c>
      <c r="K59" s="23">
        <v>1640908800</v>
      </c>
      <c r="L59" s="23">
        <v>35647.288999999997</v>
      </c>
      <c r="M59" s="23">
        <v>2.6926000000000001E-4</v>
      </c>
      <c r="N59" s="23">
        <v>38200545</v>
      </c>
      <c r="O59" s="23">
        <v>1993</v>
      </c>
      <c r="P59" s="23">
        <v>71294577.900000006</v>
      </c>
      <c r="Q59" s="17"/>
      <c r="R59" s="18">
        <f t="shared" si="7"/>
        <v>177070610</v>
      </c>
      <c r="S59" s="18">
        <f t="shared" si="8"/>
        <v>38200545</v>
      </c>
      <c r="U59" s="18">
        <f t="shared" si="9"/>
        <v>69616.234700000001</v>
      </c>
      <c r="V59" s="18">
        <f t="shared" si="10"/>
        <v>35647.288999999997</v>
      </c>
      <c r="W59" s="18"/>
      <c r="X59" s="18"/>
      <c r="Z59" s="5">
        <f t="shared" ref="Z59:AA59" si="137">U59/R59</f>
        <v>3.9315522039484702E-4</v>
      </c>
      <c r="AA59" s="5">
        <f t="shared" si="137"/>
        <v>9.3316179127810863E-4</v>
      </c>
      <c r="AB59" s="5">
        <f t="shared" si="14"/>
        <v>5.4000657088326166E-4</v>
      </c>
      <c r="AF59" s="5">
        <f t="shared" si="17"/>
        <v>345</v>
      </c>
      <c r="AG59" s="5">
        <f t="shared" si="18"/>
        <v>1993</v>
      </c>
      <c r="AH59" s="5">
        <f t="shared" si="19"/>
        <v>5.7768115942028988</v>
      </c>
      <c r="AJ59" s="5">
        <f t="shared" ref="AJ59:AK59" si="138">U59/AF59</f>
        <v>201.78618753623189</v>
      </c>
      <c r="AK59" s="5">
        <f t="shared" si="138"/>
        <v>17.886246362267936</v>
      </c>
      <c r="AM59" s="18">
        <f t="shared" si="21"/>
        <v>23205411.600000001</v>
      </c>
      <c r="AN59" s="18">
        <f t="shared" si="22"/>
        <v>71294577.900000006</v>
      </c>
      <c r="AP59" s="18">
        <f t="shared" si="23"/>
        <v>67262.062608695662</v>
      </c>
      <c r="AQ59" s="18">
        <f t="shared" si="24"/>
        <v>35772.492674360263</v>
      </c>
    </row>
    <row r="60" spans="2:43" ht="15.75" customHeight="1">
      <c r="B60" s="19">
        <v>2.6579000000000001E-4</v>
      </c>
      <c r="C60" s="20">
        <v>1640995200</v>
      </c>
      <c r="D60" s="20">
        <v>36448.749499999998</v>
      </c>
      <c r="E60" s="20">
        <v>2.7092000000000001E-4</v>
      </c>
      <c r="F60" s="20">
        <v>178963317</v>
      </c>
      <c r="G60" s="20">
        <v>252</v>
      </c>
      <c r="H60" s="20">
        <v>12149583.199999999</v>
      </c>
      <c r="I60" s="16"/>
      <c r="J60" s="19">
        <v>2.6575999999999998E-4</v>
      </c>
      <c r="K60" s="20">
        <v>1640995200</v>
      </c>
      <c r="L60" s="20">
        <v>20497.037</v>
      </c>
      <c r="M60" s="20">
        <v>2.7213999999999998E-4</v>
      </c>
      <c r="N60" s="20">
        <v>38820943.799999997</v>
      </c>
      <c r="O60" s="20">
        <v>1708</v>
      </c>
      <c r="P60" s="20">
        <v>40994074</v>
      </c>
      <c r="Q60" s="21"/>
      <c r="R60" s="18">
        <f t="shared" si="7"/>
        <v>178963317</v>
      </c>
      <c r="S60" s="18">
        <f t="shared" si="8"/>
        <v>38820943.799999997</v>
      </c>
      <c r="U60" s="18">
        <f t="shared" si="9"/>
        <v>36448.749499999998</v>
      </c>
      <c r="V60" s="18">
        <f t="shared" si="10"/>
        <v>20497.037</v>
      </c>
      <c r="W60" s="18"/>
      <c r="X60" s="18"/>
      <c r="Z60" s="5">
        <f t="shared" ref="Z60:AA60" si="139">U60/R60</f>
        <v>2.0366603676662964E-4</v>
      </c>
      <c r="AA60" s="5">
        <f t="shared" si="139"/>
        <v>5.2798914693052881E-4</v>
      </c>
      <c r="AB60" s="5">
        <f t="shared" si="14"/>
        <v>3.2432311016389917E-4</v>
      </c>
      <c r="AF60" s="5">
        <f t="shared" si="17"/>
        <v>252</v>
      </c>
      <c r="AG60" s="5">
        <f t="shared" si="18"/>
        <v>1708</v>
      </c>
      <c r="AH60" s="5">
        <f t="shared" si="19"/>
        <v>6.7777777777777777</v>
      </c>
      <c r="AJ60" s="5">
        <f t="shared" ref="AJ60:AK60" si="140">U60/AF60</f>
        <v>144.63789484126983</v>
      </c>
      <c r="AK60" s="5">
        <f t="shared" si="140"/>
        <v>12.000607142857143</v>
      </c>
      <c r="AM60" s="18">
        <f t="shared" si="21"/>
        <v>12149583.199999999</v>
      </c>
      <c r="AN60" s="18">
        <f t="shared" si="22"/>
        <v>40994074</v>
      </c>
      <c r="AP60" s="18">
        <f t="shared" si="23"/>
        <v>48212.631746031744</v>
      </c>
      <c r="AQ60" s="18">
        <f t="shared" si="24"/>
        <v>24001.214285714286</v>
      </c>
    </row>
    <row r="61" spans="2:43" ht="15.75" customHeight="1">
      <c r="B61" s="22">
        <v>2.6124999999999998E-4</v>
      </c>
      <c r="C61" s="23">
        <v>1641081600</v>
      </c>
      <c r="D61" s="23">
        <v>41076.058499999999</v>
      </c>
      <c r="E61" s="23">
        <v>2.6572E-4</v>
      </c>
      <c r="F61" s="23">
        <v>181389105</v>
      </c>
      <c r="G61" s="23">
        <v>215</v>
      </c>
      <c r="H61" s="23">
        <v>13692019.5</v>
      </c>
      <c r="I61" s="16"/>
      <c r="J61" s="22">
        <v>2.6119000000000001E-4</v>
      </c>
      <c r="K61" s="23">
        <v>1641081600</v>
      </c>
      <c r="L61" s="23">
        <v>21915.665700000001</v>
      </c>
      <c r="M61" s="23">
        <v>2.6585999999999998E-4</v>
      </c>
      <c r="N61" s="23">
        <v>39524080.399999999</v>
      </c>
      <c r="O61" s="23">
        <v>1727</v>
      </c>
      <c r="P61" s="23">
        <v>43831331.399999999</v>
      </c>
      <c r="Q61" s="17"/>
      <c r="R61" s="18">
        <f t="shared" si="7"/>
        <v>181389105</v>
      </c>
      <c r="S61" s="18">
        <f t="shared" si="8"/>
        <v>39524080.399999999</v>
      </c>
      <c r="U61" s="18">
        <f t="shared" si="9"/>
        <v>41076.058499999999</v>
      </c>
      <c r="V61" s="18">
        <f t="shared" si="10"/>
        <v>21915.665700000001</v>
      </c>
      <c r="W61" s="18"/>
      <c r="X61" s="18"/>
      <c r="Z61" s="5">
        <f t="shared" ref="Z61:AA61" si="141">U61/R61</f>
        <v>2.2645273264896478E-4</v>
      </c>
      <c r="AA61" s="5">
        <f t="shared" si="141"/>
        <v>5.5448894643985195E-4</v>
      </c>
      <c r="AB61" s="5">
        <f t="shared" si="14"/>
        <v>3.280362137908872E-4</v>
      </c>
      <c r="AF61" s="5">
        <f t="shared" si="17"/>
        <v>215</v>
      </c>
      <c r="AG61" s="5">
        <f t="shared" si="18"/>
        <v>1727</v>
      </c>
      <c r="AH61" s="5">
        <f t="shared" si="19"/>
        <v>8.0325581395348831</v>
      </c>
      <c r="AJ61" s="5">
        <f t="shared" ref="AJ61:AK61" si="142">U61/AF61</f>
        <v>191.05143488372093</v>
      </c>
      <c r="AK61" s="5">
        <f t="shared" si="142"/>
        <v>12.690020671685003</v>
      </c>
      <c r="AM61" s="18">
        <f t="shared" si="21"/>
        <v>13692019.5</v>
      </c>
      <c r="AN61" s="18">
        <f t="shared" si="22"/>
        <v>43831331.399999999</v>
      </c>
      <c r="AP61" s="18">
        <f t="shared" si="23"/>
        <v>63683.81162790698</v>
      </c>
      <c r="AQ61" s="18">
        <f t="shared" si="24"/>
        <v>25380.041343370005</v>
      </c>
    </row>
    <row r="62" spans="2:43" ht="15.75" customHeight="1">
      <c r="B62" s="19">
        <v>2.6561E-4</v>
      </c>
      <c r="C62" s="20">
        <v>1641168000</v>
      </c>
      <c r="D62" s="20">
        <v>54819.792099999999</v>
      </c>
      <c r="E62" s="20">
        <v>2.6124999999999998E-4</v>
      </c>
      <c r="F62" s="20">
        <v>179823981</v>
      </c>
      <c r="G62" s="20">
        <v>244</v>
      </c>
      <c r="H62" s="20">
        <v>18273264</v>
      </c>
      <c r="I62" s="16"/>
      <c r="J62" s="19">
        <v>2.6571E-4</v>
      </c>
      <c r="K62" s="20">
        <v>1641168000</v>
      </c>
      <c r="L62" s="20">
        <v>34669.513800000001</v>
      </c>
      <c r="M62" s="20">
        <v>2.6109000000000001E-4</v>
      </c>
      <c r="N62" s="20">
        <v>39366834.799999997</v>
      </c>
      <c r="O62" s="20">
        <v>1972</v>
      </c>
      <c r="P62" s="20">
        <v>69339027.5</v>
      </c>
      <c r="Q62" s="21"/>
      <c r="R62" s="18">
        <f t="shared" si="7"/>
        <v>179823981</v>
      </c>
      <c r="S62" s="18">
        <f t="shared" si="8"/>
        <v>39366834.799999997</v>
      </c>
      <c r="U62" s="18">
        <f t="shared" si="9"/>
        <v>54819.792099999999</v>
      </c>
      <c r="V62" s="18">
        <f t="shared" si="10"/>
        <v>34669.513800000001</v>
      </c>
      <c r="W62" s="18"/>
      <c r="X62" s="18"/>
      <c r="Z62" s="5">
        <f t="shared" ref="Z62:AA62" si="143">U62/R62</f>
        <v>3.0485251074493787E-4</v>
      </c>
      <c r="AA62" s="5">
        <f t="shared" si="143"/>
        <v>8.8067821495265363E-4</v>
      </c>
      <c r="AB62" s="5">
        <f t="shared" si="14"/>
        <v>5.7582570420771576E-4</v>
      </c>
      <c r="AF62" s="5">
        <f t="shared" si="17"/>
        <v>244</v>
      </c>
      <c r="AG62" s="5">
        <f t="shared" si="18"/>
        <v>1972</v>
      </c>
      <c r="AH62" s="5">
        <f t="shared" si="19"/>
        <v>8.0819672131147549</v>
      </c>
      <c r="AJ62" s="5">
        <f t="shared" ref="AJ62:AK62" si="144">U62/AF62</f>
        <v>224.67127909836066</v>
      </c>
      <c r="AK62" s="5">
        <f t="shared" si="144"/>
        <v>17.580889350912781</v>
      </c>
      <c r="AM62" s="18">
        <f t="shared" si="21"/>
        <v>18273264</v>
      </c>
      <c r="AN62" s="18">
        <f t="shared" si="22"/>
        <v>69339027.5</v>
      </c>
      <c r="AP62" s="18">
        <f t="shared" si="23"/>
        <v>74890.426229508201</v>
      </c>
      <c r="AQ62" s="18">
        <f t="shared" si="24"/>
        <v>35161.778651115616</v>
      </c>
    </row>
    <row r="63" spans="2:43" ht="15.75" customHeight="1">
      <c r="B63" s="22">
        <v>2.6341E-4</v>
      </c>
      <c r="C63" s="23">
        <v>1641254400</v>
      </c>
      <c r="D63" s="23">
        <v>85621.053</v>
      </c>
      <c r="E63" s="23">
        <v>2.6561E-4</v>
      </c>
      <c r="F63" s="23">
        <v>180250071</v>
      </c>
      <c r="G63" s="23">
        <v>276</v>
      </c>
      <c r="H63" s="23">
        <v>28540351</v>
      </c>
      <c r="I63" s="16"/>
      <c r="J63" s="22">
        <v>2.6363999999999999E-4</v>
      </c>
      <c r="K63" s="23">
        <v>1641254400</v>
      </c>
      <c r="L63" s="23">
        <v>45430.435700000002</v>
      </c>
      <c r="M63" s="23">
        <v>2.6531999999999999E-4</v>
      </c>
      <c r="N63" s="23">
        <v>42908160.899999999</v>
      </c>
      <c r="O63" s="23">
        <v>1827</v>
      </c>
      <c r="P63" s="23">
        <v>90860871.5</v>
      </c>
      <c r="Q63" s="17"/>
      <c r="R63" s="18">
        <f t="shared" si="7"/>
        <v>180250071</v>
      </c>
      <c r="S63" s="18">
        <f t="shared" si="8"/>
        <v>42908160.899999999</v>
      </c>
      <c r="U63" s="18">
        <f t="shared" si="9"/>
        <v>85621.053</v>
      </c>
      <c r="V63" s="18">
        <f t="shared" si="10"/>
        <v>45430.435700000002</v>
      </c>
      <c r="W63" s="18"/>
      <c r="X63" s="18"/>
      <c r="Z63" s="5">
        <f t="shared" ref="Z63:AA63" si="145">U63/R63</f>
        <v>4.7501258959282186E-4</v>
      </c>
      <c r="AA63" s="5">
        <f t="shared" si="145"/>
        <v>1.058783102027568E-3</v>
      </c>
      <c r="AB63" s="5">
        <f t="shared" si="14"/>
        <v>5.8377051243474617E-4</v>
      </c>
      <c r="AF63" s="5">
        <f t="shared" si="17"/>
        <v>276</v>
      </c>
      <c r="AG63" s="5">
        <f t="shared" si="18"/>
        <v>1827</v>
      </c>
      <c r="AH63" s="5">
        <f t="shared" si="19"/>
        <v>6.6195652173913047</v>
      </c>
      <c r="AJ63" s="5">
        <f t="shared" ref="AJ63:AK63" si="146">U63/AF63</f>
        <v>310.22120652173913</v>
      </c>
      <c r="AK63" s="5">
        <f t="shared" si="146"/>
        <v>24.86613886152162</v>
      </c>
      <c r="AM63" s="18">
        <f t="shared" si="21"/>
        <v>28540351</v>
      </c>
      <c r="AN63" s="18">
        <f t="shared" si="22"/>
        <v>90860871.5</v>
      </c>
      <c r="AP63" s="18">
        <f t="shared" si="23"/>
        <v>103407.06884057971</v>
      </c>
      <c r="AQ63" s="18">
        <f t="shared" si="24"/>
        <v>49732.277777777781</v>
      </c>
    </row>
    <row r="64" spans="2:43" ht="15.75" customHeight="1">
      <c r="B64" s="19">
        <v>2.8181000000000001E-4</v>
      </c>
      <c r="C64" s="20">
        <v>1641340800</v>
      </c>
      <c r="D64" s="20">
        <v>131696.44099999999</v>
      </c>
      <c r="E64" s="20">
        <v>2.6407999999999998E-4</v>
      </c>
      <c r="F64" s="20">
        <v>171257982</v>
      </c>
      <c r="G64" s="20">
        <v>476</v>
      </c>
      <c r="H64" s="20">
        <v>43898813.799999997</v>
      </c>
      <c r="I64" s="16"/>
      <c r="J64" s="19">
        <v>2.8247999999999999E-4</v>
      </c>
      <c r="K64" s="20">
        <v>1641340800</v>
      </c>
      <c r="L64" s="20">
        <v>38386.986700000001</v>
      </c>
      <c r="M64" s="20">
        <v>2.6345999999999997E-4</v>
      </c>
      <c r="N64" s="20">
        <v>38266350.600000001</v>
      </c>
      <c r="O64" s="20">
        <v>2275</v>
      </c>
      <c r="P64" s="20">
        <v>76773973.400000006</v>
      </c>
      <c r="Q64" s="21"/>
      <c r="R64" s="18">
        <f t="shared" si="7"/>
        <v>171257982</v>
      </c>
      <c r="S64" s="18">
        <f t="shared" si="8"/>
        <v>38266350.600000001</v>
      </c>
      <c r="U64" s="18">
        <f t="shared" si="9"/>
        <v>131696.44099999999</v>
      </c>
      <c r="V64" s="18">
        <f t="shared" si="10"/>
        <v>38386.986700000001</v>
      </c>
      <c r="W64" s="18"/>
      <c r="X64" s="18"/>
      <c r="Z64" s="5">
        <f t="shared" ref="Z64:AA64" si="147">U64/R64</f>
        <v>7.6899446940814696E-4</v>
      </c>
      <c r="AA64" s="5">
        <f t="shared" si="147"/>
        <v>1.0031525373626823E-3</v>
      </c>
      <c r="AB64" s="5">
        <f t="shared" si="14"/>
        <v>2.3415806795453538E-4</v>
      </c>
      <c r="AF64" s="5">
        <f t="shared" si="17"/>
        <v>476</v>
      </c>
      <c r="AG64" s="5">
        <f t="shared" si="18"/>
        <v>2275</v>
      </c>
      <c r="AH64" s="5">
        <f t="shared" si="19"/>
        <v>4.7794117647058822</v>
      </c>
      <c r="AJ64" s="5">
        <f t="shared" ref="AJ64:AK64" si="148">U64/AF64</f>
        <v>276.67319537815126</v>
      </c>
      <c r="AK64" s="5">
        <f t="shared" si="148"/>
        <v>16.873400747252749</v>
      </c>
      <c r="AM64" s="18">
        <f t="shared" si="21"/>
        <v>43898813.799999997</v>
      </c>
      <c r="AN64" s="18">
        <f t="shared" si="22"/>
        <v>76773973.400000006</v>
      </c>
      <c r="AP64" s="18">
        <f t="shared" si="23"/>
        <v>92224.398739495795</v>
      </c>
      <c r="AQ64" s="18">
        <f t="shared" si="24"/>
        <v>33746.801494505497</v>
      </c>
    </row>
    <row r="65" spans="2:43" ht="15.75" customHeight="1">
      <c r="B65" s="22">
        <v>2.9318999999999998E-4</v>
      </c>
      <c r="C65" s="23">
        <v>1641427200</v>
      </c>
      <c r="D65" s="23">
        <v>96619.438099999999</v>
      </c>
      <c r="E65" s="23">
        <v>2.8257999999999999E-4</v>
      </c>
      <c r="F65" s="23">
        <v>154452320</v>
      </c>
      <c r="G65" s="23">
        <v>431</v>
      </c>
      <c r="H65" s="23">
        <v>32206479.399999999</v>
      </c>
      <c r="I65" s="16"/>
      <c r="J65" s="22">
        <v>2.9291000000000001E-4</v>
      </c>
      <c r="K65" s="23">
        <v>1641427200</v>
      </c>
      <c r="L65" s="23">
        <v>62151.665699999998</v>
      </c>
      <c r="M65" s="23">
        <v>2.8239999999999998E-4</v>
      </c>
      <c r="N65" s="23">
        <v>39065356.200000003</v>
      </c>
      <c r="O65" s="23">
        <v>2305</v>
      </c>
      <c r="P65" s="23">
        <v>124303331</v>
      </c>
      <c r="Q65" s="17"/>
      <c r="R65" s="18">
        <f t="shared" si="7"/>
        <v>154452320</v>
      </c>
      <c r="S65" s="18">
        <f t="shared" si="8"/>
        <v>39065356.200000003</v>
      </c>
      <c r="U65" s="18">
        <f t="shared" si="9"/>
        <v>96619.438099999999</v>
      </c>
      <c r="V65" s="18">
        <f t="shared" si="10"/>
        <v>62151.665699999998</v>
      </c>
      <c r="W65" s="18"/>
      <c r="X65" s="18"/>
      <c r="Z65" s="5">
        <f t="shared" ref="Z65:AA65" si="149">U65/R65</f>
        <v>6.2556158496032948E-4</v>
      </c>
      <c r="AA65" s="5">
        <f t="shared" si="149"/>
        <v>1.5909663124996666E-3</v>
      </c>
      <c r="AB65" s="5">
        <f t="shared" si="14"/>
        <v>9.6540472753933715E-4</v>
      </c>
      <c r="AF65" s="5">
        <f t="shared" si="17"/>
        <v>431</v>
      </c>
      <c r="AG65" s="5">
        <f t="shared" si="18"/>
        <v>2305</v>
      </c>
      <c r="AH65" s="5">
        <f t="shared" si="19"/>
        <v>5.3480278422273786</v>
      </c>
      <c r="AJ65" s="5">
        <f t="shared" ref="AJ65:AK65" si="150">U65/AF65</f>
        <v>224.17503039443156</v>
      </c>
      <c r="AK65" s="5">
        <f t="shared" si="150"/>
        <v>26.96384629067245</v>
      </c>
      <c r="AM65" s="18">
        <f t="shared" si="21"/>
        <v>32206479.399999999</v>
      </c>
      <c r="AN65" s="18">
        <f t="shared" si="22"/>
        <v>124303331</v>
      </c>
      <c r="AP65" s="18">
        <f t="shared" si="23"/>
        <v>74725.010208816704</v>
      </c>
      <c r="AQ65" s="18">
        <f t="shared" si="24"/>
        <v>53927.692407809111</v>
      </c>
    </row>
    <row r="66" spans="2:43" ht="15.75" customHeight="1">
      <c r="B66" s="19">
        <v>3.1397E-4</v>
      </c>
      <c r="C66" s="20">
        <v>1641513600</v>
      </c>
      <c r="D66" s="20">
        <v>153805.17199999999</v>
      </c>
      <c r="E66" s="20">
        <v>2.9318999999999998E-4</v>
      </c>
      <c r="F66" s="20">
        <v>120341527</v>
      </c>
      <c r="G66" s="20">
        <v>508</v>
      </c>
      <c r="H66" s="20">
        <v>51268390.799999997</v>
      </c>
      <c r="I66" s="16"/>
      <c r="J66" s="19">
        <v>3.1312000000000001E-4</v>
      </c>
      <c r="K66" s="20">
        <v>1641513600</v>
      </c>
      <c r="L66" s="20">
        <v>56899.511400000003</v>
      </c>
      <c r="M66" s="20">
        <v>2.9302000000000001E-4</v>
      </c>
      <c r="N66" s="20">
        <v>25485594</v>
      </c>
      <c r="O66" s="20">
        <v>2437</v>
      </c>
      <c r="P66" s="20">
        <v>113799023</v>
      </c>
      <c r="Q66" s="21"/>
      <c r="R66" s="18">
        <f t="shared" si="7"/>
        <v>120341527</v>
      </c>
      <c r="S66" s="18">
        <f t="shared" si="8"/>
        <v>25485594</v>
      </c>
      <c r="U66" s="18">
        <f t="shared" si="9"/>
        <v>153805.17199999999</v>
      </c>
      <c r="V66" s="18">
        <f t="shared" si="10"/>
        <v>56899.511400000003</v>
      </c>
      <c r="W66" s="18"/>
      <c r="X66" s="18"/>
      <c r="Z66" s="5">
        <f t="shared" ref="Z66:AA66" si="151">U66/R66</f>
        <v>1.2780722983513414E-3</v>
      </c>
      <c r="AA66" s="5">
        <f t="shared" si="151"/>
        <v>2.2326146842015925E-3</v>
      </c>
      <c r="AB66" s="5">
        <f t="shared" si="14"/>
        <v>9.5454238585025112E-4</v>
      </c>
      <c r="AF66" s="5">
        <f t="shared" si="17"/>
        <v>508</v>
      </c>
      <c r="AG66" s="5">
        <f t="shared" si="18"/>
        <v>2437</v>
      </c>
      <c r="AH66" s="5">
        <f t="shared" si="19"/>
        <v>4.7972440944881889</v>
      </c>
      <c r="AJ66" s="5">
        <f t="shared" ref="AJ66:AK66" si="152">U66/AF66</f>
        <v>302.76608661417322</v>
      </c>
      <c r="AK66" s="5">
        <f t="shared" si="152"/>
        <v>23.348178662289701</v>
      </c>
      <c r="AM66" s="18">
        <f t="shared" si="21"/>
        <v>51268390.799999997</v>
      </c>
      <c r="AN66" s="18">
        <f t="shared" si="22"/>
        <v>113799023</v>
      </c>
      <c r="AP66" s="18">
        <f t="shared" si="23"/>
        <v>100922.02913385826</v>
      </c>
      <c r="AQ66" s="18">
        <f t="shared" si="24"/>
        <v>46696.357406647519</v>
      </c>
    </row>
    <row r="67" spans="2:43" ht="15.75" customHeight="1">
      <c r="B67" s="22">
        <v>3.2352999999999999E-4</v>
      </c>
      <c r="C67" s="23">
        <v>1641600000</v>
      </c>
      <c r="D67" s="23">
        <v>66542.860499999995</v>
      </c>
      <c r="E67" s="23">
        <v>3.1344000000000001E-4</v>
      </c>
      <c r="F67" s="23">
        <v>126980486</v>
      </c>
      <c r="G67" s="23">
        <v>324</v>
      </c>
      <c r="H67" s="23">
        <v>22180953.5</v>
      </c>
      <c r="I67" s="16"/>
      <c r="J67" s="22">
        <v>3.2461000000000002E-4</v>
      </c>
      <c r="K67" s="23">
        <v>1641600000</v>
      </c>
      <c r="L67" s="23">
        <v>61259.149599999997</v>
      </c>
      <c r="M67" s="23">
        <v>3.1322000000000001E-4</v>
      </c>
      <c r="N67" s="23">
        <v>32123536.800000001</v>
      </c>
      <c r="O67" s="23">
        <v>2153</v>
      </c>
      <c r="P67" s="23">
        <v>122518299</v>
      </c>
      <c r="Q67" s="17"/>
      <c r="R67" s="18">
        <f t="shared" si="7"/>
        <v>126980486</v>
      </c>
      <c r="S67" s="18">
        <f t="shared" si="8"/>
        <v>32123536.800000001</v>
      </c>
      <c r="U67" s="18">
        <f t="shared" si="9"/>
        <v>66542.860499999995</v>
      </c>
      <c r="V67" s="18">
        <f t="shared" si="10"/>
        <v>61259.149599999997</v>
      </c>
      <c r="W67" s="18"/>
      <c r="X67" s="18"/>
      <c r="Z67" s="5">
        <f t="shared" ref="Z67:AA67" si="153">U67/R67</f>
        <v>5.24040052106904E-4</v>
      </c>
      <c r="AA67" s="5">
        <f t="shared" si="153"/>
        <v>1.9069864561115199E-3</v>
      </c>
      <c r="AB67" s="5">
        <f t="shared" si="14"/>
        <v>1.3829464040046159E-3</v>
      </c>
      <c r="AF67" s="5">
        <f t="shared" si="17"/>
        <v>324</v>
      </c>
      <c r="AG67" s="5">
        <f t="shared" si="18"/>
        <v>2153</v>
      </c>
      <c r="AH67" s="5">
        <f t="shared" si="19"/>
        <v>6.6450617283950617</v>
      </c>
      <c r="AJ67" s="5">
        <f t="shared" ref="AJ67:AK67" si="154">U67/AF67</f>
        <v>205.37919907407405</v>
      </c>
      <c r="AK67" s="5">
        <f t="shared" si="154"/>
        <v>28.452925963771481</v>
      </c>
      <c r="AM67" s="18">
        <f t="shared" si="21"/>
        <v>22180953.5</v>
      </c>
      <c r="AN67" s="18">
        <f t="shared" si="22"/>
        <v>122518299</v>
      </c>
      <c r="AP67" s="18">
        <f t="shared" si="23"/>
        <v>68459.733024691363</v>
      </c>
      <c r="AQ67" s="18">
        <f t="shared" si="24"/>
        <v>56905.851834649329</v>
      </c>
    </row>
    <row r="68" spans="2:43" ht="15.75" customHeight="1">
      <c r="B68" s="19">
        <v>3.1750000000000002E-4</v>
      </c>
      <c r="C68" s="20">
        <v>1641686400</v>
      </c>
      <c r="D68" s="20">
        <v>48815.619899999998</v>
      </c>
      <c r="E68" s="20">
        <v>3.2388000000000002E-4</v>
      </c>
      <c r="F68" s="20">
        <v>127927263</v>
      </c>
      <c r="G68" s="20">
        <v>232</v>
      </c>
      <c r="H68" s="20">
        <v>16271873.300000001</v>
      </c>
      <c r="I68" s="16"/>
      <c r="J68" s="19">
        <v>3.1743E-4</v>
      </c>
      <c r="K68" s="20">
        <v>1641686400</v>
      </c>
      <c r="L68" s="20">
        <v>35816.834900000002</v>
      </c>
      <c r="M68" s="20">
        <v>3.2471000000000003E-4</v>
      </c>
      <c r="N68" s="20">
        <v>28391296.5</v>
      </c>
      <c r="O68" s="20">
        <v>1540</v>
      </c>
      <c r="P68" s="20">
        <v>71633669.799999997</v>
      </c>
      <c r="Q68" s="21"/>
      <c r="R68" s="18">
        <f t="shared" si="7"/>
        <v>127927263</v>
      </c>
      <c r="S68" s="18">
        <f t="shared" si="8"/>
        <v>28391296.5</v>
      </c>
      <c r="U68" s="18">
        <f t="shared" si="9"/>
        <v>48815.619899999998</v>
      </c>
      <c r="V68" s="18">
        <f t="shared" si="10"/>
        <v>35816.834900000002</v>
      </c>
      <c r="W68" s="18"/>
      <c r="X68" s="18"/>
      <c r="Z68" s="5">
        <f t="shared" ref="Z68:AA68" si="155">U68/R68</f>
        <v>3.8158887132604406E-4</v>
      </c>
      <c r="AA68" s="5">
        <f t="shared" si="155"/>
        <v>1.2615427724478874E-3</v>
      </c>
      <c r="AB68" s="5">
        <f t="shared" si="14"/>
        <v>8.7995390112184332E-4</v>
      </c>
      <c r="AF68" s="5">
        <f t="shared" si="17"/>
        <v>232</v>
      </c>
      <c r="AG68" s="5">
        <f t="shared" si="18"/>
        <v>1540</v>
      </c>
      <c r="AH68" s="5">
        <f t="shared" si="19"/>
        <v>6.6379310344827589</v>
      </c>
      <c r="AJ68" s="5">
        <f t="shared" ref="AJ68:AK68" si="156">U68/AF68</f>
        <v>210.41215474137931</v>
      </c>
      <c r="AK68" s="5">
        <f t="shared" si="156"/>
        <v>23.257685000000002</v>
      </c>
      <c r="AM68" s="18">
        <f t="shared" si="21"/>
        <v>16271873.300000001</v>
      </c>
      <c r="AN68" s="18">
        <f t="shared" si="22"/>
        <v>71633669.799999997</v>
      </c>
      <c r="AP68" s="18">
        <f t="shared" si="23"/>
        <v>70137.38491379311</v>
      </c>
      <c r="AQ68" s="18">
        <f t="shared" si="24"/>
        <v>46515.369999999995</v>
      </c>
    </row>
    <row r="69" spans="2:43" ht="15.75" customHeight="1">
      <c r="B69" s="22">
        <v>3.2503000000000002E-4</v>
      </c>
      <c r="C69" s="23">
        <v>1641772800</v>
      </c>
      <c r="D69" s="23">
        <v>131225.432</v>
      </c>
      <c r="E69" s="23">
        <v>3.1744E-4</v>
      </c>
      <c r="F69" s="23">
        <v>135589860</v>
      </c>
      <c r="G69" s="23">
        <v>408</v>
      </c>
      <c r="H69" s="23">
        <v>43741810.700000003</v>
      </c>
      <c r="I69" s="16"/>
      <c r="J69" s="22">
        <v>3.2456999999999999E-4</v>
      </c>
      <c r="K69" s="23">
        <v>1641772800</v>
      </c>
      <c r="L69" s="23">
        <v>53626.251300000004</v>
      </c>
      <c r="M69" s="23">
        <v>3.1742000000000001E-4</v>
      </c>
      <c r="N69" s="23">
        <v>27929072.399999999</v>
      </c>
      <c r="O69" s="23">
        <v>2027</v>
      </c>
      <c r="P69" s="23">
        <v>107252503</v>
      </c>
      <c r="Q69" s="17"/>
      <c r="R69" s="18">
        <f t="shared" si="7"/>
        <v>135589860</v>
      </c>
      <c r="S69" s="18">
        <f t="shared" si="8"/>
        <v>27929072.399999999</v>
      </c>
      <c r="U69" s="18">
        <f t="shared" si="9"/>
        <v>131225.432</v>
      </c>
      <c r="V69" s="18">
        <f t="shared" si="10"/>
        <v>53626.251300000004</v>
      </c>
      <c r="W69" s="18"/>
      <c r="X69" s="18"/>
      <c r="Z69" s="5">
        <f t="shared" ref="Z69:AA69" si="157">U69/R69</f>
        <v>9.6781154578963349E-4</v>
      </c>
      <c r="AA69" s="5">
        <f t="shared" si="157"/>
        <v>1.9200870881769781E-3</v>
      </c>
      <c r="AB69" s="5">
        <f t="shared" si="14"/>
        <v>9.522755423873446E-4</v>
      </c>
      <c r="AF69" s="5">
        <f t="shared" si="17"/>
        <v>408</v>
      </c>
      <c r="AG69" s="5">
        <f t="shared" si="18"/>
        <v>2027</v>
      </c>
      <c r="AH69" s="5">
        <f t="shared" si="19"/>
        <v>4.9681372549019605</v>
      </c>
      <c r="AJ69" s="5">
        <f t="shared" ref="AJ69:AK69" si="158">U69/AF69</f>
        <v>321.63096078431374</v>
      </c>
      <c r="AK69" s="5">
        <f t="shared" si="158"/>
        <v>26.455970054267393</v>
      </c>
      <c r="AM69" s="18">
        <f t="shared" si="21"/>
        <v>43741810.700000003</v>
      </c>
      <c r="AN69" s="18">
        <f t="shared" si="22"/>
        <v>107252503</v>
      </c>
      <c r="AP69" s="18">
        <f t="shared" si="23"/>
        <v>107210.32034313727</v>
      </c>
      <c r="AQ69" s="18">
        <f t="shared" si="24"/>
        <v>52911.940305870747</v>
      </c>
    </row>
    <row r="70" spans="2:43" ht="15.75" customHeight="1">
      <c r="B70" s="19">
        <v>3.0897999999999999E-4</v>
      </c>
      <c r="C70" s="20">
        <v>1641859200</v>
      </c>
      <c r="D70" s="20">
        <v>70875.274099999995</v>
      </c>
      <c r="E70" s="20">
        <v>3.256E-4</v>
      </c>
      <c r="F70" s="20">
        <v>139435432</v>
      </c>
      <c r="G70" s="20">
        <v>266</v>
      </c>
      <c r="H70" s="20">
        <v>23625091.399999999</v>
      </c>
      <c r="I70" s="16"/>
      <c r="J70" s="19">
        <v>3.0896E-4</v>
      </c>
      <c r="K70" s="20">
        <v>1641859200</v>
      </c>
      <c r="L70" s="20">
        <v>38118.765200000002</v>
      </c>
      <c r="M70" s="20">
        <v>3.2457999999999999E-4</v>
      </c>
      <c r="N70" s="20">
        <v>29072665.199999999</v>
      </c>
      <c r="O70" s="20">
        <v>1909</v>
      </c>
      <c r="P70" s="20">
        <v>76237530.400000006</v>
      </c>
      <c r="Q70" s="21"/>
      <c r="R70" s="18">
        <f t="shared" si="7"/>
        <v>139435432</v>
      </c>
      <c r="S70" s="18">
        <f t="shared" si="8"/>
        <v>29072665.199999999</v>
      </c>
      <c r="U70" s="18">
        <f t="shared" si="9"/>
        <v>70875.274099999995</v>
      </c>
      <c r="V70" s="18">
        <f t="shared" si="10"/>
        <v>38118.765200000002</v>
      </c>
      <c r="W70" s="18"/>
      <c r="X70" s="18"/>
      <c r="Z70" s="5">
        <f t="shared" ref="Z70:AA70" si="159">U70/R70</f>
        <v>5.083017500171692E-4</v>
      </c>
      <c r="AA70" s="5">
        <f t="shared" si="159"/>
        <v>1.3111548231910985E-3</v>
      </c>
      <c r="AB70" s="5">
        <f t="shared" si="14"/>
        <v>8.0285307317392934E-4</v>
      </c>
      <c r="AF70" s="5">
        <f t="shared" si="17"/>
        <v>266</v>
      </c>
      <c r="AG70" s="5">
        <f t="shared" si="18"/>
        <v>1909</v>
      </c>
      <c r="AH70" s="5">
        <f t="shared" si="19"/>
        <v>7.1766917293233083</v>
      </c>
      <c r="AJ70" s="5">
        <f t="shared" ref="AJ70:AK70" si="160">U70/AF70</f>
        <v>266.44839887218041</v>
      </c>
      <c r="AK70" s="5">
        <f t="shared" si="160"/>
        <v>19.967923101100052</v>
      </c>
      <c r="AM70" s="18">
        <f t="shared" si="21"/>
        <v>23625091.399999999</v>
      </c>
      <c r="AN70" s="18">
        <f t="shared" si="22"/>
        <v>76237530.400000006</v>
      </c>
      <c r="AP70" s="18">
        <f t="shared" si="23"/>
        <v>88816.133082706758</v>
      </c>
      <c r="AQ70" s="18">
        <f t="shared" si="24"/>
        <v>39935.846202200111</v>
      </c>
    </row>
    <row r="71" spans="2:43" ht="15.75" customHeight="1">
      <c r="B71" s="22">
        <v>2.9658000000000001E-4</v>
      </c>
      <c r="C71" s="23">
        <v>1641945600</v>
      </c>
      <c r="D71" s="23">
        <v>64306.021200000003</v>
      </c>
      <c r="E71" s="23">
        <v>3.0849000000000002E-4</v>
      </c>
      <c r="F71" s="23">
        <v>142017226</v>
      </c>
      <c r="G71" s="23">
        <v>280</v>
      </c>
      <c r="H71" s="23">
        <v>21435340.399999999</v>
      </c>
      <c r="I71" s="16"/>
      <c r="J71" s="22">
        <v>2.9646000000000002E-4</v>
      </c>
      <c r="K71" s="23">
        <v>1641945600</v>
      </c>
      <c r="L71" s="23">
        <v>53312.14</v>
      </c>
      <c r="M71" s="23">
        <v>3.0793999999999998E-4</v>
      </c>
      <c r="N71" s="23">
        <v>30298037.100000001</v>
      </c>
      <c r="O71" s="23">
        <v>2090</v>
      </c>
      <c r="P71" s="23">
        <v>106624280</v>
      </c>
      <c r="Q71" s="17"/>
      <c r="R71" s="18">
        <f t="shared" si="7"/>
        <v>142017226</v>
      </c>
      <c r="S71" s="18">
        <f t="shared" si="8"/>
        <v>30298037.100000001</v>
      </c>
      <c r="U71" s="18">
        <f t="shared" si="9"/>
        <v>64306.021200000003</v>
      </c>
      <c r="V71" s="18">
        <f t="shared" si="10"/>
        <v>53312.14</v>
      </c>
      <c r="W71" s="18"/>
      <c r="X71" s="18"/>
      <c r="Z71" s="5">
        <f t="shared" ref="Z71:AA71" si="161">U71/R71</f>
        <v>4.528043745904458E-4</v>
      </c>
      <c r="AA71" s="5">
        <f t="shared" si="161"/>
        <v>1.7595905577658692E-3</v>
      </c>
      <c r="AB71" s="5">
        <f t="shared" si="14"/>
        <v>1.3067861831754235E-3</v>
      </c>
      <c r="AF71" s="5">
        <f t="shared" si="17"/>
        <v>280</v>
      </c>
      <c r="AG71" s="5">
        <f t="shared" si="18"/>
        <v>2090</v>
      </c>
      <c r="AH71" s="5">
        <f t="shared" si="19"/>
        <v>7.4642857142857144</v>
      </c>
      <c r="AJ71" s="5">
        <f t="shared" ref="AJ71:AK71" si="162">U71/AF71</f>
        <v>229.66436142857142</v>
      </c>
      <c r="AK71" s="5">
        <f t="shared" si="162"/>
        <v>25.508200956937799</v>
      </c>
      <c r="AM71" s="18">
        <f t="shared" si="21"/>
        <v>21435340.399999999</v>
      </c>
      <c r="AN71" s="18">
        <f t="shared" si="22"/>
        <v>106624280</v>
      </c>
      <c r="AP71" s="18">
        <f t="shared" si="23"/>
        <v>76554.787142857138</v>
      </c>
      <c r="AQ71" s="18">
        <f t="shared" si="24"/>
        <v>51016.401913875598</v>
      </c>
    </row>
    <row r="72" spans="2:43" ht="15.75" customHeight="1">
      <c r="B72" s="19">
        <v>3.0808000000000002E-4</v>
      </c>
      <c r="C72" s="20">
        <v>1642032000</v>
      </c>
      <c r="D72" s="20">
        <v>66359.475999999995</v>
      </c>
      <c r="E72" s="20">
        <v>2.9692E-4</v>
      </c>
      <c r="F72" s="20">
        <v>140096337</v>
      </c>
      <c r="G72" s="20">
        <v>270</v>
      </c>
      <c r="H72" s="20">
        <v>22119825.300000001</v>
      </c>
      <c r="I72" s="16"/>
      <c r="J72" s="19">
        <v>3.0846999999999998E-4</v>
      </c>
      <c r="K72" s="20">
        <v>1642032000</v>
      </c>
      <c r="L72" s="20">
        <v>58233.588100000001</v>
      </c>
      <c r="M72" s="20">
        <v>2.9657000000000002E-4</v>
      </c>
      <c r="N72" s="20">
        <v>28363097.899999999</v>
      </c>
      <c r="O72" s="20">
        <v>1904</v>
      </c>
      <c r="P72" s="20">
        <v>116467176</v>
      </c>
      <c r="Q72" s="21"/>
      <c r="R72" s="18">
        <f t="shared" si="7"/>
        <v>140096337</v>
      </c>
      <c r="S72" s="18">
        <f t="shared" si="8"/>
        <v>28363097.899999999</v>
      </c>
      <c r="U72" s="18">
        <f t="shared" si="9"/>
        <v>66359.475999999995</v>
      </c>
      <c r="V72" s="18">
        <f t="shared" si="10"/>
        <v>58233.588100000001</v>
      </c>
      <c r="W72" s="18"/>
      <c r="X72" s="18"/>
      <c r="Z72" s="5">
        <f t="shared" ref="Z72:AA72" si="163">U72/R72</f>
        <v>4.7367031444940633E-4</v>
      </c>
      <c r="AA72" s="5">
        <f t="shared" si="163"/>
        <v>2.0531462502902408E-3</v>
      </c>
      <c r="AB72" s="5">
        <f t="shared" si="14"/>
        <v>1.5794759358408344E-3</v>
      </c>
      <c r="AF72" s="5">
        <f t="shared" si="17"/>
        <v>270</v>
      </c>
      <c r="AG72" s="5">
        <f t="shared" si="18"/>
        <v>1904</v>
      </c>
      <c r="AH72" s="5">
        <f t="shared" si="19"/>
        <v>7.0518518518518523</v>
      </c>
      <c r="AJ72" s="5">
        <f t="shared" ref="AJ72:AK72" si="164">U72/AF72</f>
        <v>245.77583703703701</v>
      </c>
      <c r="AK72" s="5">
        <f t="shared" si="164"/>
        <v>30.584867699579831</v>
      </c>
      <c r="AM72" s="18">
        <f t="shared" si="21"/>
        <v>22119825.300000001</v>
      </c>
      <c r="AN72" s="18">
        <f t="shared" si="22"/>
        <v>116467176</v>
      </c>
      <c r="AP72" s="18">
        <f t="shared" si="23"/>
        <v>81925.27888888889</v>
      </c>
      <c r="AQ72" s="18">
        <f t="shared" si="24"/>
        <v>61169.73529411765</v>
      </c>
    </row>
    <row r="73" spans="2:43" ht="15.75" customHeight="1">
      <c r="B73" s="22">
        <v>3.0243000000000002E-4</v>
      </c>
      <c r="C73" s="23">
        <v>1642118400</v>
      </c>
      <c r="D73" s="23">
        <v>57559.505599999997</v>
      </c>
      <c r="E73" s="23">
        <v>3.0864E-4</v>
      </c>
      <c r="F73" s="23">
        <v>142190930</v>
      </c>
      <c r="G73" s="23">
        <v>272</v>
      </c>
      <c r="H73" s="23">
        <v>19186501.899999999</v>
      </c>
      <c r="I73" s="16"/>
      <c r="J73" s="22">
        <v>3.0227999999999999E-4</v>
      </c>
      <c r="K73" s="23">
        <v>1642118400</v>
      </c>
      <c r="L73" s="23">
        <v>40442.0098</v>
      </c>
      <c r="M73" s="23">
        <v>3.0955000000000002E-4</v>
      </c>
      <c r="N73" s="23">
        <v>31361602.5</v>
      </c>
      <c r="O73" s="23">
        <v>1771</v>
      </c>
      <c r="P73" s="23">
        <v>80884019.599999994</v>
      </c>
      <c r="Q73" s="17"/>
      <c r="R73" s="18">
        <f t="shared" si="7"/>
        <v>142190930</v>
      </c>
      <c r="S73" s="18">
        <f t="shared" si="8"/>
        <v>31361602.5</v>
      </c>
      <c r="U73" s="18">
        <f t="shared" si="9"/>
        <v>57559.505599999997</v>
      </c>
      <c r="V73" s="18">
        <f t="shared" si="10"/>
        <v>40442.0098</v>
      </c>
      <c r="W73" s="18"/>
      <c r="X73" s="18"/>
      <c r="Z73" s="5">
        <f t="shared" ref="Z73:AA73" si="165">U73/R73</f>
        <v>4.0480434019244402E-4</v>
      </c>
      <c r="AA73" s="5">
        <f t="shared" si="165"/>
        <v>1.2895390087289066E-3</v>
      </c>
      <c r="AB73" s="5">
        <f t="shared" si="14"/>
        <v>8.847346685364626E-4</v>
      </c>
      <c r="AF73" s="5">
        <f t="shared" si="17"/>
        <v>272</v>
      </c>
      <c r="AG73" s="5">
        <f t="shared" si="18"/>
        <v>1771</v>
      </c>
      <c r="AH73" s="5">
        <f t="shared" si="19"/>
        <v>6.5110294117647056</v>
      </c>
      <c r="AJ73" s="5">
        <f t="shared" ref="AJ73:AK73" si="166">U73/AF73</f>
        <v>211.61582941176471</v>
      </c>
      <c r="AK73" s="5">
        <f t="shared" si="166"/>
        <v>22.835691586674194</v>
      </c>
      <c r="AM73" s="18">
        <f t="shared" si="21"/>
        <v>19186501.899999999</v>
      </c>
      <c r="AN73" s="18">
        <f t="shared" si="22"/>
        <v>80884019.599999994</v>
      </c>
      <c r="AP73" s="18">
        <f t="shared" si="23"/>
        <v>70538.609926470584</v>
      </c>
      <c r="AQ73" s="18">
        <f t="shared" si="24"/>
        <v>45671.383173348389</v>
      </c>
    </row>
    <row r="74" spans="2:43" ht="15.75" customHeight="1">
      <c r="B74" s="19">
        <v>2.9970000000000002E-4</v>
      </c>
      <c r="C74" s="20">
        <v>1642204800</v>
      </c>
      <c r="D74" s="20">
        <v>28842.7245</v>
      </c>
      <c r="E74" s="20">
        <v>3.0192000000000001E-4</v>
      </c>
      <c r="F74" s="20">
        <v>142875228</v>
      </c>
      <c r="G74" s="20">
        <v>139</v>
      </c>
      <c r="H74" s="20">
        <v>9614241.5199999996</v>
      </c>
      <c r="I74" s="16"/>
      <c r="J74" s="19">
        <v>3.0055000000000001E-4</v>
      </c>
      <c r="K74" s="20">
        <v>1642204800</v>
      </c>
      <c r="L74" s="20">
        <v>31493.8</v>
      </c>
      <c r="M74" s="20">
        <v>3.0212000000000001E-4</v>
      </c>
      <c r="N74" s="20">
        <v>35581231.5</v>
      </c>
      <c r="O74" s="20">
        <v>1526</v>
      </c>
      <c r="P74" s="20">
        <v>62987600.100000001</v>
      </c>
      <c r="Q74" s="21"/>
      <c r="R74" s="18">
        <f t="shared" si="7"/>
        <v>142875228</v>
      </c>
      <c r="S74" s="18">
        <f t="shared" si="8"/>
        <v>35581231.5</v>
      </c>
      <c r="U74" s="18">
        <f t="shared" si="9"/>
        <v>28842.7245</v>
      </c>
      <c r="V74" s="18">
        <f t="shared" si="10"/>
        <v>31493.8</v>
      </c>
      <c r="W74" s="18"/>
      <c r="X74" s="18"/>
      <c r="Z74" s="5">
        <f t="shared" ref="Z74:AA74" si="167">U74/R74</f>
        <v>2.0187351512047981E-4</v>
      </c>
      <c r="AA74" s="5">
        <f t="shared" si="167"/>
        <v>8.8512394519003651E-4</v>
      </c>
      <c r="AB74" s="5">
        <f t="shared" si="14"/>
        <v>6.8325043006955673E-4</v>
      </c>
      <c r="AF74" s="5">
        <f t="shared" si="17"/>
        <v>139</v>
      </c>
      <c r="AG74" s="5">
        <f t="shared" si="18"/>
        <v>1526</v>
      </c>
      <c r="AH74" s="5">
        <f t="shared" si="19"/>
        <v>10.97841726618705</v>
      </c>
      <c r="AJ74" s="5">
        <f t="shared" ref="AJ74:AK74" si="168">U74/AF74</f>
        <v>207.50161510791366</v>
      </c>
      <c r="AK74" s="5">
        <f t="shared" si="168"/>
        <v>20.638138925294889</v>
      </c>
      <c r="AM74" s="18">
        <f t="shared" si="21"/>
        <v>9614241.5199999996</v>
      </c>
      <c r="AN74" s="18">
        <f t="shared" si="22"/>
        <v>62987600.100000001</v>
      </c>
      <c r="AP74" s="18">
        <f t="shared" si="23"/>
        <v>69167.205179856115</v>
      </c>
      <c r="AQ74" s="18">
        <f t="shared" si="24"/>
        <v>41276.277916120576</v>
      </c>
    </row>
    <row r="75" spans="2:43" ht="15.75" customHeight="1">
      <c r="B75" s="22">
        <v>2.9854000000000002E-4</v>
      </c>
      <c r="C75" s="23">
        <v>1642291200</v>
      </c>
      <c r="D75" s="23">
        <v>50686.167200000004</v>
      </c>
      <c r="E75" s="23">
        <v>2.9971000000000002E-4</v>
      </c>
      <c r="F75" s="23">
        <v>142899268</v>
      </c>
      <c r="G75" s="23">
        <v>216</v>
      </c>
      <c r="H75" s="23">
        <v>16895389.100000001</v>
      </c>
      <c r="I75" s="16"/>
      <c r="J75" s="22">
        <v>2.9815000000000001E-4</v>
      </c>
      <c r="K75" s="23">
        <v>1642291200</v>
      </c>
      <c r="L75" s="23">
        <v>33635.786599999999</v>
      </c>
      <c r="M75" s="23">
        <v>3.0055000000000001E-4</v>
      </c>
      <c r="N75" s="23">
        <v>32920724.100000001</v>
      </c>
      <c r="O75" s="23">
        <v>1627</v>
      </c>
      <c r="P75" s="23">
        <v>67271573.099999994</v>
      </c>
      <c r="Q75" s="17"/>
      <c r="R75" s="18">
        <f t="shared" si="7"/>
        <v>142899268</v>
      </c>
      <c r="S75" s="18">
        <f t="shared" si="8"/>
        <v>32920724.100000001</v>
      </c>
      <c r="U75" s="18">
        <f t="shared" si="9"/>
        <v>50686.167200000004</v>
      </c>
      <c r="V75" s="18">
        <f t="shared" si="10"/>
        <v>33635.786599999999</v>
      </c>
      <c r="W75" s="18"/>
      <c r="X75" s="18"/>
      <c r="Z75" s="5">
        <f t="shared" ref="Z75:AA75" si="169">U75/R75</f>
        <v>3.5469857830202462E-4</v>
      </c>
      <c r="AA75" s="5">
        <f t="shared" si="169"/>
        <v>1.0217207403405808E-3</v>
      </c>
      <c r="AB75" s="5">
        <f t="shared" si="14"/>
        <v>6.6702216203855615E-4</v>
      </c>
      <c r="AF75" s="5">
        <f t="shared" si="17"/>
        <v>216</v>
      </c>
      <c r="AG75" s="5">
        <f t="shared" si="18"/>
        <v>1627</v>
      </c>
      <c r="AH75" s="5">
        <f t="shared" si="19"/>
        <v>7.5324074074074074</v>
      </c>
      <c r="AJ75" s="5">
        <f t="shared" ref="AJ75:AK75" si="170">U75/AF75</f>
        <v>234.65818148148151</v>
      </c>
      <c r="AK75" s="5">
        <f t="shared" si="170"/>
        <v>20.673501290719116</v>
      </c>
      <c r="AM75" s="18">
        <f t="shared" si="21"/>
        <v>16895389.100000001</v>
      </c>
      <c r="AN75" s="18">
        <f t="shared" si="22"/>
        <v>67271573.099999994</v>
      </c>
      <c r="AP75" s="18">
        <f t="shared" si="23"/>
        <v>78219.393981481495</v>
      </c>
      <c r="AQ75" s="18">
        <f t="shared" si="24"/>
        <v>41347.002519975409</v>
      </c>
    </row>
    <row r="76" spans="2:43" ht="15.75" customHeight="1">
      <c r="B76" s="19">
        <v>3.1144000000000001E-4</v>
      </c>
      <c r="C76" s="20">
        <v>1642377600</v>
      </c>
      <c r="D76" s="20">
        <v>68192.436600000001</v>
      </c>
      <c r="E76" s="20">
        <v>2.9889000000000001E-4</v>
      </c>
      <c r="F76" s="20">
        <v>139767534</v>
      </c>
      <c r="G76" s="20">
        <v>252</v>
      </c>
      <c r="H76" s="20">
        <v>22730812.199999999</v>
      </c>
      <c r="I76" s="16"/>
      <c r="J76" s="19">
        <v>3.1176000000000001E-4</v>
      </c>
      <c r="K76" s="20">
        <v>1642377600</v>
      </c>
      <c r="L76" s="20">
        <v>43933.380599999997</v>
      </c>
      <c r="M76" s="20">
        <v>2.9815000000000001E-4</v>
      </c>
      <c r="N76" s="20">
        <v>33371869.800000001</v>
      </c>
      <c r="O76" s="20">
        <v>1991</v>
      </c>
      <c r="P76" s="20">
        <v>87866761.200000003</v>
      </c>
      <c r="Q76" s="21"/>
      <c r="R76" s="18">
        <f t="shared" si="7"/>
        <v>139767534</v>
      </c>
      <c r="S76" s="18">
        <f t="shared" si="8"/>
        <v>33371869.800000001</v>
      </c>
      <c r="U76" s="18">
        <f t="shared" si="9"/>
        <v>68192.436600000001</v>
      </c>
      <c r="V76" s="18">
        <f t="shared" si="10"/>
        <v>43933.380599999997</v>
      </c>
      <c r="W76" s="18"/>
      <c r="X76" s="18"/>
      <c r="Z76" s="5">
        <f t="shared" ref="Z76:AA76" si="171">U76/R76</f>
        <v>4.8789897516543436E-4</v>
      </c>
      <c r="AA76" s="5">
        <f t="shared" si="171"/>
        <v>1.3164794440136524E-3</v>
      </c>
      <c r="AB76" s="5">
        <f t="shared" si="14"/>
        <v>8.2858046884821805E-4</v>
      </c>
      <c r="AF76" s="5">
        <f t="shared" si="17"/>
        <v>252</v>
      </c>
      <c r="AG76" s="5">
        <f t="shared" si="18"/>
        <v>1991</v>
      </c>
      <c r="AH76" s="5">
        <f t="shared" si="19"/>
        <v>7.9007936507936511</v>
      </c>
      <c r="AJ76" s="5">
        <f t="shared" ref="AJ76:AK76" si="172">U76/AF76</f>
        <v>270.60490714285714</v>
      </c>
      <c r="AK76" s="5">
        <f t="shared" si="172"/>
        <v>22.06598724259166</v>
      </c>
      <c r="AM76" s="18">
        <f t="shared" si="21"/>
        <v>22730812.199999999</v>
      </c>
      <c r="AN76" s="18">
        <f t="shared" si="22"/>
        <v>87866761.200000003</v>
      </c>
      <c r="AP76" s="18">
        <f t="shared" si="23"/>
        <v>90201.635714285716</v>
      </c>
      <c r="AQ76" s="18">
        <f t="shared" si="24"/>
        <v>44131.974485183324</v>
      </c>
    </row>
    <row r="77" spans="2:43" ht="15.75" customHeight="1">
      <c r="B77" s="22">
        <v>3.1563000000000001E-4</v>
      </c>
      <c r="C77" s="23">
        <v>1642464000</v>
      </c>
      <c r="D77" s="23">
        <v>79268.983800000002</v>
      </c>
      <c r="E77" s="23">
        <v>3.1054999999999999E-4</v>
      </c>
      <c r="F77" s="23">
        <v>139323312</v>
      </c>
      <c r="G77" s="23">
        <v>263</v>
      </c>
      <c r="H77" s="23">
        <v>26422994.600000001</v>
      </c>
      <c r="I77" s="16"/>
      <c r="J77" s="22">
        <v>3.1649E-4</v>
      </c>
      <c r="K77" s="23">
        <v>1642464000</v>
      </c>
      <c r="L77" s="23">
        <v>53792.101799999997</v>
      </c>
      <c r="M77" s="23">
        <v>3.1196000000000002E-4</v>
      </c>
      <c r="N77" s="23">
        <v>33329069.699999999</v>
      </c>
      <c r="O77" s="23">
        <v>2023</v>
      </c>
      <c r="P77" s="23">
        <v>107584204</v>
      </c>
      <c r="Q77" s="17"/>
      <c r="R77" s="18">
        <f t="shared" si="7"/>
        <v>139323312</v>
      </c>
      <c r="S77" s="18">
        <f t="shared" si="8"/>
        <v>33329069.699999999</v>
      </c>
      <c r="U77" s="18">
        <f t="shared" si="9"/>
        <v>79268.983800000002</v>
      </c>
      <c r="V77" s="18">
        <f t="shared" si="10"/>
        <v>53792.101799999997</v>
      </c>
      <c r="W77" s="18"/>
      <c r="X77" s="18"/>
      <c r="Z77" s="5">
        <f t="shared" ref="Z77:AA77" si="173">U77/R77</f>
        <v>5.6895707302737682E-4</v>
      </c>
      <c r="AA77" s="5">
        <f t="shared" si="173"/>
        <v>1.6139694952241647E-3</v>
      </c>
      <c r="AB77" s="5">
        <f t="shared" si="14"/>
        <v>1.0450124221967878E-3</v>
      </c>
      <c r="AF77" s="5">
        <f t="shared" si="17"/>
        <v>263</v>
      </c>
      <c r="AG77" s="5">
        <f t="shared" si="18"/>
        <v>2023</v>
      </c>
      <c r="AH77" s="5">
        <f t="shared" si="19"/>
        <v>7.6920152091254756</v>
      </c>
      <c r="AJ77" s="5">
        <f t="shared" ref="AJ77:AK77" si="174">U77/AF77</f>
        <v>301.40298022813687</v>
      </c>
      <c r="AK77" s="5">
        <f t="shared" si="174"/>
        <v>26.590262876915471</v>
      </c>
      <c r="AM77" s="18">
        <f t="shared" si="21"/>
        <v>26422994.600000001</v>
      </c>
      <c r="AN77" s="18">
        <f t="shared" si="22"/>
        <v>107584204</v>
      </c>
      <c r="AP77" s="18">
        <f t="shared" si="23"/>
        <v>100467.66007604563</v>
      </c>
      <c r="AQ77" s="18">
        <f t="shared" si="24"/>
        <v>53180.525951557094</v>
      </c>
    </row>
    <row r="78" spans="2:43" ht="15.75" customHeight="1">
      <c r="B78" s="19">
        <v>3.2329E-4</v>
      </c>
      <c r="C78" s="20">
        <v>1642550400</v>
      </c>
      <c r="D78" s="20">
        <v>71188.696400000001</v>
      </c>
      <c r="E78" s="20">
        <v>3.1565E-4</v>
      </c>
      <c r="F78" s="20">
        <v>137355754</v>
      </c>
      <c r="G78" s="20">
        <v>277</v>
      </c>
      <c r="H78" s="20">
        <v>23729565.5</v>
      </c>
      <c r="I78" s="16"/>
      <c r="J78" s="19">
        <v>3.2419000000000003E-4</v>
      </c>
      <c r="K78" s="20">
        <v>1642550400</v>
      </c>
      <c r="L78" s="20">
        <v>55414.183100000002</v>
      </c>
      <c r="M78" s="20">
        <v>3.1627000000000001E-4</v>
      </c>
      <c r="N78" s="20">
        <v>33223991.300000001</v>
      </c>
      <c r="O78" s="20">
        <v>2145</v>
      </c>
      <c r="P78" s="20">
        <v>110828366</v>
      </c>
      <c r="Q78" s="21"/>
      <c r="R78" s="18">
        <f t="shared" si="7"/>
        <v>137355754</v>
      </c>
      <c r="S78" s="18">
        <f t="shared" si="8"/>
        <v>33223991.300000001</v>
      </c>
      <c r="U78" s="18">
        <f t="shared" si="9"/>
        <v>71188.696400000001</v>
      </c>
      <c r="V78" s="18">
        <f t="shared" si="10"/>
        <v>55414.183100000002</v>
      </c>
      <c r="W78" s="18"/>
      <c r="X78" s="18"/>
      <c r="Z78" s="5">
        <f t="shared" ref="Z78:AA78" si="175">U78/R78</f>
        <v>5.1827968124291317E-4</v>
      </c>
      <c r="AA78" s="5">
        <f t="shared" si="175"/>
        <v>1.6678966292650095E-3</v>
      </c>
      <c r="AB78" s="5">
        <f t="shared" si="14"/>
        <v>1.1496169480220964E-3</v>
      </c>
      <c r="AF78" s="5">
        <f t="shared" si="17"/>
        <v>277</v>
      </c>
      <c r="AG78" s="5">
        <f t="shared" si="18"/>
        <v>2145</v>
      </c>
      <c r="AH78" s="5">
        <f t="shared" si="19"/>
        <v>7.743682310469314</v>
      </c>
      <c r="AJ78" s="5">
        <f t="shared" ref="AJ78:AK78" si="176">U78/AF78</f>
        <v>256.99890397111915</v>
      </c>
      <c r="AK78" s="5">
        <f t="shared" si="176"/>
        <v>25.834117995337998</v>
      </c>
      <c r="AM78" s="18">
        <f t="shared" si="21"/>
        <v>23729565.5</v>
      </c>
      <c r="AN78" s="18">
        <f t="shared" si="22"/>
        <v>110828366</v>
      </c>
      <c r="AP78" s="18">
        <f t="shared" si="23"/>
        <v>85666.301444043318</v>
      </c>
      <c r="AQ78" s="18">
        <f t="shared" si="24"/>
        <v>51668.235897435894</v>
      </c>
    </row>
    <row r="79" spans="2:43" ht="15.75" customHeight="1">
      <c r="B79" s="22">
        <v>3.3394000000000002E-4</v>
      </c>
      <c r="C79" s="23">
        <v>1642636800</v>
      </c>
      <c r="D79" s="23">
        <v>86310.870899999994</v>
      </c>
      <c r="E79" s="23">
        <v>3.2328000000000001E-4</v>
      </c>
      <c r="F79" s="23">
        <v>134697042</v>
      </c>
      <c r="G79" s="23">
        <v>341</v>
      </c>
      <c r="H79" s="23">
        <v>28770290.300000001</v>
      </c>
      <c r="I79" s="16"/>
      <c r="J79" s="22">
        <v>3.3212999999999998E-4</v>
      </c>
      <c r="K79" s="23">
        <v>1642636800</v>
      </c>
      <c r="L79" s="23">
        <v>43553.075499999999</v>
      </c>
      <c r="M79" s="23">
        <v>3.2358000000000002E-4</v>
      </c>
      <c r="N79" s="23">
        <v>32576241.699999999</v>
      </c>
      <c r="O79" s="23">
        <v>2194</v>
      </c>
      <c r="P79" s="23">
        <v>87106150.900000006</v>
      </c>
      <c r="Q79" s="17"/>
      <c r="R79" s="18">
        <f t="shared" si="7"/>
        <v>134697042</v>
      </c>
      <c r="S79" s="18">
        <f t="shared" si="8"/>
        <v>32576241.699999999</v>
      </c>
      <c r="U79" s="18">
        <f t="shared" si="9"/>
        <v>86310.870899999994</v>
      </c>
      <c r="V79" s="18">
        <f t="shared" si="10"/>
        <v>43553.075499999999</v>
      </c>
      <c r="W79" s="18"/>
      <c r="X79" s="18"/>
      <c r="Z79" s="5">
        <f t="shared" ref="Z79:AA79" si="177">U79/R79</f>
        <v>6.407777752090502E-4</v>
      </c>
      <c r="AA79" s="5">
        <f t="shared" si="177"/>
        <v>1.3369582624382357E-3</v>
      </c>
      <c r="AB79" s="5">
        <f t="shared" si="14"/>
        <v>6.9618048722918551E-4</v>
      </c>
      <c r="AF79" s="5">
        <f t="shared" si="17"/>
        <v>341</v>
      </c>
      <c r="AG79" s="5">
        <f t="shared" si="18"/>
        <v>2194</v>
      </c>
      <c r="AH79" s="5">
        <f t="shared" si="19"/>
        <v>6.4340175953079175</v>
      </c>
      <c r="AJ79" s="5">
        <f t="shared" ref="AJ79:AK79" si="178">U79/AF79</f>
        <v>253.11105835777124</v>
      </c>
      <c r="AK79" s="5">
        <f t="shared" si="178"/>
        <v>19.850991567912487</v>
      </c>
      <c r="AM79" s="18">
        <f t="shared" si="21"/>
        <v>28770290.300000001</v>
      </c>
      <c r="AN79" s="18">
        <f t="shared" si="22"/>
        <v>87106150.900000006</v>
      </c>
      <c r="AP79" s="18">
        <f t="shared" si="23"/>
        <v>84370.352785923751</v>
      </c>
      <c r="AQ79" s="18">
        <f t="shared" si="24"/>
        <v>39701.983090246125</v>
      </c>
    </row>
    <row r="80" spans="2:43" ht="15.75" customHeight="1">
      <c r="B80" s="19">
        <v>3.8954000000000001E-4</v>
      </c>
      <c r="C80" s="20">
        <v>1642723200</v>
      </c>
      <c r="D80" s="20">
        <v>439880.179</v>
      </c>
      <c r="E80" s="20">
        <v>3.3341000000000002E-4</v>
      </c>
      <c r="F80" s="20">
        <v>115224280</v>
      </c>
      <c r="G80" s="20">
        <v>980</v>
      </c>
      <c r="H80" s="20">
        <v>146626726</v>
      </c>
      <c r="I80" s="16"/>
      <c r="J80" s="19">
        <v>3.8829000000000001E-4</v>
      </c>
      <c r="K80" s="20">
        <v>1642723200</v>
      </c>
      <c r="L80" s="20">
        <v>73183.531900000002</v>
      </c>
      <c r="M80" s="20">
        <v>3.3426000000000002E-4</v>
      </c>
      <c r="N80" s="20">
        <v>22583408.899999999</v>
      </c>
      <c r="O80" s="20">
        <v>3030</v>
      </c>
      <c r="P80" s="20">
        <v>146367064</v>
      </c>
      <c r="Q80" s="21"/>
      <c r="R80" s="18">
        <f t="shared" si="7"/>
        <v>115224280</v>
      </c>
      <c r="S80" s="18">
        <f t="shared" si="8"/>
        <v>22583408.899999999</v>
      </c>
      <c r="U80" s="18">
        <f t="shared" si="9"/>
        <v>439880.179</v>
      </c>
      <c r="V80" s="18">
        <f t="shared" si="10"/>
        <v>73183.531900000002</v>
      </c>
      <c r="W80" s="18"/>
      <c r="X80" s="18"/>
      <c r="Z80" s="5">
        <f t="shared" ref="Z80:AA80" si="179">U80/R80</f>
        <v>3.817599719434133E-3</v>
      </c>
      <c r="AA80" s="5">
        <f t="shared" si="179"/>
        <v>3.2405883551087809E-3</v>
      </c>
      <c r="AB80" s="5">
        <f t="shared" si="14"/>
        <v>-5.7701136432535211E-4</v>
      </c>
      <c r="AF80" s="5">
        <f t="shared" si="17"/>
        <v>980</v>
      </c>
      <c r="AG80" s="5">
        <f t="shared" si="18"/>
        <v>3030</v>
      </c>
      <c r="AH80" s="5">
        <f t="shared" si="19"/>
        <v>3.0918367346938775</v>
      </c>
      <c r="AJ80" s="5">
        <f t="shared" ref="AJ80:AK80" si="180">U80/AF80</f>
        <v>448.85732551020408</v>
      </c>
      <c r="AK80" s="5">
        <f t="shared" si="180"/>
        <v>24.152980825082508</v>
      </c>
      <c r="AM80" s="18">
        <f t="shared" si="21"/>
        <v>146626726</v>
      </c>
      <c r="AN80" s="18">
        <f t="shared" si="22"/>
        <v>146367064</v>
      </c>
      <c r="AP80" s="18">
        <f t="shared" si="23"/>
        <v>149619.10816326531</v>
      </c>
      <c r="AQ80" s="18">
        <f t="shared" si="24"/>
        <v>48305.961716171616</v>
      </c>
    </row>
    <row r="81" spans="2:43" ht="15.75" customHeight="1">
      <c r="B81" s="22">
        <v>4.1581000000000002E-4</v>
      </c>
      <c r="C81" s="23">
        <v>1642809600</v>
      </c>
      <c r="D81" s="23">
        <v>281792.03700000001</v>
      </c>
      <c r="E81" s="23">
        <v>3.8813999999999998E-4</v>
      </c>
      <c r="F81" s="23">
        <v>110319426</v>
      </c>
      <c r="G81" s="23">
        <v>977</v>
      </c>
      <c r="H81" s="23">
        <v>93930678.900000006</v>
      </c>
      <c r="I81" s="16"/>
      <c r="J81" s="22">
        <v>4.1543E-4</v>
      </c>
      <c r="K81" s="23">
        <v>1642809600</v>
      </c>
      <c r="L81" s="23">
        <v>113186.60799999999</v>
      </c>
      <c r="M81" s="23">
        <v>3.8988E-4</v>
      </c>
      <c r="N81" s="23">
        <v>32904637.300000001</v>
      </c>
      <c r="O81" s="23">
        <v>3663</v>
      </c>
      <c r="P81" s="23">
        <v>226373216</v>
      </c>
      <c r="Q81" s="17"/>
      <c r="R81" s="18">
        <f t="shared" si="7"/>
        <v>110319426</v>
      </c>
      <c r="S81" s="18">
        <f t="shared" si="8"/>
        <v>32904637.300000001</v>
      </c>
      <c r="U81" s="18">
        <f t="shared" si="9"/>
        <v>281792.03700000001</v>
      </c>
      <c r="V81" s="18">
        <f t="shared" si="10"/>
        <v>113186.60799999999</v>
      </c>
      <c r="W81" s="18"/>
      <c r="X81" s="18"/>
      <c r="Z81" s="5">
        <f t="shared" ref="Z81:AA81" si="181">U81/R81</f>
        <v>2.5543283464872272E-3</v>
      </c>
      <c r="AA81" s="5">
        <f t="shared" si="181"/>
        <v>3.4398375817988425E-3</v>
      </c>
      <c r="AB81" s="5">
        <f t="shared" si="14"/>
        <v>8.8550923531161528E-4</v>
      </c>
      <c r="AF81" s="5">
        <f t="shared" si="17"/>
        <v>977</v>
      </c>
      <c r="AG81" s="5">
        <f t="shared" si="18"/>
        <v>3663</v>
      </c>
      <c r="AH81" s="5">
        <f t="shared" si="19"/>
        <v>3.7492323439099282</v>
      </c>
      <c r="AJ81" s="5">
        <f t="shared" ref="AJ81:AK81" si="182">U81/AF81</f>
        <v>288.42583111566017</v>
      </c>
      <c r="AK81" s="5">
        <f t="shared" si="182"/>
        <v>30.899974883974881</v>
      </c>
      <c r="AM81" s="18">
        <f t="shared" si="21"/>
        <v>93930678.900000006</v>
      </c>
      <c r="AN81" s="18">
        <f t="shared" si="22"/>
        <v>226373216</v>
      </c>
      <c r="AP81" s="18">
        <f t="shared" si="23"/>
        <v>96141.943602865926</v>
      </c>
      <c r="AQ81" s="18">
        <f t="shared" si="24"/>
        <v>61799.949767949765</v>
      </c>
    </row>
    <row r="82" spans="2:43" ht="15.75" customHeight="1">
      <c r="B82" s="19">
        <v>3.9389999999999998E-4</v>
      </c>
      <c r="C82" s="20">
        <v>1642896000</v>
      </c>
      <c r="D82" s="20">
        <v>77503.568100000004</v>
      </c>
      <c r="E82" s="20">
        <v>4.1484999999999997E-4</v>
      </c>
      <c r="F82" s="20">
        <v>113817112</v>
      </c>
      <c r="G82" s="20">
        <v>410</v>
      </c>
      <c r="H82" s="20">
        <v>25834522.699999999</v>
      </c>
      <c r="I82" s="16"/>
      <c r="J82" s="19">
        <v>3.9435000000000002E-4</v>
      </c>
      <c r="K82" s="20">
        <v>1642896000</v>
      </c>
      <c r="L82" s="20">
        <v>89047.333599999998</v>
      </c>
      <c r="M82" s="20">
        <v>4.1542E-4</v>
      </c>
      <c r="N82" s="20">
        <v>32374904.699999999</v>
      </c>
      <c r="O82" s="20">
        <v>2425</v>
      </c>
      <c r="P82" s="20">
        <v>178094667</v>
      </c>
      <c r="Q82" s="21"/>
      <c r="R82" s="18">
        <f t="shared" si="7"/>
        <v>113817112</v>
      </c>
      <c r="S82" s="18">
        <f t="shared" si="8"/>
        <v>32374904.699999999</v>
      </c>
      <c r="U82" s="18">
        <f t="shared" si="9"/>
        <v>77503.568100000004</v>
      </c>
      <c r="V82" s="18">
        <f t="shared" si="10"/>
        <v>89047.333599999998</v>
      </c>
      <c r="W82" s="18"/>
      <c r="X82" s="18"/>
      <c r="Z82" s="5">
        <f t="shared" ref="Z82:AA82" si="183">U82/R82</f>
        <v>6.8094829273123716E-4</v>
      </c>
      <c r="AA82" s="5">
        <f t="shared" si="183"/>
        <v>2.7505048872004867E-3</v>
      </c>
      <c r="AB82" s="5">
        <f t="shared" si="14"/>
        <v>2.0695565944692496E-3</v>
      </c>
      <c r="AF82" s="5">
        <f t="shared" si="17"/>
        <v>410</v>
      </c>
      <c r="AG82" s="5">
        <f t="shared" si="18"/>
        <v>2425</v>
      </c>
      <c r="AH82" s="5">
        <f t="shared" si="19"/>
        <v>5.9146341463414638</v>
      </c>
      <c r="AJ82" s="5">
        <f t="shared" ref="AJ82:AK82" si="184">U82/AF82</f>
        <v>189.03309292682928</v>
      </c>
      <c r="AK82" s="5">
        <f t="shared" si="184"/>
        <v>36.72054993814433</v>
      </c>
      <c r="AM82" s="18">
        <f t="shared" si="21"/>
        <v>25834522.699999999</v>
      </c>
      <c r="AN82" s="18">
        <f t="shared" si="22"/>
        <v>178094667</v>
      </c>
      <c r="AP82" s="18">
        <f t="shared" si="23"/>
        <v>63011.030975609756</v>
      </c>
      <c r="AQ82" s="18">
        <f t="shared" si="24"/>
        <v>73441.099793814428</v>
      </c>
    </row>
    <row r="83" spans="2:43" ht="15.75" customHeight="1">
      <c r="B83" s="22">
        <v>4.0905999999999999E-4</v>
      </c>
      <c r="C83" s="23">
        <v>1642982400</v>
      </c>
      <c r="D83" s="23">
        <v>188324.06700000001</v>
      </c>
      <c r="E83" s="23">
        <v>3.9560000000000002E-4</v>
      </c>
      <c r="F83" s="23">
        <v>110267843</v>
      </c>
      <c r="G83" s="23">
        <v>771</v>
      </c>
      <c r="H83" s="23">
        <v>62774689.100000001</v>
      </c>
      <c r="I83" s="16"/>
      <c r="J83" s="22">
        <v>4.0952000000000002E-4</v>
      </c>
      <c r="K83" s="23">
        <v>1642982400</v>
      </c>
      <c r="L83" s="23">
        <v>68229.312999999995</v>
      </c>
      <c r="M83" s="23">
        <v>3.9531000000000001E-4</v>
      </c>
      <c r="N83" s="23">
        <v>23449086.5</v>
      </c>
      <c r="O83" s="23">
        <v>2903</v>
      </c>
      <c r="P83" s="23">
        <v>136458626</v>
      </c>
      <c r="Q83" s="17"/>
      <c r="R83" s="18">
        <f t="shared" si="7"/>
        <v>110267843</v>
      </c>
      <c r="S83" s="18">
        <f t="shared" si="8"/>
        <v>23449086.5</v>
      </c>
      <c r="U83" s="18">
        <f t="shared" si="9"/>
        <v>188324.06700000001</v>
      </c>
      <c r="V83" s="18">
        <f t="shared" si="10"/>
        <v>68229.312999999995</v>
      </c>
      <c r="W83" s="18"/>
      <c r="X83" s="18"/>
      <c r="Z83" s="5">
        <f t="shared" ref="Z83:AA83" si="185">U83/R83</f>
        <v>1.7078783975125007E-3</v>
      </c>
      <c r="AA83" s="5">
        <f t="shared" si="185"/>
        <v>2.9096789335482215E-3</v>
      </c>
      <c r="AB83" s="5">
        <f t="shared" si="14"/>
        <v>1.2018005360357208E-3</v>
      </c>
      <c r="AF83" s="5">
        <f t="shared" si="17"/>
        <v>771</v>
      </c>
      <c r="AG83" s="5">
        <f t="shared" si="18"/>
        <v>2903</v>
      </c>
      <c r="AH83" s="5">
        <f t="shared" si="19"/>
        <v>3.7652399481193255</v>
      </c>
      <c r="AJ83" s="5">
        <f t="shared" ref="AJ83:AK83" si="186">U83/AF83</f>
        <v>244.25949027237354</v>
      </c>
      <c r="AK83" s="5">
        <f t="shared" si="186"/>
        <v>23.50303582500861</v>
      </c>
      <c r="AM83" s="18">
        <f t="shared" si="21"/>
        <v>62774689.100000001</v>
      </c>
      <c r="AN83" s="18">
        <f t="shared" si="22"/>
        <v>136458626</v>
      </c>
      <c r="AP83" s="18">
        <f t="shared" si="23"/>
        <v>81419.830220492862</v>
      </c>
      <c r="AQ83" s="18">
        <f t="shared" si="24"/>
        <v>47006.07165001722</v>
      </c>
    </row>
    <row r="84" spans="2:43" ht="15.75" customHeight="1">
      <c r="B84" s="19">
        <v>4.0643999999999999E-4</v>
      </c>
      <c r="C84" s="20">
        <v>1643068800</v>
      </c>
      <c r="D84" s="20">
        <v>84914.858500000002</v>
      </c>
      <c r="E84" s="20">
        <v>4.1036000000000002E-4</v>
      </c>
      <c r="F84" s="20">
        <v>116822994</v>
      </c>
      <c r="G84" s="20">
        <v>451</v>
      </c>
      <c r="H84" s="20">
        <v>28304952.800000001</v>
      </c>
      <c r="I84" s="16"/>
      <c r="J84" s="19">
        <v>4.0701000000000002E-4</v>
      </c>
      <c r="K84" s="20">
        <v>1643068800</v>
      </c>
      <c r="L84" s="20">
        <v>23441.963400000001</v>
      </c>
      <c r="M84" s="20">
        <v>4.0945E-4</v>
      </c>
      <c r="N84" s="20">
        <v>23457126.199999999</v>
      </c>
      <c r="O84" s="20">
        <v>1807</v>
      </c>
      <c r="P84" s="20">
        <v>46883926.700000003</v>
      </c>
      <c r="Q84" s="21"/>
      <c r="R84" s="18">
        <f t="shared" si="7"/>
        <v>116822994</v>
      </c>
      <c r="S84" s="18">
        <f t="shared" si="8"/>
        <v>23457126.199999999</v>
      </c>
      <c r="U84" s="18">
        <f t="shared" si="9"/>
        <v>84914.858500000002</v>
      </c>
      <c r="V84" s="18">
        <f t="shared" si="10"/>
        <v>23441.963400000001</v>
      </c>
      <c r="W84" s="18"/>
      <c r="X84" s="18"/>
      <c r="Z84" s="5">
        <f t="shared" ref="Z84:AA84" si="187">U84/R84</f>
        <v>7.2686767897765065E-4</v>
      </c>
      <c r="AA84" s="5">
        <f t="shared" si="187"/>
        <v>9.9935359515608536E-4</v>
      </c>
      <c r="AB84" s="5">
        <f t="shared" si="14"/>
        <v>2.724859161784347E-4</v>
      </c>
      <c r="AF84" s="5">
        <f t="shared" si="17"/>
        <v>451</v>
      </c>
      <c r="AG84" s="5">
        <f t="shared" si="18"/>
        <v>1807</v>
      </c>
      <c r="AH84" s="5">
        <f t="shared" si="19"/>
        <v>4.0066518847006654</v>
      </c>
      <c r="AJ84" s="5">
        <f t="shared" ref="AJ84:AK84" si="188">U84/AF84</f>
        <v>188.28128270509978</v>
      </c>
      <c r="AK84" s="5">
        <f t="shared" si="188"/>
        <v>12.972862977310459</v>
      </c>
      <c r="AM84" s="18">
        <f t="shared" si="21"/>
        <v>28304952.800000001</v>
      </c>
      <c r="AN84" s="18">
        <f t="shared" si="22"/>
        <v>46883926.700000003</v>
      </c>
      <c r="AP84" s="18">
        <f t="shared" si="23"/>
        <v>62760.427494456766</v>
      </c>
      <c r="AQ84" s="18">
        <f t="shared" si="24"/>
        <v>25945.725899280576</v>
      </c>
    </row>
    <row r="85" spans="2:43" ht="15.75" customHeight="1">
      <c r="B85" s="22">
        <v>4.0549E-4</v>
      </c>
      <c r="C85" s="23">
        <v>1643155200</v>
      </c>
      <c r="D85" s="23">
        <v>173940.73199999999</v>
      </c>
      <c r="E85" s="23">
        <v>4.0643E-4</v>
      </c>
      <c r="F85" s="23">
        <v>122468310</v>
      </c>
      <c r="G85" s="23">
        <v>562</v>
      </c>
      <c r="H85" s="23">
        <v>57980243.899999999</v>
      </c>
      <c r="I85" s="16"/>
      <c r="J85" s="22">
        <v>4.0543000000000003E-4</v>
      </c>
      <c r="K85" s="23">
        <v>1643155200</v>
      </c>
      <c r="L85" s="23">
        <v>57744.185299999997</v>
      </c>
      <c r="M85" s="23">
        <v>4.0700000000000003E-4</v>
      </c>
      <c r="N85" s="23">
        <v>23637577</v>
      </c>
      <c r="O85" s="23">
        <v>2413</v>
      </c>
      <c r="P85" s="23">
        <v>115488371</v>
      </c>
      <c r="Q85" s="17"/>
      <c r="R85" s="18">
        <f t="shared" si="7"/>
        <v>122468310</v>
      </c>
      <c r="S85" s="18">
        <f t="shared" si="8"/>
        <v>23637577</v>
      </c>
      <c r="U85" s="18">
        <f t="shared" si="9"/>
        <v>173940.73199999999</v>
      </c>
      <c r="V85" s="18">
        <f t="shared" si="10"/>
        <v>57744.185299999997</v>
      </c>
      <c r="W85" s="18"/>
      <c r="X85" s="18"/>
      <c r="Z85" s="5">
        <f t="shared" ref="Z85:AA85" si="189">U85/R85</f>
        <v>1.4202917636407329E-3</v>
      </c>
      <c r="AA85" s="5">
        <f t="shared" si="189"/>
        <v>2.4428978190108061E-3</v>
      </c>
      <c r="AB85" s="5">
        <f t="shared" si="14"/>
        <v>1.0226060553700732E-3</v>
      </c>
      <c r="AF85" s="5">
        <f t="shared" si="17"/>
        <v>562</v>
      </c>
      <c r="AG85" s="5">
        <f t="shared" si="18"/>
        <v>2413</v>
      </c>
      <c r="AH85" s="5">
        <f t="shared" si="19"/>
        <v>4.2935943060498225</v>
      </c>
      <c r="AJ85" s="5">
        <f t="shared" ref="AJ85:AK85" si="190">U85/AF85</f>
        <v>309.50308185053376</v>
      </c>
      <c r="AK85" s="5">
        <f t="shared" si="190"/>
        <v>23.93045391628678</v>
      </c>
      <c r="AM85" s="18">
        <f t="shared" si="21"/>
        <v>57980243.899999999</v>
      </c>
      <c r="AN85" s="18">
        <f t="shared" si="22"/>
        <v>115488371</v>
      </c>
      <c r="AP85" s="18">
        <f t="shared" si="23"/>
        <v>103167.693772242</v>
      </c>
      <c r="AQ85" s="18">
        <f t="shared" si="24"/>
        <v>47860.907998342314</v>
      </c>
    </row>
    <row r="86" spans="2:43" ht="15.75" customHeight="1">
      <c r="B86" s="19">
        <v>4.1187999999999999E-4</v>
      </c>
      <c r="C86" s="20">
        <v>1643241600</v>
      </c>
      <c r="D86" s="20">
        <v>133726.10999999999</v>
      </c>
      <c r="E86" s="20">
        <v>4.0612999999999999E-4</v>
      </c>
      <c r="F86" s="20">
        <v>121371878</v>
      </c>
      <c r="G86" s="20">
        <v>465</v>
      </c>
      <c r="H86" s="20">
        <v>44575370.100000001</v>
      </c>
      <c r="I86" s="16"/>
      <c r="J86" s="19">
        <v>4.1158999999999998E-4</v>
      </c>
      <c r="K86" s="20">
        <v>1643241600</v>
      </c>
      <c r="L86" s="20">
        <v>40247.265500000001</v>
      </c>
      <c r="M86" s="20">
        <v>4.0651000000000001E-4</v>
      </c>
      <c r="N86" s="20">
        <v>23394202.5</v>
      </c>
      <c r="O86" s="20">
        <v>1778</v>
      </c>
      <c r="P86" s="20">
        <v>80494531</v>
      </c>
      <c r="Q86" s="21"/>
      <c r="R86" s="18">
        <f t="shared" si="7"/>
        <v>121371878</v>
      </c>
      <c r="S86" s="18">
        <f t="shared" si="8"/>
        <v>23394202.5</v>
      </c>
      <c r="U86" s="18">
        <f t="shared" si="9"/>
        <v>133726.10999999999</v>
      </c>
      <c r="V86" s="18">
        <f t="shared" si="10"/>
        <v>40247.265500000001</v>
      </c>
      <c r="W86" s="18"/>
      <c r="X86" s="18"/>
      <c r="Z86" s="5">
        <f t="shared" ref="Z86:AA86" si="191">U86/R86</f>
        <v>1.101788257737925E-3</v>
      </c>
      <c r="AA86" s="5">
        <f t="shared" si="191"/>
        <v>1.7203948499633617E-3</v>
      </c>
      <c r="AB86" s="5">
        <f t="shared" si="14"/>
        <v>6.1860659222543672E-4</v>
      </c>
      <c r="AF86" s="5">
        <f t="shared" si="17"/>
        <v>465</v>
      </c>
      <c r="AG86" s="5">
        <f t="shared" si="18"/>
        <v>1778</v>
      </c>
      <c r="AH86" s="5">
        <f t="shared" si="19"/>
        <v>3.8236559139784947</v>
      </c>
      <c r="AJ86" s="5">
        <f t="shared" ref="AJ86:AK86" si="192">U86/AF86</f>
        <v>287.58303225806446</v>
      </c>
      <c r="AK86" s="5">
        <f t="shared" si="192"/>
        <v>22.636257311586053</v>
      </c>
      <c r="AM86" s="18">
        <f t="shared" si="21"/>
        <v>44575370.100000001</v>
      </c>
      <c r="AN86" s="18">
        <f t="shared" si="22"/>
        <v>80494531</v>
      </c>
      <c r="AP86" s="18">
        <f t="shared" si="23"/>
        <v>95861.010967741939</v>
      </c>
      <c r="AQ86" s="18">
        <f t="shared" si="24"/>
        <v>45272.514623172101</v>
      </c>
    </row>
    <row r="87" spans="2:43" ht="15.75" customHeight="1">
      <c r="B87" s="22">
        <v>3.924E-4</v>
      </c>
      <c r="C87" s="23">
        <v>1643328000</v>
      </c>
      <c r="D87" s="23">
        <v>106540.962</v>
      </c>
      <c r="E87" s="23">
        <v>4.1065999999999997E-4</v>
      </c>
      <c r="F87" s="23">
        <v>125045591</v>
      </c>
      <c r="G87" s="23">
        <v>348</v>
      </c>
      <c r="H87" s="23">
        <v>35513654</v>
      </c>
      <c r="I87" s="16"/>
      <c r="J87" s="22">
        <v>3.9221999999999998E-4</v>
      </c>
      <c r="K87" s="23">
        <v>1643328000</v>
      </c>
      <c r="L87" s="23">
        <v>26917.816599999998</v>
      </c>
      <c r="M87" s="23">
        <v>4.1136999999999999E-4</v>
      </c>
      <c r="N87" s="23">
        <v>29645027.800000001</v>
      </c>
      <c r="O87" s="23">
        <v>1508</v>
      </c>
      <c r="P87" s="23">
        <v>53835633.100000001</v>
      </c>
      <c r="Q87" s="17"/>
      <c r="R87" s="18">
        <f t="shared" si="7"/>
        <v>125045591</v>
      </c>
      <c r="S87" s="18">
        <f t="shared" si="8"/>
        <v>29645027.800000001</v>
      </c>
      <c r="U87" s="18">
        <f t="shared" si="9"/>
        <v>106540.962</v>
      </c>
      <c r="V87" s="18">
        <f t="shared" si="10"/>
        <v>26917.816599999998</v>
      </c>
      <c r="W87" s="18"/>
      <c r="X87" s="18"/>
      <c r="Z87" s="5">
        <f t="shared" ref="Z87:AA87" si="193">U87/R87</f>
        <v>8.5201694156493695E-4</v>
      </c>
      <c r="AA87" s="5">
        <f t="shared" si="193"/>
        <v>9.0800443101625287E-4</v>
      </c>
      <c r="AB87" s="5">
        <f t="shared" si="14"/>
        <v>5.5987489451315921E-5</v>
      </c>
      <c r="AF87" s="5">
        <f t="shared" si="17"/>
        <v>348</v>
      </c>
      <c r="AG87" s="5">
        <f t="shared" si="18"/>
        <v>1508</v>
      </c>
      <c r="AH87" s="5">
        <f t="shared" si="19"/>
        <v>4.333333333333333</v>
      </c>
      <c r="AJ87" s="5">
        <f t="shared" ref="AJ87:AK87" si="194">U87/AF87</f>
        <v>306.15218965517244</v>
      </c>
      <c r="AK87" s="5">
        <f t="shared" si="194"/>
        <v>17.850011007957558</v>
      </c>
      <c r="AM87" s="18">
        <f t="shared" si="21"/>
        <v>35513654</v>
      </c>
      <c r="AN87" s="18">
        <f t="shared" si="22"/>
        <v>53835633.100000001</v>
      </c>
      <c r="AP87" s="18">
        <f t="shared" si="23"/>
        <v>102050.72988505747</v>
      </c>
      <c r="AQ87" s="18">
        <f t="shared" si="24"/>
        <v>35700.021949602124</v>
      </c>
    </row>
    <row r="88" spans="2:43" ht="15.75" customHeight="1">
      <c r="B88" s="19">
        <v>3.8538999999999999E-4</v>
      </c>
      <c r="C88" s="20">
        <v>1643414400</v>
      </c>
      <c r="D88" s="20">
        <v>54854.030100000004</v>
      </c>
      <c r="E88" s="20">
        <v>3.9174000000000001E-4</v>
      </c>
      <c r="F88" s="20">
        <v>126220952</v>
      </c>
      <c r="G88" s="20">
        <v>252</v>
      </c>
      <c r="H88" s="20">
        <v>18284676.699999999</v>
      </c>
      <c r="I88" s="16"/>
      <c r="J88" s="19">
        <v>3.8444E-4</v>
      </c>
      <c r="K88" s="20">
        <v>1643414400</v>
      </c>
      <c r="L88" s="20">
        <v>51389.9496</v>
      </c>
      <c r="M88" s="20">
        <v>3.9327999999999998E-4</v>
      </c>
      <c r="N88" s="20">
        <v>33013052.300000001</v>
      </c>
      <c r="O88" s="20">
        <v>1882</v>
      </c>
      <c r="P88" s="20">
        <v>102779899</v>
      </c>
      <c r="Q88" s="21"/>
      <c r="R88" s="18">
        <f t="shared" si="7"/>
        <v>126220952</v>
      </c>
      <c r="S88" s="18">
        <f t="shared" si="8"/>
        <v>33013052.300000001</v>
      </c>
      <c r="U88" s="18">
        <f t="shared" si="9"/>
        <v>54854.030100000004</v>
      </c>
      <c r="V88" s="18">
        <f t="shared" si="10"/>
        <v>51389.9496</v>
      </c>
      <c r="W88" s="18"/>
      <c r="X88" s="18"/>
      <c r="Z88" s="5">
        <f t="shared" ref="Z88:AA88" si="195">U88/R88</f>
        <v>4.3458735836503595E-4</v>
      </c>
      <c r="AA88" s="5">
        <f t="shared" si="195"/>
        <v>1.5566555050106651E-3</v>
      </c>
      <c r="AB88" s="5">
        <f t="shared" si="14"/>
        <v>1.1220681466456292E-3</v>
      </c>
      <c r="AF88" s="5">
        <f t="shared" si="17"/>
        <v>252</v>
      </c>
      <c r="AG88" s="5">
        <f t="shared" si="18"/>
        <v>1882</v>
      </c>
      <c r="AH88" s="5">
        <f t="shared" si="19"/>
        <v>7.4682539682539684</v>
      </c>
      <c r="AJ88" s="5">
        <f t="shared" ref="AJ88:AK88" si="196">U88/AF88</f>
        <v>217.67472261904763</v>
      </c>
      <c r="AK88" s="5">
        <f t="shared" si="196"/>
        <v>27.306030605738577</v>
      </c>
      <c r="AM88" s="18">
        <f t="shared" si="21"/>
        <v>18284676.699999999</v>
      </c>
      <c r="AN88" s="18">
        <f t="shared" si="22"/>
        <v>102779899</v>
      </c>
      <c r="AP88" s="18">
        <f t="shared" si="23"/>
        <v>72558.240873015864</v>
      </c>
      <c r="AQ88" s="18">
        <f t="shared" si="24"/>
        <v>54612.061105207227</v>
      </c>
    </row>
    <row r="89" spans="2:43" ht="15.75" customHeight="1">
      <c r="B89" s="22">
        <v>3.8332999999999998E-4</v>
      </c>
      <c r="C89" s="23">
        <v>1643500800</v>
      </c>
      <c r="D89" s="23">
        <v>45652.820599999999</v>
      </c>
      <c r="E89" s="23">
        <v>3.8467999999999998E-4</v>
      </c>
      <c r="F89" s="23">
        <v>127613522</v>
      </c>
      <c r="G89" s="23">
        <v>249</v>
      </c>
      <c r="H89" s="23">
        <v>15217606.9</v>
      </c>
      <c r="I89" s="16"/>
      <c r="J89" s="22">
        <v>3.8399000000000001E-4</v>
      </c>
      <c r="K89" s="23">
        <v>1643500800</v>
      </c>
      <c r="L89" s="23">
        <v>47780.587399999997</v>
      </c>
      <c r="M89" s="23">
        <v>3.8483000000000001E-4</v>
      </c>
      <c r="N89" s="23">
        <v>33235553.199999999</v>
      </c>
      <c r="O89" s="23">
        <v>1585</v>
      </c>
      <c r="P89" s="23">
        <v>95561174.799999997</v>
      </c>
      <c r="Q89" s="17"/>
      <c r="R89" s="18">
        <f t="shared" si="7"/>
        <v>127613522</v>
      </c>
      <c r="S89" s="18">
        <f t="shared" si="8"/>
        <v>33235553.199999999</v>
      </c>
      <c r="U89" s="18">
        <f t="shared" si="9"/>
        <v>45652.820599999999</v>
      </c>
      <c r="V89" s="18">
        <f t="shared" si="10"/>
        <v>47780.587399999997</v>
      </c>
      <c r="W89" s="18"/>
      <c r="X89" s="18"/>
      <c r="Z89" s="5">
        <f t="shared" ref="Z89:AA89" si="197">U89/R89</f>
        <v>3.5774281505999029E-4</v>
      </c>
      <c r="AA89" s="5">
        <f t="shared" si="197"/>
        <v>1.4376347856307082E-3</v>
      </c>
      <c r="AB89" s="5">
        <f t="shared" si="14"/>
        <v>1.0798919705707179E-3</v>
      </c>
      <c r="AF89" s="5">
        <f t="shared" si="17"/>
        <v>249</v>
      </c>
      <c r="AG89" s="5">
        <f t="shared" si="18"/>
        <v>1585</v>
      </c>
      <c r="AH89" s="5">
        <f t="shared" si="19"/>
        <v>6.3654618473895583</v>
      </c>
      <c r="AJ89" s="5">
        <f t="shared" ref="AJ89:AK89" si="198">U89/AF89</f>
        <v>183.34466104417669</v>
      </c>
      <c r="AK89" s="5">
        <f t="shared" si="198"/>
        <v>30.145481009463719</v>
      </c>
      <c r="AM89" s="18">
        <f t="shared" si="21"/>
        <v>15217606.9</v>
      </c>
      <c r="AN89" s="18">
        <f t="shared" si="22"/>
        <v>95561174.799999997</v>
      </c>
      <c r="AP89" s="18">
        <f t="shared" si="23"/>
        <v>61114.887148594382</v>
      </c>
      <c r="AQ89" s="18">
        <f t="shared" si="24"/>
        <v>60290.962018927443</v>
      </c>
    </row>
    <row r="90" spans="2:43" ht="15.75" customHeight="1">
      <c r="B90" s="19">
        <v>3.7204000000000002E-4</v>
      </c>
      <c r="C90" s="20">
        <v>1643587200</v>
      </c>
      <c r="D90" s="20">
        <v>62479.421399999999</v>
      </c>
      <c r="E90" s="20">
        <v>3.8423E-4</v>
      </c>
      <c r="F90" s="20">
        <v>129869354</v>
      </c>
      <c r="G90" s="20">
        <v>252</v>
      </c>
      <c r="H90" s="20">
        <v>20826473.800000001</v>
      </c>
      <c r="I90" s="16"/>
      <c r="J90" s="19">
        <v>3.7173000000000002E-4</v>
      </c>
      <c r="K90" s="20">
        <v>1643587200</v>
      </c>
      <c r="L90" s="20">
        <v>48250.007100000003</v>
      </c>
      <c r="M90" s="20">
        <v>3.8399000000000001E-4</v>
      </c>
      <c r="N90" s="20">
        <v>35000438.5</v>
      </c>
      <c r="O90" s="20">
        <v>1881</v>
      </c>
      <c r="P90" s="20">
        <v>96500014.200000003</v>
      </c>
      <c r="Q90" s="21"/>
      <c r="R90" s="18">
        <f t="shared" si="7"/>
        <v>129869354</v>
      </c>
      <c r="S90" s="18">
        <f t="shared" si="8"/>
        <v>35000438.5</v>
      </c>
      <c r="U90" s="18">
        <f t="shared" si="9"/>
        <v>62479.421399999999</v>
      </c>
      <c r="V90" s="18">
        <f t="shared" si="10"/>
        <v>48250.007100000003</v>
      </c>
      <c r="W90" s="18"/>
      <c r="X90" s="18"/>
      <c r="Z90" s="5">
        <f t="shared" ref="Z90:AA90" si="199">U90/R90</f>
        <v>4.8109441893427757E-4</v>
      </c>
      <c r="AA90" s="5">
        <f t="shared" si="199"/>
        <v>1.3785543601118027E-3</v>
      </c>
      <c r="AB90" s="5">
        <f t="shared" si="14"/>
        <v>8.9745994117752521E-4</v>
      </c>
      <c r="AF90" s="5">
        <f t="shared" si="17"/>
        <v>252</v>
      </c>
      <c r="AG90" s="5">
        <f t="shared" si="18"/>
        <v>1881</v>
      </c>
      <c r="AH90" s="5">
        <f t="shared" si="19"/>
        <v>7.4642857142857144</v>
      </c>
      <c r="AJ90" s="5">
        <f t="shared" ref="AJ90:AK90" si="200">U90/AF90</f>
        <v>247.9342119047619</v>
      </c>
      <c r="AK90" s="5">
        <f t="shared" si="200"/>
        <v>25.651253110047847</v>
      </c>
      <c r="AM90" s="18">
        <f t="shared" si="21"/>
        <v>20826473.800000001</v>
      </c>
      <c r="AN90" s="18">
        <f t="shared" si="22"/>
        <v>96500014.200000003</v>
      </c>
      <c r="AP90" s="18">
        <f t="shared" si="23"/>
        <v>82644.737301587302</v>
      </c>
      <c r="AQ90" s="18">
        <f t="shared" si="24"/>
        <v>51302.506220095696</v>
      </c>
    </row>
    <row r="91" spans="2:43" ht="15.75" customHeight="1">
      <c r="B91" s="22">
        <v>3.5757999999999997E-4</v>
      </c>
      <c r="C91" s="23">
        <v>1643673600</v>
      </c>
      <c r="D91" s="23">
        <v>92480.386799999993</v>
      </c>
      <c r="E91" s="23">
        <v>3.7268000000000002E-4</v>
      </c>
      <c r="F91" s="23">
        <v>141354762</v>
      </c>
      <c r="G91" s="23">
        <v>278</v>
      </c>
      <c r="H91" s="23">
        <v>30826795.600000001</v>
      </c>
      <c r="I91" s="16"/>
      <c r="J91" s="22">
        <v>3.5846000000000001E-4</v>
      </c>
      <c r="K91" s="23">
        <v>1643673600</v>
      </c>
      <c r="L91" s="23">
        <v>78464.186700000006</v>
      </c>
      <c r="M91" s="23">
        <v>3.7240999999999999E-4</v>
      </c>
      <c r="N91" s="23">
        <v>39147042.399999999</v>
      </c>
      <c r="O91" s="23">
        <v>1915</v>
      </c>
      <c r="P91" s="23">
        <v>156928373</v>
      </c>
      <c r="Q91" s="17"/>
      <c r="R91" s="18">
        <f t="shared" si="7"/>
        <v>141354762</v>
      </c>
      <c r="S91" s="18">
        <f t="shared" si="8"/>
        <v>39147042.399999999</v>
      </c>
      <c r="U91" s="18">
        <f t="shared" si="9"/>
        <v>92480.386799999993</v>
      </c>
      <c r="V91" s="18">
        <f t="shared" si="10"/>
        <v>78464.186700000006</v>
      </c>
      <c r="W91" s="18"/>
      <c r="X91" s="18"/>
      <c r="Z91" s="5">
        <f t="shared" ref="Z91:AA91" si="201">U91/R91</f>
        <v>6.5424316444323246E-4</v>
      </c>
      <c r="AA91" s="5">
        <f t="shared" si="201"/>
        <v>2.0043452043774323E-3</v>
      </c>
      <c r="AB91" s="5">
        <f t="shared" si="14"/>
        <v>1.3501020399341998E-3</v>
      </c>
      <c r="AF91" s="5">
        <f t="shared" si="17"/>
        <v>278</v>
      </c>
      <c r="AG91" s="5">
        <f t="shared" si="18"/>
        <v>1915</v>
      </c>
      <c r="AH91" s="5">
        <f t="shared" si="19"/>
        <v>6.8884892086330938</v>
      </c>
      <c r="AJ91" s="5">
        <f t="shared" ref="AJ91:AK91" si="202">U91/AF91</f>
        <v>332.66326187050356</v>
      </c>
      <c r="AK91" s="5">
        <f t="shared" si="202"/>
        <v>40.973465639686687</v>
      </c>
      <c r="AM91" s="18">
        <f t="shared" si="21"/>
        <v>30826795.600000001</v>
      </c>
      <c r="AN91" s="18">
        <f t="shared" si="22"/>
        <v>156928373</v>
      </c>
      <c r="AP91" s="18">
        <f t="shared" si="23"/>
        <v>110887.75395683454</v>
      </c>
      <c r="AQ91" s="18">
        <f t="shared" si="24"/>
        <v>81946.931070496081</v>
      </c>
    </row>
    <row r="92" spans="2:43" ht="15.75" customHeight="1">
      <c r="B92" s="19">
        <v>3.7333000000000001E-4</v>
      </c>
      <c r="C92" s="20">
        <v>1643760000</v>
      </c>
      <c r="D92" s="20">
        <v>121889.016</v>
      </c>
      <c r="E92" s="20">
        <v>3.5816E-4</v>
      </c>
      <c r="F92" s="20">
        <v>139801407</v>
      </c>
      <c r="G92" s="20">
        <v>333</v>
      </c>
      <c r="H92" s="20">
        <v>40629671.899999999</v>
      </c>
      <c r="I92" s="16"/>
      <c r="J92" s="19">
        <v>3.7333000000000001E-4</v>
      </c>
      <c r="K92" s="20">
        <v>1643760000</v>
      </c>
      <c r="L92" s="20">
        <v>72003.331999999995</v>
      </c>
      <c r="M92" s="20">
        <v>3.5837999999999999E-4</v>
      </c>
      <c r="N92" s="20">
        <v>38369888.600000001</v>
      </c>
      <c r="O92" s="20">
        <v>2108</v>
      </c>
      <c r="P92" s="20">
        <v>144006664</v>
      </c>
      <c r="Q92" s="21"/>
      <c r="R92" s="18">
        <f t="shared" si="7"/>
        <v>139801407</v>
      </c>
      <c r="S92" s="18">
        <f t="shared" si="8"/>
        <v>38369888.600000001</v>
      </c>
      <c r="U92" s="18">
        <f t="shared" si="9"/>
        <v>121889.016</v>
      </c>
      <c r="V92" s="18">
        <f t="shared" si="10"/>
        <v>72003.331999999995</v>
      </c>
      <c r="W92" s="18"/>
      <c r="X92" s="18"/>
      <c r="Z92" s="5">
        <f t="shared" ref="Z92:AA92" si="203">U92/R92</f>
        <v>8.718725985354354E-4</v>
      </c>
      <c r="AA92" s="5">
        <f t="shared" si="203"/>
        <v>1.8765582759601755E-3</v>
      </c>
      <c r="AB92" s="5">
        <f t="shared" si="14"/>
        <v>1.00468567742474E-3</v>
      </c>
      <c r="AF92" s="5">
        <f t="shared" si="17"/>
        <v>333</v>
      </c>
      <c r="AG92" s="5">
        <f t="shared" si="18"/>
        <v>2108</v>
      </c>
      <c r="AH92" s="5">
        <f t="shared" si="19"/>
        <v>6.3303303303303302</v>
      </c>
      <c r="AJ92" s="5">
        <f t="shared" ref="AJ92:AK92" si="204">U92/AF92</f>
        <v>366.03308108108109</v>
      </c>
      <c r="AK92" s="5">
        <f t="shared" si="204"/>
        <v>34.157178368121443</v>
      </c>
      <c r="AM92" s="18">
        <f t="shared" si="21"/>
        <v>40629671.899999999</v>
      </c>
      <c r="AN92" s="18">
        <f t="shared" si="22"/>
        <v>144006664</v>
      </c>
      <c r="AP92" s="18">
        <f t="shared" si="23"/>
        <v>122011.02672672672</v>
      </c>
      <c r="AQ92" s="18">
        <f t="shared" si="24"/>
        <v>68314.356736242888</v>
      </c>
    </row>
    <row r="93" spans="2:43" ht="15.75" customHeight="1">
      <c r="B93" s="22">
        <v>3.7216000000000001E-4</v>
      </c>
      <c r="C93" s="23">
        <v>1643846400</v>
      </c>
      <c r="D93" s="23">
        <v>93113.135800000004</v>
      </c>
      <c r="E93" s="23">
        <v>3.7248000000000001E-4</v>
      </c>
      <c r="F93" s="23">
        <v>132807391</v>
      </c>
      <c r="G93" s="23">
        <v>312</v>
      </c>
      <c r="H93" s="23">
        <v>31037711.899999999</v>
      </c>
      <c r="I93" s="16"/>
      <c r="J93" s="22">
        <v>3.7153000000000002E-4</v>
      </c>
      <c r="K93" s="23">
        <v>1643846400</v>
      </c>
      <c r="L93" s="23">
        <v>61321.220300000001</v>
      </c>
      <c r="M93" s="23">
        <v>3.7336999999999998E-4</v>
      </c>
      <c r="N93" s="23">
        <v>47137681.5</v>
      </c>
      <c r="O93" s="23">
        <v>2075</v>
      </c>
      <c r="P93" s="23">
        <v>122642441</v>
      </c>
      <c r="Q93" s="17"/>
      <c r="R93" s="18">
        <f t="shared" si="7"/>
        <v>132807391</v>
      </c>
      <c r="S93" s="18">
        <f t="shared" si="8"/>
        <v>47137681.5</v>
      </c>
      <c r="U93" s="18">
        <f t="shared" si="9"/>
        <v>93113.135800000004</v>
      </c>
      <c r="V93" s="18">
        <f t="shared" si="10"/>
        <v>61321.220300000001</v>
      </c>
      <c r="W93" s="18"/>
      <c r="X93" s="18"/>
      <c r="Z93" s="5">
        <f t="shared" ref="Z93:AA93" si="205">U93/R93</f>
        <v>7.0111411043380866E-4</v>
      </c>
      <c r="AA93" s="5">
        <f t="shared" si="205"/>
        <v>1.3008959785177385E-3</v>
      </c>
      <c r="AB93" s="5">
        <f t="shared" si="14"/>
        <v>5.9978186808392979E-4</v>
      </c>
      <c r="AF93" s="5">
        <f t="shared" si="17"/>
        <v>312</v>
      </c>
      <c r="AG93" s="5">
        <f t="shared" si="18"/>
        <v>2075</v>
      </c>
      <c r="AH93" s="5">
        <f t="shared" si="19"/>
        <v>6.6506410256410255</v>
      </c>
      <c r="AJ93" s="5">
        <f t="shared" ref="AJ93:AK93" si="206">U93/AF93</f>
        <v>298.43953782051284</v>
      </c>
      <c r="AK93" s="5">
        <f t="shared" si="206"/>
        <v>29.552395325301205</v>
      </c>
      <c r="AM93" s="18">
        <f t="shared" si="21"/>
        <v>31037711.899999999</v>
      </c>
      <c r="AN93" s="18">
        <f t="shared" si="22"/>
        <v>122642441</v>
      </c>
      <c r="AP93" s="18">
        <f t="shared" si="23"/>
        <v>99479.845833333326</v>
      </c>
      <c r="AQ93" s="18">
        <f t="shared" si="24"/>
        <v>59104.790843373492</v>
      </c>
    </row>
    <row r="94" spans="2:43" ht="15.75" customHeight="1">
      <c r="B94" s="19">
        <v>3.3489000000000001E-4</v>
      </c>
      <c r="C94" s="20">
        <v>1643932800</v>
      </c>
      <c r="D94" s="20">
        <v>100235.628</v>
      </c>
      <c r="E94" s="20">
        <v>3.7216000000000001E-4</v>
      </c>
      <c r="F94" s="20">
        <v>140070882</v>
      </c>
      <c r="G94" s="20">
        <v>292</v>
      </c>
      <c r="H94" s="20">
        <v>33411876.100000001</v>
      </c>
      <c r="I94" s="16"/>
      <c r="J94" s="19">
        <v>3.3366E-4</v>
      </c>
      <c r="K94" s="20">
        <v>1643932800</v>
      </c>
      <c r="L94" s="20">
        <v>102226.88</v>
      </c>
      <c r="M94" s="20">
        <v>3.7155000000000001E-4</v>
      </c>
      <c r="N94" s="20">
        <v>53654203.100000001</v>
      </c>
      <c r="O94" s="20">
        <v>2532</v>
      </c>
      <c r="P94" s="20">
        <v>204453761</v>
      </c>
      <c r="Q94" s="21"/>
      <c r="R94" s="18">
        <f t="shared" si="7"/>
        <v>140070882</v>
      </c>
      <c r="S94" s="18">
        <f t="shared" si="8"/>
        <v>53654203.100000001</v>
      </c>
      <c r="U94" s="18">
        <f t="shared" si="9"/>
        <v>100235.628</v>
      </c>
      <c r="V94" s="18">
        <f t="shared" si="10"/>
        <v>102226.88</v>
      </c>
      <c r="W94" s="18"/>
      <c r="X94" s="18"/>
      <c r="Z94" s="5">
        <f t="shared" ref="Z94:AA94" si="207">U94/R94</f>
        <v>7.1560645987793524E-4</v>
      </c>
      <c r="AA94" s="5">
        <f t="shared" si="207"/>
        <v>1.9052911811861389E-3</v>
      </c>
      <c r="AB94" s="5">
        <f t="shared" si="14"/>
        <v>1.1896847213082036E-3</v>
      </c>
      <c r="AF94" s="5">
        <f t="shared" si="17"/>
        <v>292</v>
      </c>
      <c r="AG94" s="5">
        <f t="shared" si="18"/>
        <v>2532</v>
      </c>
      <c r="AH94" s="5">
        <f t="shared" si="19"/>
        <v>8.6712328767123292</v>
      </c>
      <c r="AJ94" s="5">
        <f t="shared" ref="AJ94:AK94" si="208">U94/AF94</f>
        <v>343.27269863013697</v>
      </c>
      <c r="AK94" s="5">
        <f t="shared" si="208"/>
        <v>40.373965244865722</v>
      </c>
      <c r="AM94" s="18">
        <f t="shared" si="21"/>
        <v>33411876.100000001</v>
      </c>
      <c r="AN94" s="18">
        <f t="shared" si="22"/>
        <v>204453761</v>
      </c>
      <c r="AP94" s="18">
        <f t="shared" si="23"/>
        <v>114424.23321917809</v>
      </c>
      <c r="AQ94" s="18">
        <f t="shared" si="24"/>
        <v>80747.930884676141</v>
      </c>
    </row>
    <row r="95" spans="2:43" ht="15.75" customHeight="1">
      <c r="B95" s="22">
        <v>3.3122000000000002E-4</v>
      </c>
      <c r="C95" s="23">
        <v>1644019200</v>
      </c>
      <c r="D95" s="23">
        <v>75117.578699999998</v>
      </c>
      <c r="E95" s="23">
        <v>3.3482E-4</v>
      </c>
      <c r="F95" s="23">
        <v>168319664</v>
      </c>
      <c r="G95" s="23">
        <v>250</v>
      </c>
      <c r="H95" s="23">
        <v>25039192.899999999</v>
      </c>
      <c r="I95" s="16"/>
      <c r="J95" s="22">
        <v>3.3147E-4</v>
      </c>
      <c r="K95" s="23">
        <v>1644019200</v>
      </c>
      <c r="L95" s="23">
        <v>82476.184399999998</v>
      </c>
      <c r="M95" s="23">
        <v>3.3373000000000002E-4</v>
      </c>
      <c r="N95" s="23">
        <v>63433573.600000001</v>
      </c>
      <c r="O95" s="23">
        <v>2228</v>
      </c>
      <c r="P95" s="23">
        <v>164952369</v>
      </c>
      <c r="Q95" s="17"/>
      <c r="R95" s="18">
        <f t="shared" si="7"/>
        <v>168319664</v>
      </c>
      <c r="S95" s="18">
        <f t="shared" si="8"/>
        <v>63433573.600000001</v>
      </c>
      <c r="U95" s="18">
        <f t="shared" si="9"/>
        <v>75117.578699999998</v>
      </c>
      <c r="V95" s="18">
        <f t="shared" si="10"/>
        <v>82476.184399999998</v>
      </c>
      <c r="W95" s="18"/>
      <c r="X95" s="18"/>
      <c r="Z95" s="5">
        <f t="shared" ref="Z95:AA95" si="209">U95/R95</f>
        <v>4.4627928142727282E-4</v>
      </c>
      <c r="AA95" s="5">
        <f t="shared" si="209"/>
        <v>1.3001976669339025E-3</v>
      </c>
      <c r="AB95" s="5">
        <f t="shared" si="14"/>
        <v>8.5391838550662972E-4</v>
      </c>
      <c r="AF95" s="5">
        <f t="shared" si="17"/>
        <v>250</v>
      </c>
      <c r="AG95" s="5">
        <f t="shared" si="18"/>
        <v>2228</v>
      </c>
      <c r="AH95" s="5">
        <f t="shared" si="19"/>
        <v>8.9120000000000008</v>
      </c>
      <c r="AJ95" s="5">
        <f t="shared" ref="AJ95:AK95" si="210">U95/AF95</f>
        <v>300.47031479999998</v>
      </c>
      <c r="AK95" s="5">
        <f t="shared" si="210"/>
        <v>37.01803608617594</v>
      </c>
      <c r="AM95" s="18">
        <f t="shared" si="21"/>
        <v>25039192.899999999</v>
      </c>
      <c r="AN95" s="18">
        <f t="shared" si="22"/>
        <v>164952369</v>
      </c>
      <c r="AP95" s="18">
        <f t="shared" si="23"/>
        <v>100156.77159999999</v>
      </c>
      <c r="AQ95" s="18">
        <f t="shared" si="24"/>
        <v>74036.072262118498</v>
      </c>
    </row>
    <row r="96" spans="2:43" ht="15.75" customHeight="1">
      <c r="B96" s="19">
        <v>3.2620000000000001E-4</v>
      </c>
      <c r="C96" s="20">
        <v>1644105600</v>
      </c>
      <c r="D96" s="20">
        <v>50533.841699999997</v>
      </c>
      <c r="E96" s="20">
        <v>3.3122000000000002E-4</v>
      </c>
      <c r="F96" s="20">
        <v>169457437</v>
      </c>
      <c r="G96" s="20">
        <v>208</v>
      </c>
      <c r="H96" s="20">
        <v>16844613.899999999</v>
      </c>
      <c r="I96" s="16"/>
      <c r="J96" s="19">
        <v>3.2713000000000002E-4</v>
      </c>
      <c r="K96" s="20">
        <v>1644105600</v>
      </c>
      <c r="L96" s="20">
        <v>55036.656799999997</v>
      </c>
      <c r="M96" s="20">
        <v>3.3129999999999998E-4</v>
      </c>
      <c r="N96" s="20">
        <v>64015162.899999999</v>
      </c>
      <c r="O96" s="20">
        <v>2022</v>
      </c>
      <c r="P96" s="20">
        <v>110073314</v>
      </c>
      <c r="Q96" s="21"/>
      <c r="R96" s="18">
        <f t="shared" si="7"/>
        <v>169457437</v>
      </c>
      <c r="S96" s="18">
        <f t="shared" si="8"/>
        <v>64015162.899999999</v>
      </c>
      <c r="U96" s="18">
        <f t="shared" si="9"/>
        <v>50533.841699999997</v>
      </c>
      <c r="V96" s="18">
        <f t="shared" si="10"/>
        <v>55036.656799999997</v>
      </c>
      <c r="W96" s="18"/>
      <c r="X96" s="18"/>
      <c r="Z96" s="5">
        <f t="shared" ref="Z96:AA96" si="211">U96/R96</f>
        <v>2.98209642460248E-4</v>
      </c>
      <c r="AA96" s="5">
        <f t="shared" si="211"/>
        <v>8.597440716658709E-4</v>
      </c>
      <c r="AB96" s="5">
        <f t="shared" si="14"/>
        <v>5.615344292056229E-4</v>
      </c>
      <c r="AF96" s="5">
        <f t="shared" si="17"/>
        <v>208</v>
      </c>
      <c r="AG96" s="5">
        <f t="shared" si="18"/>
        <v>2022</v>
      </c>
      <c r="AH96" s="5">
        <f t="shared" si="19"/>
        <v>9.7211538461538467</v>
      </c>
      <c r="AJ96" s="5">
        <f t="shared" ref="AJ96:AK96" si="212">U96/AF96</f>
        <v>242.95116201923076</v>
      </c>
      <c r="AK96" s="5">
        <f t="shared" si="212"/>
        <v>27.218920276953511</v>
      </c>
      <c r="AM96" s="18">
        <f t="shared" si="21"/>
        <v>16844613.899999999</v>
      </c>
      <c r="AN96" s="18">
        <f t="shared" si="22"/>
        <v>110073314</v>
      </c>
      <c r="AP96" s="18">
        <f t="shared" si="23"/>
        <v>80983.72067307691</v>
      </c>
      <c r="AQ96" s="18">
        <f t="shared" si="24"/>
        <v>54437.840751730961</v>
      </c>
    </row>
    <row r="97" spans="2:71" ht="15.75" customHeight="1">
      <c r="B97" s="22">
        <v>3.1807E-4</v>
      </c>
      <c r="C97" s="23">
        <v>1644192000</v>
      </c>
      <c r="D97" s="23">
        <v>108189.48</v>
      </c>
      <c r="E97" s="23">
        <v>3.2620000000000001E-4</v>
      </c>
      <c r="F97" s="23">
        <v>169835232</v>
      </c>
      <c r="G97" s="23">
        <v>314</v>
      </c>
      <c r="H97" s="23">
        <v>36063160</v>
      </c>
      <c r="I97" s="16"/>
      <c r="J97" s="22">
        <v>3.1871999999999998E-4</v>
      </c>
      <c r="K97" s="23">
        <v>1644192000</v>
      </c>
      <c r="L97" s="23">
        <v>88733.046600000001</v>
      </c>
      <c r="M97" s="23">
        <v>3.2699999999999998E-4</v>
      </c>
      <c r="N97" s="23">
        <v>58647092.600000001</v>
      </c>
      <c r="O97" s="23">
        <v>2350</v>
      </c>
      <c r="P97" s="23">
        <v>177466093</v>
      </c>
      <c r="Q97" s="17"/>
      <c r="R97" s="18">
        <f t="shared" si="7"/>
        <v>169835232</v>
      </c>
      <c r="S97" s="18">
        <f t="shared" si="8"/>
        <v>58647092.600000001</v>
      </c>
      <c r="U97" s="18">
        <f t="shared" si="9"/>
        <v>108189.48</v>
      </c>
      <c r="V97" s="18">
        <f t="shared" si="10"/>
        <v>88733.046600000001</v>
      </c>
      <c r="W97" s="18"/>
      <c r="X97" s="18"/>
      <c r="Z97" s="5">
        <f t="shared" ref="Z97:AA97" si="213">U97/R97</f>
        <v>6.3702612659309696E-4</v>
      </c>
      <c r="AA97" s="5">
        <f t="shared" si="213"/>
        <v>1.5129999232050592E-3</v>
      </c>
      <c r="AB97" s="5">
        <f t="shared" si="14"/>
        <v>8.7597379661196221E-4</v>
      </c>
      <c r="AF97" s="5">
        <f t="shared" si="17"/>
        <v>314</v>
      </c>
      <c r="AG97" s="5">
        <f t="shared" si="18"/>
        <v>2350</v>
      </c>
      <c r="AH97" s="5">
        <f t="shared" si="19"/>
        <v>7.484076433121019</v>
      </c>
      <c r="AJ97" s="5">
        <f t="shared" ref="AJ97:AK97" si="214">U97/AF97</f>
        <v>344.55248407643313</v>
      </c>
      <c r="AK97" s="5">
        <f t="shared" si="214"/>
        <v>37.758743234042555</v>
      </c>
      <c r="AM97" s="18">
        <f t="shared" si="21"/>
        <v>36063160</v>
      </c>
      <c r="AN97" s="18">
        <f t="shared" si="22"/>
        <v>177466093</v>
      </c>
      <c r="AP97" s="18">
        <f t="shared" si="23"/>
        <v>114850.82802547771</v>
      </c>
      <c r="AQ97" s="18">
        <f t="shared" si="24"/>
        <v>75517.486382978721</v>
      </c>
      <c r="BS97" s="25"/>
    </row>
    <row r="98" spans="2:71" ht="15.75" customHeight="1">
      <c r="B98" s="19">
        <v>3.1986999999999999E-4</v>
      </c>
      <c r="C98" s="20">
        <v>1644278400</v>
      </c>
      <c r="D98" s="20">
        <v>151654.14799999999</v>
      </c>
      <c r="E98" s="20">
        <v>3.1807E-4</v>
      </c>
      <c r="F98" s="20">
        <v>185067280</v>
      </c>
      <c r="G98" s="20">
        <v>336</v>
      </c>
      <c r="H98" s="20">
        <v>50551382.700000003</v>
      </c>
      <c r="I98" s="16"/>
      <c r="J98" s="19">
        <v>3.2089999999999999E-4</v>
      </c>
      <c r="K98" s="20">
        <v>1644278400</v>
      </c>
      <c r="L98" s="20">
        <v>87130.234100000001</v>
      </c>
      <c r="M98" s="20">
        <v>3.1859999999999999E-4</v>
      </c>
      <c r="N98" s="20">
        <v>61210442</v>
      </c>
      <c r="O98" s="20">
        <v>2575</v>
      </c>
      <c r="P98" s="20">
        <v>174260468</v>
      </c>
      <c r="Q98" s="21"/>
      <c r="R98" s="18">
        <f t="shared" si="7"/>
        <v>185067280</v>
      </c>
      <c r="S98" s="18">
        <f t="shared" si="8"/>
        <v>61210442</v>
      </c>
      <c r="U98" s="18">
        <f t="shared" si="9"/>
        <v>151654.14799999999</v>
      </c>
      <c r="V98" s="18">
        <f t="shared" si="10"/>
        <v>87130.234100000001</v>
      </c>
      <c r="W98" s="18"/>
      <c r="X98" s="18"/>
      <c r="Z98" s="5">
        <f t="shared" ref="Z98:AA98" si="215">U98/R98</f>
        <v>8.1945413581482364E-4</v>
      </c>
      <c r="AA98" s="5">
        <f t="shared" si="215"/>
        <v>1.4234537646370859E-3</v>
      </c>
      <c r="AB98" s="5">
        <f t="shared" si="14"/>
        <v>6.039996288222623E-4</v>
      </c>
      <c r="AF98" s="5">
        <f t="shared" si="17"/>
        <v>336</v>
      </c>
      <c r="AG98" s="5">
        <f t="shared" si="18"/>
        <v>2575</v>
      </c>
      <c r="AH98" s="5">
        <f t="shared" si="19"/>
        <v>7.6636904761904763</v>
      </c>
      <c r="AJ98" s="5">
        <f t="shared" ref="AJ98:AK98" si="216">U98/AF98</f>
        <v>451.3516309523809</v>
      </c>
      <c r="AK98" s="5">
        <f t="shared" si="216"/>
        <v>33.836984116504858</v>
      </c>
      <c r="AM98" s="18">
        <f t="shared" si="21"/>
        <v>50551382.700000003</v>
      </c>
      <c r="AN98" s="18">
        <f t="shared" si="22"/>
        <v>174260468</v>
      </c>
      <c r="AP98" s="18">
        <f t="shared" si="23"/>
        <v>150450.54375000001</v>
      </c>
      <c r="AQ98" s="18">
        <f t="shared" si="24"/>
        <v>67673.968155339811</v>
      </c>
    </row>
    <row r="99" spans="2:71" ht="15.75" customHeight="1">
      <c r="B99" s="22">
        <v>3.0845999999999998E-4</v>
      </c>
      <c r="C99" s="23">
        <v>1644364800</v>
      </c>
      <c r="D99" s="23">
        <v>123867.35400000001</v>
      </c>
      <c r="E99" s="23">
        <v>3.2030999999999997E-4</v>
      </c>
      <c r="F99" s="23">
        <v>189165568</v>
      </c>
      <c r="G99" s="23">
        <v>318</v>
      </c>
      <c r="H99" s="23">
        <v>41289118.100000001</v>
      </c>
      <c r="I99" s="16"/>
      <c r="J99" s="22">
        <v>3.0844999999999999E-4</v>
      </c>
      <c r="K99" s="23">
        <v>1644364800</v>
      </c>
      <c r="L99" s="23">
        <v>74793.743799999997</v>
      </c>
      <c r="M99" s="23">
        <v>3.2088E-4</v>
      </c>
      <c r="N99" s="23">
        <v>62293181.200000003</v>
      </c>
      <c r="O99" s="23">
        <v>2377</v>
      </c>
      <c r="P99" s="23">
        <v>149587488</v>
      </c>
      <c r="Q99" s="17"/>
      <c r="R99" s="18">
        <f t="shared" si="7"/>
        <v>189165568</v>
      </c>
      <c r="S99" s="18">
        <f t="shared" si="8"/>
        <v>62293181.200000003</v>
      </c>
      <c r="U99" s="18">
        <f t="shared" si="9"/>
        <v>123867.35400000001</v>
      </c>
      <c r="V99" s="18">
        <f t="shared" si="10"/>
        <v>74793.743799999997</v>
      </c>
      <c r="W99" s="18"/>
      <c r="X99" s="18"/>
      <c r="Z99" s="5">
        <f t="shared" ref="Z99:AA99" si="217">U99/R99</f>
        <v>6.5480919868038563E-4</v>
      </c>
      <c r="AA99" s="5">
        <f t="shared" si="217"/>
        <v>1.2006730489468082E-3</v>
      </c>
      <c r="AB99" s="5">
        <f t="shared" si="14"/>
        <v>5.4586385026642254E-4</v>
      </c>
      <c r="AF99" s="5">
        <f t="shared" si="17"/>
        <v>318</v>
      </c>
      <c r="AG99" s="5">
        <f t="shared" si="18"/>
        <v>2377</v>
      </c>
      <c r="AH99" s="5">
        <f t="shared" si="19"/>
        <v>7.4748427672955975</v>
      </c>
      <c r="AJ99" s="5">
        <f t="shared" ref="AJ99:AK99" si="218">U99/AF99</f>
        <v>389.51998113207549</v>
      </c>
      <c r="AK99" s="5">
        <f t="shared" si="218"/>
        <v>31.465605300799325</v>
      </c>
      <c r="AM99" s="18">
        <f t="shared" si="21"/>
        <v>41289118.100000001</v>
      </c>
      <c r="AN99" s="18">
        <f t="shared" si="22"/>
        <v>149587488</v>
      </c>
      <c r="AP99" s="18">
        <f t="shared" si="23"/>
        <v>129839.99402515724</v>
      </c>
      <c r="AQ99" s="18">
        <f t="shared" si="24"/>
        <v>62931.210769877995</v>
      </c>
    </row>
    <row r="100" spans="2:71" ht="15.75" customHeight="1">
      <c r="B100" s="19">
        <v>3.2581999999999999E-4</v>
      </c>
      <c r="C100" s="20">
        <v>1644451200</v>
      </c>
      <c r="D100" s="20">
        <v>231073.337</v>
      </c>
      <c r="E100" s="20">
        <v>3.0888999999999998E-4</v>
      </c>
      <c r="F100" s="20">
        <v>184993177</v>
      </c>
      <c r="G100" s="20">
        <v>364</v>
      </c>
      <c r="H100" s="20">
        <v>77024445.700000003</v>
      </c>
      <c r="I100" s="16"/>
      <c r="J100" s="19">
        <v>3.2534000000000003E-4</v>
      </c>
      <c r="K100" s="20">
        <v>1644451200</v>
      </c>
      <c r="L100" s="20">
        <v>96583.508100000006</v>
      </c>
      <c r="M100" s="20">
        <v>3.0860000000000002E-4</v>
      </c>
      <c r="N100" s="20">
        <v>57506837.299999997</v>
      </c>
      <c r="O100" s="20">
        <v>2611</v>
      </c>
      <c r="P100" s="20">
        <v>193167016</v>
      </c>
      <c r="Q100" s="21"/>
      <c r="R100" s="18">
        <f t="shared" si="7"/>
        <v>184993177</v>
      </c>
      <c r="S100" s="18">
        <f t="shared" si="8"/>
        <v>57506837.299999997</v>
      </c>
      <c r="U100" s="18">
        <f t="shared" si="9"/>
        <v>231073.337</v>
      </c>
      <c r="V100" s="18">
        <f t="shared" si="10"/>
        <v>96583.508100000006</v>
      </c>
      <c r="W100" s="18"/>
      <c r="X100" s="18"/>
      <c r="Z100" s="5">
        <f t="shared" ref="Z100:AA100" si="219">U100/R100</f>
        <v>1.2490911326962075E-3</v>
      </c>
      <c r="AA100" s="5">
        <f t="shared" si="219"/>
        <v>1.6795134741308406E-3</v>
      </c>
      <c r="AB100" s="5">
        <f t="shared" si="14"/>
        <v>4.3042234143463314E-4</v>
      </c>
      <c r="AF100" s="5">
        <f t="shared" si="17"/>
        <v>364</v>
      </c>
      <c r="AG100" s="5">
        <f t="shared" si="18"/>
        <v>2611</v>
      </c>
      <c r="AH100" s="5">
        <f t="shared" si="19"/>
        <v>7.1730769230769234</v>
      </c>
      <c r="AJ100" s="5">
        <f t="shared" ref="AJ100:AK100" si="220">U100/AF100</f>
        <v>634.81685989010987</v>
      </c>
      <c r="AK100" s="5">
        <f t="shared" si="220"/>
        <v>36.99100271926465</v>
      </c>
      <c r="AM100" s="18">
        <f t="shared" si="21"/>
        <v>77024445.700000003</v>
      </c>
      <c r="AN100" s="18">
        <f t="shared" si="22"/>
        <v>193167016</v>
      </c>
      <c r="AP100" s="18">
        <f t="shared" si="23"/>
        <v>211605.62005494506</v>
      </c>
      <c r="AQ100" s="18">
        <f t="shared" si="24"/>
        <v>73982.005361930293</v>
      </c>
    </row>
    <row r="101" spans="2:71" ht="15.75" customHeight="1">
      <c r="B101" s="22">
        <v>3.4190000000000002E-4</v>
      </c>
      <c r="C101" s="23">
        <v>1644537600</v>
      </c>
      <c r="D101" s="23">
        <v>224957.01500000001</v>
      </c>
      <c r="E101" s="23">
        <v>3.2581999999999999E-4</v>
      </c>
      <c r="F101" s="23">
        <v>179856688</v>
      </c>
      <c r="G101" s="23">
        <v>451</v>
      </c>
      <c r="H101" s="23">
        <v>74985671.599999994</v>
      </c>
      <c r="I101" s="16"/>
      <c r="J101" s="22">
        <v>3.4180000000000001E-4</v>
      </c>
      <c r="K101" s="23">
        <v>1644537600</v>
      </c>
      <c r="L101" s="23">
        <v>106529.461</v>
      </c>
      <c r="M101" s="23">
        <v>3.2581999999999999E-4</v>
      </c>
      <c r="N101" s="23">
        <v>56183058.799999997</v>
      </c>
      <c r="O101" s="23">
        <v>2873</v>
      </c>
      <c r="P101" s="23">
        <v>213058922</v>
      </c>
      <c r="Q101" s="17"/>
      <c r="R101" s="18">
        <f t="shared" si="7"/>
        <v>179856688</v>
      </c>
      <c r="S101" s="18">
        <f t="shared" si="8"/>
        <v>56183058.799999997</v>
      </c>
      <c r="U101" s="18">
        <f t="shared" si="9"/>
        <v>224957.01500000001</v>
      </c>
      <c r="V101" s="18">
        <f t="shared" si="10"/>
        <v>106529.461</v>
      </c>
      <c r="W101" s="18"/>
      <c r="X101" s="18"/>
      <c r="Z101" s="5">
        <f t="shared" ref="Z101:AA101" si="221">U101/R101</f>
        <v>1.2507570193886813E-3</v>
      </c>
      <c r="AA101" s="5">
        <f t="shared" si="221"/>
        <v>1.8961135843319375E-3</v>
      </c>
      <c r="AB101" s="5">
        <f t="shared" si="14"/>
        <v>6.4535656494325616E-4</v>
      </c>
      <c r="AF101" s="5">
        <f t="shared" si="17"/>
        <v>451</v>
      </c>
      <c r="AG101" s="5">
        <f t="shared" si="18"/>
        <v>2873</v>
      </c>
      <c r="AH101" s="5">
        <f t="shared" si="19"/>
        <v>6.3702882483370287</v>
      </c>
      <c r="AJ101" s="5">
        <f t="shared" ref="AJ101:AK101" si="222">U101/AF101</f>
        <v>498.79604212860312</v>
      </c>
      <c r="AK101" s="5">
        <f t="shared" si="222"/>
        <v>37.079520013922725</v>
      </c>
      <c r="AM101" s="18">
        <f t="shared" si="21"/>
        <v>74985671.599999994</v>
      </c>
      <c r="AN101" s="18">
        <f t="shared" si="22"/>
        <v>213058922</v>
      </c>
      <c r="AP101" s="18">
        <f t="shared" si="23"/>
        <v>166265.34722838138</v>
      </c>
      <c r="AQ101" s="18">
        <f t="shared" si="24"/>
        <v>74159.040027845462</v>
      </c>
    </row>
    <row r="102" spans="2:71" ht="15.75" customHeight="1">
      <c r="B102" s="19">
        <v>3.3703999999999999E-4</v>
      </c>
      <c r="C102" s="20">
        <v>1644624000</v>
      </c>
      <c r="D102" s="20">
        <v>84116.686199999996</v>
      </c>
      <c r="E102" s="20">
        <v>3.4200000000000002E-4</v>
      </c>
      <c r="F102" s="20">
        <v>181236122</v>
      </c>
      <c r="G102" s="20">
        <v>254</v>
      </c>
      <c r="H102" s="20">
        <v>28038895.399999999</v>
      </c>
      <c r="I102" s="16"/>
      <c r="J102" s="19">
        <v>3.3683999999999998E-4</v>
      </c>
      <c r="K102" s="20">
        <v>1644624000</v>
      </c>
      <c r="L102" s="20">
        <v>59994.134100000003</v>
      </c>
      <c r="M102" s="20">
        <v>3.4252000000000002E-4</v>
      </c>
      <c r="N102" s="20">
        <v>62412327.899999999</v>
      </c>
      <c r="O102" s="20">
        <v>2068</v>
      </c>
      <c r="P102" s="20">
        <v>119988268</v>
      </c>
      <c r="Q102" s="21"/>
      <c r="R102" s="18">
        <f t="shared" si="7"/>
        <v>181236122</v>
      </c>
      <c r="S102" s="18">
        <f t="shared" si="8"/>
        <v>62412327.899999999</v>
      </c>
      <c r="U102" s="18">
        <f t="shared" si="9"/>
        <v>84116.686199999996</v>
      </c>
      <c r="V102" s="18">
        <f t="shared" si="10"/>
        <v>59994.134100000003</v>
      </c>
      <c r="W102" s="18"/>
      <c r="X102" s="18"/>
      <c r="Z102" s="5">
        <f t="shared" ref="Z102:AA102" si="223">U102/R102</f>
        <v>4.6412759924315748E-4</v>
      </c>
      <c r="AA102" s="5">
        <f t="shared" si="223"/>
        <v>9.6125454887895643E-4</v>
      </c>
      <c r="AB102" s="5">
        <f t="shared" si="14"/>
        <v>4.9712694963579889E-4</v>
      </c>
      <c r="AF102" s="5">
        <f t="shared" si="17"/>
        <v>254</v>
      </c>
      <c r="AG102" s="5">
        <f t="shared" si="18"/>
        <v>2068</v>
      </c>
      <c r="AH102" s="5">
        <f t="shared" si="19"/>
        <v>8.1417322834645667</v>
      </c>
      <c r="AJ102" s="5">
        <f t="shared" ref="AJ102:AK102" si="224">U102/AF102</f>
        <v>331.16805590551178</v>
      </c>
      <c r="AK102" s="5">
        <f t="shared" si="224"/>
        <v>29.010703143133465</v>
      </c>
      <c r="AM102" s="18">
        <f t="shared" si="21"/>
        <v>28038895.399999999</v>
      </c>
      <c r="AN102" s="18">
        <f t="shared" si="22"/>
        <v>119988268</v>
      </c>
      <c r="AP102" s="18">
        <f t="shared" si="23"/>
        <v>110389.35196850394</v>
      </c>
      <c r="AQ102" s="18">
        <f t="shared" si="24"/>
        <v>58021.406189555128</v>
      </c>
    </row>
    <row r="103" spans="2:71" ht="15.75" customHeight="1"/>
    <row r="104" spans="2:71" ht="15.75" customHeight="1"/>
    <row r="105" spans="2:71" ht="15.75" customHeight="1"/>
    <row r="106" spans="2:71" ht="15.75" customHeight="1"/>
    <row r="107" spans="2:71" ht="15.75" customHeight="1"/>
    <row r="108" spans="2:71" ht="15.75" customHeight="1"/>
    <row r="109" spans="2:71" ht="15.75" customHeight="1"/>
    <row r="110" spans="2:71" ht="15.75" customHeight="1"/>
    <row r="111" spans="2:71" ht="15.75" customHeight="1"/>
    <row r="112" spans="2:7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T1000"/>
  <sheetViews>
    <sheetView topLeftCell="AD1" zoomScale="55" zoomScaleNormal="55" workbookViewId="0"/>
  </sheetViews>
  <sheetFormatPr defaultColWidth="14.42578125" defaultRowHeight="15" customHeight="1"/>
  <cols>
    <col min="1" max="2" width="8.7109375" customWidth="1"/>
    <col min="3" max="3" width="15.7109375" customWidth="1"/>
    <col min="4" max="4" width="16.5703125" customWidth="1"/>
    <col min="5" max="5" width="8.7109375" customWidth="1"/>
    <col min="6" max="6" width="16.5703125" customWidth="1"/>
    <col min="7" max="7" width="8.7109375" customWidth="1"/>
    <col min="8" max="8" width="16.5703125" customWidth="1"/>
    <col min="9" max="10" width="8.7109375" customWidth="1"/>
    <col min="11" max="11" width="15.7109375" customWidth="1"/>
    <col min="12" max="12" width="16.5703125" customWidth="1"/>
    <col min="13" max="13" width="8.7109375" customWidth="1"/>
    <col min="14" max="14" width="16.5703125" customWidth="1"/>
    <col min="15" max="15" width="8.7109375" customWidth="1"/>
    <col min="16" max="16" width="16.5703125" customWidth="1"/>
    <col min="17" max="17" width="8.7109375" customWidth="1"/>
    <col min="18" max="19" width="12" customWidth="1"/>
    <col min="20" max="25" width="8.7109375" customWidth="1"/>
    <col min="26" max="26" width="10.5703125" customWidth="1"/>
    <col min="27" max="27" width="10" customWidth="1"/>
    <col min="28" max="31" width="8.7109375" customWidth="1"/>
    <col min="32" max="32" width="12" customWidth="1"/>
    <col min="33" max="35" width="8.7109375" customWidth="1"/>
    <col min="36" max="36" width="9.85546875" customWidth="1"/>
    <col min="37" max="38" width="8.7109375" customWidth="1"/>
    <col min="39" max="39" width="10.85546875" customWidth="1"/>
    <col min="40" max="40" width="12.7109375" customWidth="1"/>
    <col min="41" max="42" width="8.7109375" customWidth="1"/>
    <col min="43" max="43" width="10.42578125" customWidth="1"/>
    <col min="44" max="80" width="8.7109375" customWidth="1"/>
  </cols>
  <sheetData>
    <row r="1" spans="2:45">
      <c r="R1" s="4">
        <f t="shared" ref="R1:S1" si="0">AVERAGE(R3:R102)</f>
        <v>89662231.132000014</v>
      </c>
      <c r="S1" s="4">
        <f t="shared" si="0"/>
        <v>37759694.764999993</v>
      </c>
      <c r="U1" s="4">
        <f t="shared" ref="U1:V1" si="1">AVERAGE(U3:U102)</f>
        <v>116592.716373</v>
      </c>
      <c r="V1" s="4">
        <f t="shared" si="1"/>
        <v>51111.385527599974</v>
      </c>
      <c r="Z1" s="5">
        <f t="shared" ref="Z1:AB1" si="2">AVERAGE(Z3:Z102)</f>
        <v>1.1979154515719846E-3</v>
      </c>
      <c r="AA1" s="5">
        <f t="shared" si="2"/>
        <v>1.2075391878521467E-3</v>
      </c>
      <c r="AB1" s="5">
        <f t="shared" si="2"/>
        <v>9.6237362801623434E-6</v>
      </c>
      <c r="AF1" s="5">
        <f t="shared" ref="AF1:AH1" si="3">AVERAGE(AF3:AF102)</f>
        <v>219.73</v>
      </c>
      <c r="AG1" s="5">
        <f t="shared" si="3"/>
        <v>901.88</v>
      </c>
      <c r="AH1" s="5">
        <f t="shared" si="3"/>
        <v>4.3754579859232452</v>
      </c>
      <c r="AJ1" s="5">
        <f t="shared" ref="AJ1:AK1" si="4">AVERAGE(AJ3:AJ102)</f>
        <v>497.31031763029313</v>
      </c>
      <c r="AK1" s="5">
        <f t="shared" si="4"/>
        <v>47.397826338594889</v>
      </c>
      <c r="AM1" s="4">
        <f t="shared" ref="AM1:AN1" si="5">AVERAGE(AM3:AM102)</f>
        <v>38864238.793800004</v>
      </c>
      <c r="AN1" s="4">
        <f t="shared" si="5"/>
        <v>102222771.09470004</v>
      </c>
      <c r="AP1" s="4">
        <f t="shared" ref="AP1:AQ1" si="6">AVERAGE(AP3:AP102)</f>
        <v>165770.10587604874</v>
      </c>
      <c r="AQ1" s="4">
        <f t="shared" si="6"/>
        <v>94795.65271334938</v>
      </c>
    </row>
    <row r="2" spans="2:45" ht="76.5"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/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7" t="s">
        <v>19</v>
      </c>
      <c r="Q2" s="7"/>
      <c r="R2" s="8" t="s">
        <v>20</v>
      </c>
      <c r="S2" s="8" t="s">
        <v>21</v>
      </c>
      <c r="T2" s="9"/>
      <c r="U2" s="10" t="s">
        <v>22</v>
      </c>
      <c r="V2" s="10" t="s">
        <v>23</v>
      </c>
      <c r="W2" s="10" t="s">
        <v>24</v>
      </c>
      <c r="X2" s="10" t="s">
        <v>25</v>
      </c>
      <c r="Y2" s="9"/>
      <c r="Z2" s="8" t="s">
        <v>26</v>
      </c>
      <c r="AA2" s="8" t="s">
        <v>27</v>
      </c>
      <c r="AB2" s="11" t="s">
        <v>28</v>
      </c>
      <c r="AC2" s="8" t="s">
        <v>29</v>
      </c>
      <c r="AD2" s="8" t="s">
        <v>30</v>
      </c>
      <c r="AF2" s="8" t="s">
        <v>31</v>
      </c>
      <c r="AG2" s="8" t="s">
        <v>32</v>
      </c>
      <c r="AH2" s="12" t="s">
        <v>33</v>
      </c>
      <c r="AI2" s="12"/>
      <c r="AJ2" s="12" t="s">
        <v>34</v>
      </c>
      <c r="AK2" s="12" t="s">
        <v>35</v>
      </c>
      <c r="AM2" s="7" t="s">
        <v>36</v>
      </c>
      <c r="AN2" s="7" t="s">
        <v>37</v>
      </c>
      <c r="AP2" s="13" t="s">
        <v>38</v>
      </c>
      <c r="AQ2" s="13" t="s">
        <v>39</v>
      </c>
      <c r="AR2" s="13" t="s">
        <v>40</v>
      </c>
      <c r="AS2" s="13" t="s">
        <v>41</v>
      </c>
    </row>
    <row r="3" spans="2:45" ht="15.75">
      <c r="B3" s="14">
        <v>4466.8281699999998</v>
      </c>
      <c r="C3" s="15">
        <v>1636070400</v>
      </c>
      <c r="D3" s="15">
        <v>84222.166400000002</v>
      </c>
      <c r="E3" s="15">
        <v>4525.8454499999998</v>
      </c>
      <c r="F3" s="15">
        <v>85861913.799999997</v>
      </c>
      <c r="G3" s="15">
        <v>183</v>
      </c>
      <c r="H3" s="15">
        <v>28074055.5</v>
      </c>
      <c r="I3" s="16"/>
      <c r="J3" s="14">
        <v>4478</v>
      </c>
      <c r="K3" s="15">
        <v>1636070400</v>
      </c>
      <c r="L3" s="15">
        <v>67376.085800000001</v>
      </c>
      <c r="M3" s="15">
        <v>4528</v>
      </c>
      <c r="N3" s="15">
        <v>67254554.599999994</v>
      </c>
      <c r="O3" s="15">
        <v>868</v>
      </c>
      <c r="P3" s="15">
        <v>134752172</v>
      </c>
      <c r="Q3" s="17"/>
      <c r="R3" s="18">
        <f t="shared" ref="R3:R102" si="7">F3</f>
        <v>85861913.799999997</v>
      </c>
      <c r="S3" s="18">
        <f t="shared" ref="S3:S102" si="8">N3</f>
        <v>67254554.599999994</v>
      </c>
      <c r="U3" s="18">
        <f t="shared" ref="U3:U102" si="9">D3</f>
        <v>84222.166400000002</v>
      </c>
      <c r="V3" s="18">
        <f t="shared" ref="V3:V102" si="10">L3</f>
        <v>67376.085800000001</v>
      </c>
      <c r="W3" s="18">
        <f t="shared" ref="W3:W16" ca="1" si="11">SUM(OFFSET($U$3,(ROW()-3)*7,0,7,1))</f>
        <v>771334.40129999991</v>
      </c>
      <c r="X3" s="18">
        <f t="shared" ref="X3:X16" ca="1" si="12">SUM(OFFSET($V$3,(ROW()-3)*7,0,7,1))</f>
        <v>525270.47649999999</v>
      </c>
      <c r="Z3" s="5">
        <f t="shared" ref="Z3:AA3" si="13">U3/R3</f>
        <v>9.809025058092754E-4</v>
      </c>
      <c r="AA3" s="5">
        <f t="shared" si="13"/>
        <v>1.0018070330065053E-3</v>
      </c>
      <c r="AB3" s="5">
        <f t="shared" ref="AB3:AB102" si="14">AA3-Z3</f>
        <v>2.0904527197229857E-5</v>
      </c>
      <c r="AC3" s="5">
        <f t="shared" ref="AC3:AC16" ca="1" si="15">SUM(OFFSET($Z$3,(ROW()-3)*7,0,7,1))</f>
        <v>8.4037642360057369E-3</v>
      </c>
      <c r="AD3" s="5">
        <f t="shared" ref="AD3:AD16" ca="1" si="16">SUM(OFFSET($AA$3,(ROW()-3)*7,0,7,1))</f>
        <v>7.6716201524914818E-3</v>
      </c>
      <c r="AF3" s="5">
        <f t="shared" ref="AF3:AF102" si="17">G3</f>
        <v>183</v>
      </c>
      <c r="AG3" s="5">
        <f t="shared" ref="AG3:AG102" si="18">O3</f>
        <v>868</v>
      </c>
      <c r="AH3" s="5">
        <f t="shared" ref="AH3:AH102" si="19">AG3/AF3</f>
        <v>4.7431693989071038</v>
      </c>
      <c r="AJ3" s="5">
        <f t="shared" ref="AJ3:AK3" si="20">U3/AF3</f>
        <v>460.23041748633881</v>
      </c>
      <c r="AK3" s="5">
        <f t="shared" si="20"/>
        <v>77.622218663594467</v>
      </c>
      <c r="AM3" s="18">
        <f t="shared" ref="AM3:AM102" si="21">H3</f>
        <v>28074055.5</v>
      </c>
      <c r="AN3" s="18">
        <f t="shared" ref="AN3:AN102" si="22">P3</f>
        <v>134752172</v>
      </c>
      <c r="AP3" s="18">
        <f t="shared" ref="AP3:AP102" si="23">H3/G3</f>
        <v>153410.13934426231</v>
      </c>
      <c r="AQ3" s="18">
        <f t="shared" ref="AQ3:AQ102" si="24">P3/O3</f>
        <v>155244.43778801843</v>
      </c>
      <c r="AR3" s="4">
        <f t="shared" ref="AR3:AR16" ca="1" si="25">SUM(OFFSET($AP$3,(ROW()-3)*7,0,7,1))</f>
        <v>1197766.0082918315</v>
      </c>
      <c r="AS3" s="4">
        <f t="shared" ref="AS3:AS16" ca="1" si="26">SUM(OFFSET($AQ$3,(ROW()-3)*7,0,7,1))</f>
        <v>1046242.7993077997</v>
      </c>
    </row>
    <row r="4" spans="2:45" ht="15.75">
      <c r="B4" s="19">
        <v>4509.0901700000004</v>
      </c>
      <c r="C4" s="20">
        <v>1636156800</v>
      </c>
      <c r="D4" s="20">
        <v>88976.964999999997</v>
      </c>
      <c r="E4" s="20">
        <v>4466.8485899999996</v>
      </c>
      <c r="F4" s="20">
        <v>86668717.400000006</v>
      </c>
      <c r="G4" s="20">
        <v>190</v>
      </c>
      <c r="H4" s="20">
        <v>29658988.300000001</v>
      </c>
      <c r="I4" s="16"/>
      <c r="J4" s="19">
        <v>4511</v>
      </c>
      <c r="K4" s="20">
        <v>1636156800</v>
      </c>
      <c r="L4" s="20">
        <v>68494.592099999994</v>
      </c>
      <c r="M4" s="20">
        <v>4472</v>
      </c>
      <c r="N4" s="20">
        <v>65077524.899999999</v>
      </c>
      <c r="O4" s="20">
        <v>981</v>
      </c>
      <c r="P4" s="20">
        <v>136989184</v>
      </c>
      <c r="Q4" s="21"/>
      <c r="R4" s="18">
        <f t="shared" si="7"/>
        <v>86668717.400000006</v>
      </c>
      <c r="S4" s="18">
        <f t="shared" si="8"/>
        <v>65077524.899999999</v>
      </c>
      <c r="U4" s="18">
        <f t="shared" si="9"/>
        <v>88976.964999999997</v>
      </c>
      <c r="V4" s="18">
        <f t="shared" si="10"/>
        <v>68494.592099999994</v>
      </c>
      <c r="W4" s="18">
        <f t="shared" ca="1" si="11"/>
        <v>730223.60499999998</v>
      </c>
      <c r="X4" s="18">
        <f t="shared" ca="1" si="12"/>
        <v>795858.61220000009</v>
      </c>
      <c r="Z4" s="5">
        <f t="shared" ref="Z4:AA4" si="27">U4/R4</f>
        <v>1.0266329959557009E-3</v>
      </c>
      <c r="AA4" s="5">
        <f t="shared" si="27"/>
        <v>1.0525076392387503E-3</v>
      </c>
      <c r="AB4" s="5">
        <f t="shared" si="14"/>
        <v>2.587464328304939E-5</v>
      </c>
      <c r="AC4" s="5">
        <f t="shared" ca="1" si="15"/>
        <v>8.0058057228156159E-3</v>
      </c>
      <c r="AD4" s="5">
        <f t="shared" ca="1" si="16"/>
        <v>1.1417191548586702E-2</v>
      </c>
      <c r="AF4" s="5">
        <f t="shared" si="17"/>
        <v>190</v>
      </c>
      <c r="AG4" s="5">
        <f t="shared" si="18"/>
        <v>981</v>
      </c>
      <c r="AH4" s="5">
        <f t="shared" si="19"/>
        <v>5.1631578947368419</v>
      </c>
      <c r="AJ4" s="5">
        <f t="shared" ref="AJ4:AK4" si="28">U4/AF4</f>
        <v>468.29981578947366</v>
      </c>
      <c r="AK4" s="5">
        <f t="shared" si="28"/>
        <v>69.821194801223243</v>
      </c>
      <c r="AM4" s="18">
        <f t="shared" si="21"/>
        <v>29658988.300000001</v>
      </c>
      <c r="AN4" s="18">
        <f t="shared" si="22"/>
        <v>136989184</v>
      </c>
      <c r="AP4" s="18">
        <f t="shared" si="23"/>
        <v>156099.93842105265</v>
      </c>
      <c r="AQ4" s="18">
        <f t="shared" si="24"/>
        <v>139642.38939857288</v>
      </c>
      <c r="AR4" s="4">
        <f t="shared" ca="1" si="25"/>
        <v>1098756.4459801596</v>
      </c>
      <c r="AS4" s="4">
        <f t="shared" ca="1" si="26"/>
        <v>1254372.1779916952</v>
      </c>
    </row>
    <row r="5" spans="2:45" ht="15.75">
      <c r="B5" s="22">
        <v>4610.1224599999996</v>
      </c>
      <c r="C5" s="23">
        <v>1636243200</v>
      </c>
      <c r="D5" s="23">
        <v>53043.152999999998</v>
      </c>
      <c r="E5" s="23">
        <v>4509.32474</v>
      </c>
      <c r="F5" s="23">
        <v>87975744.599999994</v>
      </c>
      <c r="G5" s="23">
        <v>187</v>
      </c>
      <c r="H5" s="23">
        <v>17681051</v>
      </c>
      <c r="I5" s="16"/>
      <c r="J5" s="22">
        <v>4610</v>
      </c>
      <c r="K5" s="23">
        <v>1636243200</v>
      </c>
      <c r="L5" s="23">
        <v>59623.554300000003</v>
      </c>
      <c r="M5" s="23">
        <v>4511</v>
      </c>
      <c r="N5" s="23">
        <v>65818839.600000001</v>
      </c>
      <c r="O5" s="23">
        <v>967</v>
      </c>
      <c r="P5" s="23">
        <v>119247109</v>
      </c>
      <c r="Q5" s="17"/>
      <c r="R5" s="18">
        <f t="shared" si="7"/>
        <v>87975744.599999994</v>
      </c>
      <c r="S5" s="18">
        <f t="shared" si="8"/>
        <v>65818839.600000001</v>
      </c>
      <c r="U5" s="18">
        <f t="shared" si="9"/>
        <v>53043.152999999998</v>
      </c>
      <c r="V5" s="18">
        <f t="shared" si="10"/>
        <v>59623.554300000003</v>
      </c>
      <c r="W5" s="18">
        <f t="shared" ca="1" si="11"/>
        <v>419081.13089999999</v>
      </c>
      <c r="X5" s="18">
        <f t="shared" ca="1" si="12"/>
        <v>682033.80009999988</v>
      </c>
      <c r="Z5" s="5">
        <f t="shared" ref="Z5:AA5" si="29">U5/R5</f>
        <v>6.0292928739815409E-4</v>
      </c>
      <c r="AA5" s="5">
        <f t="shared" si="29"/>
        <v>9.0587367784587933E-4</v>
      </c>
      <c r="AB5" s="5">
        <f t="shared" si="14"/>
        <v>3.0294439044772524E-4</v>
      </c>
      <c r="AC5" s="5">
        <f t="shared" ca="1" si="15"/>
        <v>4.808969165386397E-3</v>
      </c>
      <c r="AD5" s="5">
        <f t="shared" ca="1" si="16"/>
        <v>9.7742520863242973E-3</v>
      </c>
      <c r="AF5" s="5">
        <f t="shared" si="17"/>
        <v>187</v>
      </c>
      <c r="AG5" s="5">
        <f t="shared" si="18"/>
        <v>967</v>
      </c>
      <c r="AH5" s="5">
        <f t="shared" si="19"/>
        <v>5.1711229946524062</v>
      </c>
      <c r="AJ5" s="5">
        <f t="shared" ref="AJ5:AK5" si="30">U5/AF5</f>
        <v>283.65322459893048</v>
      </c>
      <c r="AK5" s="5">
        <f t="shared" si="30"/>
        <v>61.658277456049639</v>
      </c>
      <c r="AM5" s="18">
        <f t="shared" si="21"/>
        <v>17681051</v>
      </c>
      <c r="AN5" s="18">
        <f t="shared" si="22"/>
        <v>119247109</v>
      </c>
      <c r="AP5" s="18">
        <f t="shared" si="23"/>
        <v>94551.074866310155</v>
      </c>
      <c r="AQ5" s="18">
        <f t="shared" si="24"/>
        <v>123316.55532574974</v>
      </c>
      <c r="AR5" s="4">
        <f t="shared" ca="1" si="25"/>
        <v>867861.47048936062</v>
      </c>
      <c r="AS5" s="4">
        <f t="shared" ca="1" si="26"/>
        <v>1166145.6755237319</v>
      </c>
    </row>
    <row r="6" spans="2:45" ht="15.75">
      <c r="B6" s="19">
        <v>4803.00335</v>
      </c>
      <c r="C6" s="20">
        <v>1636329600</v>
      </c>
      <c r="D6" s="20">
        <v>90874.816200000001</v>
      </c>
      <c r="E6" s="20">
        <v>4610.10016</v>
      </c>
      <c r="F6" s="20">
        <v>93009067.599999994</v>
      </c>
      <c r="G6" s="20">
        <v>227</v>
      </c>
      <c r="H6" s="20">
        <v>30291605.399999999</v>
      </c>
      <c r="I6" s="16"/>
      <c r="J6" s="19">
        <v>4811</v>
      </c>
      <c r="K6" s="20">
        <v>1636329600</v>
      </c>
      <c r="L6" s="20">
        <v>63299.141900000002</v>
      </c>
      <c r="M6" s="20">
        <v>4615</v>
      </c>
      <c r="N6" s="20">
        <v>66549629.399999999</v>
      </c>
      <c r="O6" s="20">
        <v>969</v>
      </c>
      <c r="P6" s="20">
        <v>126598284</v>
      </c>
      <c r="Q6" s="21"/>
      <c r="R6" s="18">
        <f t="shared" si="7"/>
        <v>93009067.599999994</v>
      </c>
      <c r="S6" s="18">
        <f t="shared" si="8"/>
        <v>66549629.399999999</v>
      </c>
      <c r="U6" s="18">
        <f t="shared" si="9"/>
        <v>90874.816200000001</v>
      </c>
      <c r="V6" s="18">
        <f t="shared" si="10"/>
        <v>63299.141900000002</v>
      </c>
      <c r="W6" s="18">
        <f t="shared" ca="1" si="11"/>
        <v>1294865.5943</v>
      </c>
      <c r="X6" s="18">
        <f t="shared" ca="1" si="12"/>
        <v>449763.83549999993</v>
      </c>
      <c r="Z6" s="5">
        <f t="shared" ref="Z6:AA6" si="31">U6/R6</f>
        <v>9.7705329754321714E-4</v>
      </c>
      <c r="AA6" s="5">
        <f t="shared" si="31"/>
        <v>9.5115694062753115E-4</v>
      </c>
      <c r="AB6" s="5">
        <f t="shared" si="14"/>
        <v>-2.5896356915685995E-5</v>
      </c>
      <c r="AC6" s="5">
        <f t="shared" ca="1" si="15"/>
        <v>1.2550374583670075E-2</v>
      </c>
      <c r="AD6" s="5">
        <f t="shared" ca="1" si="16"/>
        <v>1.3018523860076365E-2</v>
      </c>
      <c r="AF6" s="5">
        <f t="shared" si="17"/>
        <v>227</v>
      </c>
      <c r="AG6" s="5">
        <f t="shared" si="18"/>
        <v>969</v>
      </c>
      <c r="AH6" s="5">
        <f t="shared" si="19"/>
        <v>4.2687224669603525</v>
      </c>
      <c r="AJ6" s="5">
        <f t="shared" ref="AJ6:AK6" si="32">U6/AF6</f>
        <v>400.32958678414099</v>
      </c>
      <c r="AK6" s="5">
        <f t="shared" si="32"/>
        <v>65.324191847265226</v>
      </c>
      <c r="AM6" s="18">
        <f t="shared" si="21"/>
        <v>30291605.399999999</v>
      </c>
      <c r="AN6" s="18">
        <f t="shared" si="22"/>
        <v>126598284</v>
      </c>
      <c r="AP6" s="18">
        <f t="shared" si="23"/>
        <v>133443.19559471364</v>
      </c>
      <c r="AQ6" s="18">
        <f t="shared" si="24"/>
        <v>130648.38390092879</v>
      </c>
      <c r="AR6" s="4">
        <f t="shared" ca="1" si="25"/>
        <v>1615171.2621319203</v>
      </c>
      <c r="AS6" s="4">
        <f t="shared" ca="1" si="26"/>
        <v>756538.58332414622</v>
      </c>
    </row>
    <row r="7" spans="2:45" ht="15.75">
      <c r="B7" s="22">
        <v>4735.2463900000002</v>
      </c>
      <c r="C7" s="23">
        <v>1636416000</v>
      </c>
      <c r="D7" s="23">
        <v>81336.945600000006</v>
      </c>
      <c r="E7" s="23">
        <v>4794.8696099999997</v>
      </c>
      <c r="F7" s="23">
        <v>92605637</v>
      </c>
      <c r="G7" s="23">
        <v>173</v>
      </c>
      <c r="H7" s="23">
        <v>27112315.199999999</v>
      </c>
      <c r="I7" s="16"/>
      <c r="J7" s="22">
        <v>4738</v>
      </c>
      <c r="K7" s="23">
        <v>1636416000</v>
      </c>
      <c r="L7" s="23">
        <v>48381.779499999997</v>
      </c>
      <c r="M7" s="23">
        <v>4804</v>
      </c>
      <c r="N7" s="23">
        <v>67570864.400000006</v>
      </c>
      <c r="O7" s="23">
        <v>917</v>
      </c>
      <c r="P7" s="23">
        <v>96763559</v>
      </c>
      <c r="Q7" s="17"/>
      <c r="R7" s="18">
        <f t="shared" si="7"/>
        <v>92605637</v>
      </c>
      <c r="S7" s="18">
        <f t="shared" si="8"/>
        <v>67570864.400000006</v>
      </c>
      <c r="U7" s="18">
        <f t="shared" si="9"/>
        <v>81336.945600000006</v>
      </c>
      <c r="V7" s="18">
        <f t="shared" si="10"/>
        <v>48381.779499999997</v>
      </c>
      <c r="W7" s="18">
        <f t="shared" ca="1" si="11"/>
        <v>2317286.6710000001</v>
      </c>
      <c r="X7" s="18">
        <f t="shared" ca="1" si="12"/>
        <v>771761.95539999998</v>
      </c>
      <c r="Z7" s="5">
        <f t="shared" ref="Z7:AA7" si="33">U7/R7</f>
        <v>8.7831527577527497E-4</v>
      </c>
      <c r="AA7" s="5">
        <f t="shared" si="33"/>
        <v>7.1601539997466707E-4</v>
      </c>
      <c r="AB7" s="5">
        <f t="shared" si="14"/>
        <v>-1.622998758006079E-4</v>
      </c>
      <c r="AC7" s="5">
        <f t="shared" ca="1" si="15"/>
        <v>1.8524480908128541E-2</v>
      </c>
      <c r="AD7" s="5">
        <f t="shared" ca="1" si="16"/>
        <v>1.6133038179295362E-2</v>
      </c>
      <c r="AF7" s="5">
        <f t="shared" si="17"/>
        <v>173</v>
      </c>
      <c r="AG7" s="5">
        <f t="shared" si="18"/>
        <v>917</v>
      </c>
      <c r="AH7" s="5">
        <f t="shared" si="19"/>
        <v>5.300578034682081</v>
      </c>
      <c r="AJ7" s="5">
        <f t="shared" ref="AJ7:AK7" si="34">U7/AF7</f>
        <v>470.15575491329486</v>
      </c>
      <c r="AK7" s="5">
        <f t="shared" si="34"/>
        <v>52.760937295528898</v>
      </c>
      <c r="AM7" s="18">
        <f t="shared" si="21"/>
        <v>27112315.199999999</v>
      </c>
      <c r="AN7" s="18">
        <f t="shared" si="22"/>
        <v>96763559</v>
      </c>
      <c r="AP7" s="18">
        <f t="shared" si="23"/>
        <v>156718.58497109826</v>
      </c>
      <c r="AQ7" s="18">
        <f t="shared" si="24"/>
        <v>105521.8745910578</v>
      </c>
      <c r="AR7" s="4">
        <f t="shared" ca="1" si="25"/>
        <v>2253666.0787422196</v>
      </c>
      <c r="AS7" s="4">
        <f t="shared" ca="1" si="26"/>
        <v>1053689.2078647767</v>
      </c>
    </row>
    <row r="8" spans="2:45" ht="15.75">
      <c r="B8" s="19">
        <v>4619.0399200000002</v>
      </c>
      <c r="C8" s="20">
        <v>1636502400</v>
      </c>
      <c r="D8" s="20">
        <v>276076.73700000002</v>
      </c>
      <c r="E8" s="20">
        <v>4739.6133799999998</v>
      </c>
      <c r="F8" s="20">
        <v>94819032.200000003</v>
      </c>
      <c r="G8" s="20">
        <v>313</v>
      </c>
      <c r="H8" s="20">
        <v>92025578.900000006</v>
      </c>
      <c r="I8" s="16"/>
      <c r="J8" s="19">
        <v>4631</v>
      </c>
      <c r="K8" s="20">
        <v>1636502400</v>
      </c>
      <c r="L8" s="20">
        <v>137510.41500000001</v>
      </c>
      <c r="M8" s="20">
        <v>4738</v>
      </c>
      <c r="N8" s="20">
        <v>70747789.799999997</v>
      </c>
      <c r="O8" s="20">
        <v>1267</v>
      </c>
      <c r="P8" s="20">
        <v>275020830</v>
      </c>
      <c r="Q8" s="21"/>
      <c r="R8" s="18">
        <f t="shared" si="7"/>
        <v>94819032.200000003</v>
      </c>
      <c r="S8" s="18">
        <f t="shared" si="8"/>
        <v>70747789.799999997</v>
      </c>
      <c r="U8" s="18">
        <f t="shared" si="9"/>
        <v>276076.73700000002</v>
      </c>
      <c r="V8" s="18">
        <f t="shared" si="10"/>
        <v>137510.41500000001</v>
      </c>
      <c r="W8" s="18">
        <f t="shared" ca="1" si="11"/>
        <v>1734237.4470000002</v>
      </c>
      <c r="X8" s="18">
        <f t="shared" ca="1" si="12"/>
        <v>557348.18980000005</v>
      </c>
      <c r="Z8" s="5">
        <f t="shared" ref="Z8:AA8" si="35">U8/R8</f>
        <v>2.9116173261257987E-3</v>
      </c>
      <c r="AA8" s="5">
        <f t="shared" si="35"/>
        <v>1.9436708254594833E-3</v>
      </c>
      <c r="AB8" s="5">
        <f t="shared" si="14"/>
        <v>-9.6794650066631539E-4</v>
      </c>
      <c r="AC8" s="5">
        <f t="shared" ca="1" si="15"/>
        <v>1.5317896358080601E-2</v>
      </c>
      <c r="AD8" s="5">
        <f t="shared" ca="1" si="16"/>
        <v>1.3845312577691487E-2</v>
      </c>
      <c r="AF8" s="5">
        <f t="shared" si="17"/>
        <v>313</v>
      </c>
      <c r="AG8" s="5">
        <f t="shared" si="18"/>
        <v>1267</v>
      </c>
      <c r="AH8" s="5">
        <f t="shared" si="19"/>
        <v>4.0479233226837064</v>
      </c>
      <c r="AJ8" s="5">
        <f t="shared" ref="AJ8:AK8" si="36">U8/AF8</f>
        <v>882.03430351437703</v>
      </c>
      <c r="AK8" s="5">
        <f t="shared" si="36"/>
        <v>108.53229281767956</v>
      </c>
      <c r="AM8" s="18">
        <f t="shared" si="21"/>
        <v>92025578.900000006</v>
      </c>
      <c r="AN8" s="18">
        <f t="shared" si="22"/>
        <v>275020830</v>
      </c>
      <c r="AP8" s="18">
        <f t="shared" si="23"/>
        <v>294011.43418530351</v>
      </c>
      <c r="AQ8" s="18">
        <f t="shared" si="24"/>
        <v>217064.58563535911</v>
      </c>
      <c r="AR8" s="4">
        <f t="shared" ca="1" si="25"/>
        <v>1976339.5646549989</v>
      </c>
      <c r="AS8" s="4">
        <f t="shared" ca="1" si="26"/>
        <v>823385.18774701562</v>
      </c>
    </row>
    <row r="9" spans="2:45" ht="15.75">
      <c r="B9" s="22">
        <v>4735.6962199999998</v>
      </c>
      <c r="C9" s="23">
        <v>1636588800</v>
      </c>
      <c r="D9" s="23">
        <v>96803.618100000007</v>
      </c>
      <c r="E9" s="23">
        <v>4613.5714900000003</v>
      </c>
      <c r="F9" s="23">
        <v>94321680.099999994</v>
      </c>
      <c r="G9" s="23">
        <v>154</v>
      </c>
      <c r="H9" s="23">
        <v>32267872.699999999</v>
      </c>
      <c r="I9" s="16"/>
      <c r="J9" s="22">
        <v>4726</v>
      </c>
      <c r="K9" s="23">
        <v>1636588800</v>
      </c>
      <c r="L9" s="23">
        <v>80584.907900000006</v>
      </c>
      <c r="M9" s="23">
        <v>4630</v>
      </c>
      <c r="N9" s="23">
        <v>73219825.5</v>
      </c>
      <c r="O9" s="23">
        <v>922</v>
      </c>
      <c r="P9" s="23">
        <v>161169816</v>
      </c>
      <c r="Q9" s="17"/>
      <c r="R9" s="18">
        <f t="shared" si="7"/>
        <v>94321680.099999994</v>
      </c>
      <c r="S9" s="18">
        <f t="shared" si="8"/>
        <v>73219825.5</v>
      </c>
      <c r="U9" s="18">
        <f t="shared" si="9"/>
        <v>96803.618100000007</v>
      </c>
      <c r="V9" s="18">
        <f t="shared" si="10"/>
        <v>80584.907900000006</v>
      </c>
      <c r="W9" s="18">
        <f t="shared" ca="1" si="11"/>
        <v>1295248.6769999997</v>
      </c>
      <c r="X9" s="18">
        <f t="shared" ca="1" si="12"/>
        <v>398878.18530000001</v>
      </c>
      <c r="Z9" s="5">
        <f t="shared" ref="Z9:AA9" si="37">U9/R9</f>
        <v>1.0263135473983147E-3</v>
      </c>
      <c r="AA9" s="5">
        <f t="shared" si="37"/>
        <v>1.1005886363386649E-3</v>
      </c>
      <c r="AB9" s="5">
        <f t="shared" si="14"/>
        <v>7.4275088940350259E-5</v>
      </c>
      <c r="AC9" s="5">
        <f t="shared" ca="1" si="15"/>
        <v>1.2930392207345268E-2</v>
      </c>
      <c r="AD9" s="5">
        <f t="shared" ca="1" si="16"/>
        <v>1.19260445281356E-2</v>
      </c>
      <c r="AF9" s="5">
        <f t="shared" si="17"/>
        <v>154</v>
      </c>
      <c r="AG9" s="5">
        <f t="shared" si="18"/>
        <v>922</v>
      </c>
      <c r="AH9" s="5">
        <f t="shared" si="19"/>
        <v>5.9870129870129869</v>
      </c>
      <c r="AJ9" s="5">
        <f t="shared" ref="AJ9:AK9" si="38">U9/AF9</f>
        <v>628.59492272727277</v>
      </c>
      <c r="AK9" s="5">
        <f t="shared" si="38"/>
        <v>87.402286225596541</v>
      </c>
      <c r="AM9" s="18">
        <f t="shared" si="21"/>
        <v>32267872.699999999</v>
      </c>
      <c r="AN9" s="18">
        <f t="shared" si="22"/>
        <v>161169816</v>
      </c>
      <c r="AP9" s="18">
        <f t="shared" si="23"/>
        <v>209531.6409090909</v>
      </c>
      <c r="AQ9" s="18">
        <f t="shared" si="24"/>
        <v>174804.57266811279</v>
      </c>
      <c r="AR9" s="4">
        <f t="shared" ca="1" si="25"/>
        <v>1909139.5519150021</v>
      </c>
      <c r="AS9" s="4">
        <f t="shared" ca="1" si="26"/>
        <v>705831.93178798375</v>
      </c>
    </row>
    <row r="10" spans="2:45" ht="15.75">
      <c r="B10" s="19">
        <v>4665.06369</v>
      </c>
      <c r="C10" s="20">
        <v>1636675200</v>
      </c>
      <c r="D10" s="20">
        <v>196650.82199999999</v>
      </c>
      <c r="E10" s="20">
        <v>4734.26998</v>
      </c>
      <c r="F10" s="20">
        <v>94023707</v>
      </c>
      <c r="G10" s="20">
        <v>291</v>
      </c>
      <c r="H10" s="20">
        <v>65550274</v>
      </c>
      <c r="I10" s="16"/>
      <c r="J10" s="19">
        <v>4673</v>
      </c>
      <c r="K10" s="20">
        <v>1636675200</v>
      </c>
      <c r="L10" s="20">
        <v>98887.741299999994</v>
      </c>
      <c r="M10" s="20">
        <v>4724</v>
      </c>
      <c r="N10" s="20">
        <v>70917351.400000006</v>
      </c>
      <c r="O10" s="20">
        <v>1059</v>
      </c>
      <c r="P10" s="20">
        <v>197775483</v>
      </c>
      <c r="Q10" s="21"/>
      <c r="R10" s="18">
        <f t="shared" si="7"/>
        <v>94023707</v>
      </c>
      <c r="S10" s="18">
        <f t="shared" si="8"/>
        <v>70917351.400000006</v>
      </c>
      <c r="U10" s="18">
        <f t="shared" si="9"/>
        <v>196650.82199999999</v>
      </c>
      <c r="V10" s="18">
        <f t="shared" si="10"/>
        <v>98887.741299999994</v>
      </c>
      <c r="W10" s="18">
        <f t="shared" ca="1" si="11"/>
        <v>533128.10030000005</v>
      </c>
      <c r="X10" s="18">
        <f t="shared" ca="1" si="12"/>
        <v>181282.34688</v>
      </c>
      <c r="Z10" s="5">
        <f t="shared" ref="Z10:AA10" si="39">U10/R10</f>
        <v>2.0915025398860311E-3</v>
      </c>
      <c r="AA10" s="5">
        <f t="shared" si="39"/>
        <v>1.3944082703009689E-3</v>
      </c>
      <c r="AB10" s="5">
        <f t="shared" si="14"/>
        <v>-6.9709426958506227E-4</v>
      </c>
      <c r="AC10" s="5">
        <f t="shared" ca="1" si="15"/>
        <v>5.206665692450616E-3</v>
      </c>
      <c r="AD10" s="5">
        <f t="shared" ca="1" si="16"/>
        <v>5.4193351464554848E-3</v>
      </c>
      <c r="AF10" s="5">
        <f t="shared" si="17"/>
        <v>291</v>
      </c>
      <c r="AG10" s="5">
        <f t="shared" si="18"/>
        <v>1059</v>
      </c>
      <c r="AH10" s="5">
        <f t="shared" si="19"/>
        <v>3.6391752577319587</v>
      </c>
      <c r="AJ10" s="5">
        <f t="shared" ref="AJ10:AK10" si="40">U10/AF10</f>
        <v>675.77602061855669</v>
      </c>
      <c r="AK10" s="5">
        <f t="shared" si="40"/>
        <v>93.378414825306891</v>
      </c>
      <c r="AM10" s="18">
        <f t="shared" si="21"/>
        <v>65550274</v>
      </c>
      <c r="AN10" s="18">
        <f t="shared" si="22"/>
        <v>197775483</v>
      </c>
      <c r="AP10" s="18">
        <f t="shared" si="23"/>
        <v>225258.6735395189</v>
      </c>
      <c r="AQ10" s="18">
        <f t="shared" si="24"/>
        <v>186756.83002832861</v>
      </c>
      <c r="AR10" s="4">
        <f t="shared" ca="1" si="25"/>
        <v>1162903.9766603366</v>
      </c>
      <c r="AS10" s="4">
        <f t="shared" ca="1" si="26"/>
        <v>490237.75839176349</v>
      </c>
    </row>
    <row r="11" spans="2:45" ht="15.75">
      <c r="B11" s="22">
        <v>4645.84</v>
      </c>
      <c r="C11" s="23">
        <v>1636761600</v>
      </c>
      <c r="D11" s="23">
        <v>58226.347199999997</v>
      </c>
      <c r="E11" s="23">
        <v>4667.4407600000004</v>
      </c>
      <c r="F11" s="23">
        <v>94511700.599999994</v>
      </c>
      <c r="G11" s="23">
        <v>107</v>
      </c>
      <c r="H11" s="23">
        <v>19408782.399999999</v>
      </c>
      <c r="I11" s="16"/>
      <c r="J11" s="22">
        <v>4650</v>
      </c>
      <c r="K11" s="23">
        <v>1636761600</v>
      </c>
      <c r="L11" s="23">
        <v>46779.921199999997</v>
      </c>
      <c r="M11" s="23">
        <v>4670</v>
      </c>
      <c r="N11" s="23">
        <v>73735560.299999997</v>
      </c>
      <c r="O11" s="23">
        <v>735</v>
      </c>
      <c r="P11" s="23">
        <v>93559842.400000006</v>
      </c>
      <c r="Q11" s="17"/>
      <c r="R11" s="18">
        <f t="shared" si="7"/>
        <v>94511700.599999994</v>
      </c>
      <c r="S11" s="18">
        <f t="shared" si="8"/>
        <v>73735560.299999997</v>
      </c>
      <c r="U11" s="18">
        <f t="shared" si="9"/>
        <v>58226.347199999997</v>
      </c>
      <c r="V11" s="18">
        <f t="shared" si="10"/>
        <v>46779.921199999997</v>
      </c>
      <c r="W11" s="18">
        <f t="shared" ca="1" si="11"/>
        <v>312799.82519999996</v>
      </c>
      <c r="X11" s="18">
        <f t="shared" ca="1" si="12"/>
        <v>103757.99911</v>
      </c>
      <c r="Z11" s="5">
        <f t="shared" ref="Z11:AA11" si="41">U11/R11</f>
        <v>6.1607554229110969E-4</v>
      </c>
      <c r="AA11" s="5">
        <f t="shared" si="41"/>
        <v>6.344282325877979E-4</v>
      </c>
      <c r="AB11" s="5">
        <f t="shared" si="14"/>
        <v>1.8352690296688208E-5</v>
      </c>
      <c r="AC11" s="5">
        <f t="shared" ca="1" si="15"/>
        <v>3.2038313595007116E-3</v>
      </c>
      <c r="AD11" s="5">
        <f t="shared" ca="1" si="16"/>
        <v>3.2120096973662911E-3</v>
      </c>
      <c r="AF11" s="5">
        <f t="shared" si="17"/>
        <v>107</v>
      </c>
      <c r="AG11" s="5">
        <f t="shared" si="18"/>
        <v>735</v>
      </c>
      <c r="AH11" s="5">
        <f t="shared" si="19"/>
        <v>6.8691588785046731</v>
      </c>
      <c r="AJ11" s="5">
        <f t="shared" ref="AJ11:AK11" si="42">U11/AF11</f>
        <v>544.17146915887849</v>
      </c>
      <c r="AK11" s="5">
        <f t="shared" si="42"/>
        <v>63.646151292517004</v>
      </c>
      <c r="AM11" s="18">
        <f t="shared" si="21"/>
        <v>19408782.399999999</v>
      </c>
      <c r="AN11" s="18">
        <f t="shared" si="22"/>
        <v>93559842.400000006</v>
      </c>
      <c r="AP11" s="18">
        <f t="shared" si="23"/>
        <v>181390.48971962614</v>
      </c>
      <c r="AQ11" s="18">
        <f t="shared" si="24"/>
        <v>127292.30258503402</v>
      </c>
      <c r="AR11" s="4">
        <f t="shared" ca="1" si="25"/>
        <v>780675.77337313304</v>
      </c>
      <c r="AS11" s="4">
        <f t="shared" ca="1" si="26"/>
        <v>400274.38073124643</v>
      </c>
    </row>
    <row r="12" spans="2:45" ht="15.75">
      <c r="B12" s="19">
        <v>4616.2797300000002</v>
      </c>
      <c r="C12" s="20">
        <v>1636848000</v>
      </c>
      <c r="D12" s="20">
        <v>108802.147</v>
      </c>
      <c r="E12" s="20">
        <v>4645.84</v>
      </c>
      <c r="F12" s="20">
        <v>95366391.599999994</v>
      </c>
      <c r="G12" s="20">
        <v>185</v>
      </c>
      <c r="H12" s="20">
        <v>36267382.399999999</v>
      </c>
      <c r="I12" s="16"/>
      <c r="J12" s="19">
        <v>4626</v>
      </c>
      <c r="K12" s="20">
        <v>1636848000</v>
      </c>
      <c r="L12" s="20">
        <v>55367.637699999999</v>
      </c>
      <c r="M12" s="20">
        <v>4648</v>
      </c>
      <c r="N12" s="20">
        <v>70805948.799999997</v>
      </c>
      <c r="O12" s="20">
        <v>819</v>
      </c>
      <c r="P12" s="20">
        <v>110735275</v>
      </c>
      <c r="Q12" s="21"/>
      <c r="R12" s="18">
        <f t="shared" si="7"/>
        <v>95366391.599999994</v>
      </c>
      <c r="S12" s="18">
        <f t="shared" si="8"/>
        <v>70805948.799999997</v>
      </c>
      <c r="U12" s="18">
        <f t="shared" si="9"/>
        <v>108802.147</v>
      </c>
      <c r="V12" s="18">
        <f t="shared" si="10"/>
        <v>55367.637699999999</v>
      </c>
      <c r="W12" s="18">
        <f t="shared" ca="1" si="11"/>
        <v>449688.35290000006</v>
      </c>
      <c r="X12" s="18">
        <f t="shared" ca="1" si="12"/>
        <v>133687.24280000001</v>
      </c>
      <c r="Z12" s="5">
        <f t="shared" ref="Z12:AA12" si="43">U12/R12</f>
        <v>1.1408856429878805E-3</v>
      </c>
      <c r="AA12" s="5">
        <f t="shared" si="43"/>
        <v>7.8196307850337003E-4</v>
      </c>
      <c r="AB12" s="5">
        <f t="shared" si="14"/>
        <v>-3.5892256448451048E-4</v>
      </c>
      <c r="AC12" s="5">
        <f t="shared" ca="1" si="15"/>
        <v>6.4447984909912458E-3</v>
      </c>
      <c r="AD12" s="5">
        <f t="shared" ca="1" si="16"/>
        <v>6.4433866047711634E-3</v>
      </c>
      <c r="AF12" s="5">
        <f t="shared" si="17"/>
        <v>185</v>
      </c>
      <c r="AG12" s="5">
        <f t="shared" si="18"/>
        <v>819</v>
      </c>
      <c r="AH12" s="5">
        <f t="shared" si="19"/>
        <v>4.4270270270270267</v>
      </c>
      <c r="AJ12" s="5">
        <f t="shared" ref="AJ12:AK12" si="44">U12/AF12</f>
        <v>588.11971351351349</v>
      </c>
      <c r="AK12" s="5">
        <f t="shared" si="44"/>
        <v>67.603953235653236</v>
      </c>
      <c r="AM12" s="18">
        <f t="shared" si="21"/>
        <v>36267382.399999999</v>
      </c>
      <c r="AN12" s="18">
        <f t="shared" si="22"/>
        <v>110735275</v>
      </c>
      <c r="AP12" s="18">
        <f t="shared" si="23"/>
        <v>196039.90486486486</v>
      </c>
      <c r="AQ12" s="18">
        <f t="shared" si="24"/>
        <v>135207.90598290597</v>
      </c>
      <c r="AR12" s="4">
        <f t="shared" ca="1" si="25"/>
        <v>851524.5051104835</v>
      </c>
      <c r="AS12" s="4">
        <f t="shared" ca="1" si="26"/>
        <v>435280.74978794466</v>
      </c>
    </row>
    <row r="13" spans="2:45" ht="15.75">
      <c r="B13" s="22">
        <v>4565.9477800000004</v>
      </c>
      <c r="C13" s="23">
        <v>1636934400</v>
      </c>
      <c r="D13" s="23">
        <v>102741.40399999999</v>
      </c>
      <c r="E13" s="23">
        <v>4622.1313600000003</v>
      </c>
      <c r="F13" s="23">
        <v>95228318</v>
      </c>
      <c r="G13" s="23">
        <v>182</v>
      </c>
      <c r="H13" s="23">
        <v>34247134.799999997</v>
      </c>
      <c r="I13" s="16"/>
      <c r="J13" s="22">
        <v>4563</v>
      </c>
      <c r="K13" s="23">
        <v>1636934400</v>
      </c>
      <c r="L13" s="23">
        <v>60656.332999999999</v>
      </c>
      <c r="M13" s="23">
        <v>4630</v>
      </c>
      <c r="N13" s="23">
        <v>70569572.799999997</v>
      </c>
      <c r="O13" s="23">
        <v>784</v>
      </c>
      <c r="P13" s="23">
        <v>121312666</v>
      </c>
      <c r="Q13" s="17"/>
      <c r="R13" s="18">
        <f t="shared" si="7"/>
        <v>95228318</v>
      </c>
      <c r="S13" s="18">
        <f t="shared" si="8"/>
        <v>70569572.799999997</v>
      </c>
      <c r="U13" s="18">
        <f t="shared" si="9"/>
        <v>102741.40399999999</v>
      </c>
      <c r="V13" s="18">
        <f t="shared" si="10"/>
        <v>60656.332999999999</v>
      </c>
      <c r="W13" s="18">
        <f t="shared" ca="1" si="11"/>
        <v>674744.65840000007</v>
      </c>
      <c r="X13" s="18">
        <f t="shared" ca="1" si="12"/>
        <v>232585.1752</v>
      </c>
      <c r="Z13" s="5">
        <f t="shared" ref="Z13:AA13" si="45">U13/R13</f>
        <v>1.0788955024911811E-3</v>
      </c>
      <c r="AA13" s="5">
        <f t="shared" si="45"/>
        <v>8.5952529671541394E-4</v>
      </c>
      <c r="AB13" s="5">
        <f t="shared" si="14"/>
        <v>-2.1937020577576718E-4</v>
      </c>
      <c r="AC13" s="5">
        <f t="shared" ca="1" si="15"/>
        <v>7.0258271440995033E-3</v>
      </c>
      <c r="AD13" s="5">
        <f t="shared" ca="1" si="16"/>
        <v>8.1261700889999292E-3</v>
      </c>
      <c r="AF13" s="5">
        <f t="shared" si="17"/>
        <v>182</v>
      </c>
      <c r="AG13" s="5">
        <f t="shared" si="18"/>
        <v>784</v>
      </c>
      <c r="AH13" s="5">
        <f t="shared" si="19"/>
        <v>4.3076923076923075</v>
      </c>
      <c r="AJ13" s="5">
        <f t="shared" ref="AJ13:AK13" si="46">U13/AF13</f>
        <v>564.51320879120874</v>
      </c>
      <c r="AK13" s="5">
        <f t="shared" si="46"/>
        <v>77.367771683673467</v>
      </c>
      <c r="AM13" s="18">
        <f t="shared" si="21"/>
        <v>34247134.799999997</v>
      </c>
      <c r="AN13" s="18">
        <f t="shared" si="22"/>
        <v>121312666</v>
      </c>
      <c r="AP13" s="18">
        <f t="shared" si="23"/>
        <v>188171.0703296703</v>
      </c>
      <c r="AQ13" s="18">
        <f t="shared" si="24"/>
        <v>154735.54336734695</v>
      </c>
      <c r="AR13" s="4">
        <f t="shared" ca="1" si="25"/>
        <v>1282175.2103801519</v>
      </c>
      <c r="AS13" s="4">
        <f t="shared" ca="1" si="26"/>
        <v>569700.86035896081</v>
      </c>
    </row>
    <row r="14" spans="2:45" ht="15.75">
      <c r="B14" s="19">
        <v>4224.3288499999999</v>
      </c>
      <c r="C14" s="20">
        <v>1637020800</v>
      </c>
      <c r="D14" s="20">
        <v>183610.95300000001</v>
      </c>
      <c r="E14" s="20">
        <v>4561.5240000000003</v>
      </c>
      <c r="F14" s="20">
        <v>86532071.700000003</v>
      </c>
      <c r="G14" s="20">
        <v>346</v>
      </c>
      <c r="H14" s="20">
        <v>61203651.100000001</v>
      </c>
      <c r="I14" s="16"/>
      <c r="J14" s="19">
        <v>4218</v>
      </c>
      <c r="K14" s="20">
        <v>1637020800</v>
      </c>
      <c r="L14" s="20">
        <v>223606.72500000001</v>
      </c>
      <c r="M14" s="20">
        <v>4560</v>
      </c>
      <c r="N14" s="20">
        <v>68388696.799999997</v>
      </c>
      <c r="O14" s="20">
        <v>1861</v>
      </c>
      <c r="P14" s="20">
        <v>447213450</v>
      </c>
      <c r="Q14" s="21"/>
      <c r="R14" s="18">
        <f t="shared" si="7"/>
        <v>86532071.700000003</v>
      </c>
      <c r="S14" s="18">
        <f t="shared" si="8"/>
        <v>68388696.799999997</v>
      </c>
      <c r="U14" s="18">
        <f t="shared" si="9"/>
        <v>183610.95300000001</v>
      </c>
      <c r="V14" s="18">
        <f t="shared" si="10"/>
        <v>223606.72500000001</v>
      </c>
      <c r="W14" s="18">
        <f t="shared" ca="1" si="11"/>
        <v>279405.12040000001</v>
      </c>
      <c r="X14" s="18">
        <f t="shared" ca="1" si="12"/>
        <v>51659.624090000005</v>
      </c>
      <c r="Z14" s="5">
        <f t="shared" ref="Z14:AA14" si="47">U14/R14</f>
        <v>2.1218832438978808E-3</v>
      </c>
      <c r="AA14" s="5">
        <f t="shared" si="47"/>
        <v>3.2696444801972014E-3</v>
      </c>
      <c r="AB14" s="5">
        <f t="shared" si="14"/>
        <v>1.1477612362993206E-3</v>
      </c>
      <c r="AC14" s="5">
        <f t="shared" ca="1" si="15"/>
        <v>5.8445787231431257E-3</v>
      </c>
      <c r="AD14" s="5">
        <f t="shared" ca="1" si="16"/>
        <v>4.1117904362597728E-3</v>
      </c>
      <c r="AF14" s="5">
        <f t="shared" si="17"/>
        <v>346</v>
      </c>
      <c r="AG14" s="5">
        <f t="shared" si="18"/>
        <v>1861</v>
      </c>
      <c r="AH14" s="5">
        <f t="shared" si="19"/>
        <v>5.3786127167630058</v>
      </c>
      <c r="AJ14" s="5">
        <f t="shared" ref="AJ14:AK14" si="48">U14/AF14</f>
        <v>530.66749421965324</v>
      </c>
      <c r="AK14" s="5">
        <f t="shared" si="48"/>
        <v>120.15407039226223</v>
      </c>
      <c r="AM14" s="18">
        <f t="shared" si="21"/>
        <v>61203651.100000001</v>
      </c>
      <c r="AN14" s="18">
        <f t="shared" si="22"/>
        <v>447213450</v>
      </c>
      <c r="AP14" s="18">
        <f t="shared" si="23"/>
        <v>176889.16502890174</v>
      </c>
      <c r="AQ14" s="18">
        <f t="shared" si="24"/>
        <v>240308.14078452444</v>
      </c>
      <c r="AR14" s="4">
        <f t="shared" ca="1" si="25"/>
        <v>260644.22552929859</v>
      </c>
      <c r="AS14" s="4">
        <f t="shared" ca="1" si="26"/>
        <v>185626.21530231761</v>
      </c>
    </row>
    <row r="15" spans="2:45" ht="15.75">
      <c r="B15" s="22">
        <v>4278.2741800000003</v>
      </c>
      <c r="C15" s="23">
        <v>1637107200</v>
      </c>
      <c r="D15" s="23">
        <v>35959.723599999998</v>
      </c>
      <c r="E15" s="23">
        <v>4219.37817</v>
      </c>
      <c r="F15" s="23">
        <v>86974355</v>
      </c>
      <c r="G15" s="23">
        <v>192</v>
      </c>
      <c r="H15" s="23">
        <v>11986574.5</v>
      </c>
      <c r="I15" s="16"/>
      <c r="J15" s="22">
        <v>4283</v>
      </c>
      <c r="K15" s="23">
        <v>1637107200</v>
      </c>
      <c r="L15" s="23">
        <v>163360.217</v>
      </c>
      <c r="M15" s="23">
        <v>4213</v>
      </c>
      <c r="N15" s="23">
        <v>73173664.700000003</v>
      </c>
      <c r="O15" s="23">
        <v>1509</v>
      </c>
      <c r="P15" s="23">
        <v>326720434</v>
      </c>
      <c r="Q15" s="17"/>
      <c r="R15" s="18">
        <f t="shared" si="7"/>
        <v>86974355</v>
      </c>
      <c r="S15" s="18">
        <f t="shared" si="8"/>
        <v>73173664.700000003</v>
      </c>
      <c r="U15" s="18">
        <f t="shared" si="9"/>
        <v>35959.723599999998</v>
      </c>
      <c r="V15" s="18">
        <f t="shared" si="10"/>
        <v>163360.217</v>
      </c>
      <c r="W15" s="18">
        <f t="shared" ca="1" si="11"/>
        <v>197924.30590000001</v>
      </c>
      <c r="X15" s="18">
        <f t="shared" ca="1" si="12"/>
        <v>31318.832279999999</v>
      </c>
      <c r="Z15" s="5">
        <f t="shared" ref="Z15:AA15" si="49">U15/R15</f>
        <v>4.1345202962413461E-4</v>
      </c>
      <c r="AA15" s="5">
        <f t="shared" si="49"/>
        <v>2.2325001442766333E-3</v>
      </c>
      <c r="AB15" s="5">
        <f t="shared" si="14"/>
        <v>1.8190481146524986E-3</v>
      </c>
      <c r="AC15" s="5">
        <f t="shared" ca="1" si="15"/>
        <v>3.7367192266898009E-3</v>
      </c>
      <c r="AD15" s="5">
        <f t="shared" ca="1" si="16"/>
        <v>2.1905346339891312E-3</v>
      </c>
      <c r="AF15" s="5">
        <f t="shared" si="17"/>
        <v>192</v>
      </c>
      <c r="AG15" s="5">
        <f t="shared" si="18"/>
        <v>1509</v>
      </c>
      <c r="AH15" s="5">
        <f t="shared" si="19"/>
        <v>7.859375</v>
      </c>
      <c r="AJ15" s="5">
        <f t="shared" ref="AJ15:AK15" si="50">U15/AF15</f>
        <v>187.29022708333332</v>
      </c>
      <c r="AK15" s="5">
        <f t="shared" si="50"/>
        <v>108.25726772697151</v>
      </c>
      <c r="AM15" s="18">
        <f t="shared" si="21"/>
        <v>11986574.5</v>
      </c>
      <c r="AN15" s="18">
        <f t="shared" si="22"/>
        <v>326720434</v>
      </c>
      <c r="AP15" s="18">
        <f t="shared" si="23"/>
        <v>62430.075520833336</v>
      </c>
      <c r="AQ15" s="18">
        <f t="shared" si="24"/>
        <v>216514.53545394301</v>
      </c>
      <c r="AR15" s="4">
        <f t="shared" ca="1" si="25"/>
        <v>359315.79339594691</v>
      </c>
      <c r="AS15" s="4">
        <f t="shared" ca="1" si="26"/>
        <v>162362.76796563569</v>
      </c>
    </row>
    <row r="16" spans="2:45" ht="15.75">
      <c r="B16" s="19">
        <v>3994.2109300000002</v>
      </c>
      <c r="C16" s="20">
        <v>1637193600</v>
      </c>
      <c r="D16" s="20">
        <v>44232.208200000001</v>
      </c>
      <c r="E16" s="20">
        <v>4286.8601600000002</v>
      </c>
      <c r="F16" s="20">
        <v>81442265.299999997</v>
      </c>
      <c r="G16" s="20">
        <v>215</v>
      </c>
      <c r="H16" s="20">
        <v>14744069.4</v>
      </c>
      <c r="I16" s="16"/>
      <c r="J16" s="19">
        <v>4000</v>
      </c>
      <c r="K16" s="20">
        <v>1637193600</v>
      </c>
      <c r="L16" s="20">
        <v>147200.03700000001</v>
      </c>
      <c r="M16" s="20">
        <v>4290</v>
      </c>
      <c r="N16" s="20">
        <v>65576064.200000003</v>
      </c>
      <c r="O16" s="20">
        <v>1521</v>
      </c>
      <c r="P16" s="20">
        <v>294400075</v>
      </c>
      <c r="Q16" s="21"/>
      <c r="R16" s="18">
        <f t="shared" si="7"/>
        <v>81442265.299999997</v>
      </c>
      <c r="S16" s="18">
        <f t="shared" si="8"/>
        <v>65576064.200000003</v>
      </c>
      <c r="U16" s="18">
        <f t="shared" si="9"/>
        <v>44232.208200000001</v>
      </c>
      <c r="V16" s="18">
        <f t="shared" si="10"/>
        <v>147200.03700000001</v>
      </c>
      <c r="W16" s="18">
        <f t="shared" ca="1" si="11"/>
        <v>497536.27830000001</v>
      </c>
      <c r="X16" s="18">
        <f t="shared" ca="1" si="12"/>
        <v>150165.57400000002</v>
      </c>
      <c r="Z16" s="5">
        <f t="shared" ref="Z16:AA16" si="51">U16/R16</f>
        <v>5.4311122163739722E-4</v>
      </c>
      <c r="AA16" s="5">
        <f t="shared" si="51"/>
        <v>2.244722046005317E-3</v>
      </c>
      <c r="AB16" s="5">
        <f t="shared" si="14"/>
        <v>1.7016108243679197E-3</v>
      </c>
      <c r="AC16" s="5">
        <f t="shared" ca="1" si="15"/>
        <v>5.9873339082408984E-3</v>
      </c>
      <c r="AD16" s="5">
        <f t="shared" ca="1" si="16"/>
        <v>5.776825133314018E-3</v>
      </c>
      <c r="AF16" s="5">
        <f t="shared" si="17"/>
        <v>215</v>
      </c>
      <c r="AG16" s="5">
        <f t="shared" si="18"/>
        <v>1521</v>
      </c>
      <c r="AH16" s="5">
        <f t="shared" si="19"/>
        <v>7.0744186046511626</v>
      </c>
      <c r="AJ16" s="5">
        <f t="shared" ref="AJ16:AK16" si="52">U16/AF16</f>
        <v>205.73120093023257</v>
      </c>
      <c r="AK16" s="5">
        <f t="shared" si="52"/>
        <v>96.778459566074957</v>
      </c>
      <c r="AM16" s="18">
        <f t="shared" si="21"/>
        <v>14744069.4</v>
      </c>
      <c r="AN16" s="18">
        <f t="shared" si="22"/>
        <v>294400075</v>
      </c>
      <c r="AP16" s="18">
        <f t="shared" si="23"/>
        <v>68577.066976744187</v>
      </c>
      <c r="AQ16" s="18">
        <f t="shared" si="24"/>
        <v>193556.91978961209</v>
      </c>
      <c r="AR16" s="4">
        <f t="shared" ca="1" si="25"/>
        <v>780373.09041395341</v>
      </c>
      <c r="AS16" s="4">
        <f t="shared" ca="1" si="26"/>
        <v>344500.54894929903</v>
      </c>
    </row>
    <row r="17" spans="2:72" ht="15.75">
      <c r="B17" s="22">
        <v>4285.0039500000003</v>
      </c>
      <c r="C17" s="23">
        <v>1637280000</v>
      </c>
      <c r="D17" s="23">
        <v>20573.640500000001</v>
      </c>
      <c r="E17" s="23">
        <v>4005.17731</v>
      </c>
      <c r="F17" s="23">
        <v>85094727.700000003</v>
      </c>
      <c r="G17" s="23">
        <v>145</v>
      </c>
      <c r="H17" s="23">
        <v>6857880.1699999999</v>
      </c>
      <c r="I17" s="16"/>
      <c r="J17" s="22">
        <v>4296</v>
      </c>
      <c r="K17" s="23">
        <v>1637280000</v>
      </c>
      <c r="L17" s="23">
        <v>90349.909799999994</v>
      </c>
      <c r="M17" s="23">
        <v>4000</v>
      </c>
      <c r="N17" s="23">
        <v>69571124.700000003</v>
      </c>
      <c r="O17" s="23">
        <v>1221</v>
      </c>
      <c r="P17" s="23">
        <v>180699820</v>
      </c>
      <c r="Q17" s="17"/>
      <c r="R17" s="18">
        <f t="shared" si="7"/>
        <v>85094727.700000003</v>
      </c>
      <c r="S17" s="18">
        <f t="shared" si="8"/>
        <v>69571124.700000003</v>
      </c>
      <c r="U17" s="18">
        <f t="shared" si="9"/>
        <v>20573.640500000001</v>
      </c>
      <c r="V17" s="18">
        <f t="shared" si="10"/>
        <v>90349.909799999994</v>
      </c>
      <c r="W17" s="18"/>
      <c r="X17" s="18"/>
      <c r="Z17" s="5">
        <f t="shared" ref="Z17:AA17" si="53">U17/R17</f>
        <v>2.4177338662545599E-4</v>
      </c>
      <c r="AA17" s="5">
        <f t="shared" si="53"/>
        <v>1.2986696735118326E-3</v>
      </c>
      <c r="AB17" s="5">
        <f t="shared" si="14"/>
        <v>1.0568962868863765E-3</v>
      </c>
      <c r="AF17" s="5">
        <f t="shared" si="17"/>
        <v>145</v>
      </c>
      <c r="AG17" s="5">
        <f t="shared" si="18"/>
        <v>1221</v>
      </c>
      <c r="AH17" s="5">
        <f t="shared" si="19"/>
        <v>8.4206896551724135</v>
      </c>
      <c r="AJ17" s="5">
        <f t="shared" ref="AJ17:AK17" si="54">U17/AF17</f>
        <v>141.88717586206897</v>
      </c>
      <c r="AK17" s="5">
        <f t="shared" si="54"/>
        <v>73.996650122850113</v>
      </c>
      <c r="AM17" s="18">
        <f t="shared" si="21"/>
        <v>6857880.1699999999</v>
      </c>
      <c r="AN17" s="18">
        <f t="shared" si="22"/>
        <v>180699820</v>
      </c>
      <c r="AP17" s="18">
        <f t="shared" si="23"/>
        <v>47295.725310344824</v>
      </c>
      <c r="AQ17" s="18">
        <f t="shared" si="24"/>
        <v>147993.30057330057</v>
      </c>
    </row>
    <row r="18" spans="2:72" ht="15.75">
      <c r="B18" s="19">
        <v>4409.7689099999998</v>
      </c>
      <c r="C18" s="20">
        <v>1637366400</v>
      </c>
      <c r="D18" s="20">
        <v>51631.436199999996</v>
      </c>
      <c r="E18" s="20">
        <v>4295.0102699999998</v>
      </c>
      <c r="F18" s="20">
        <v>86815109.299999997</v>
      </c>
      <c r="G18" s="20">
        <v>142</v>
      </c>
      <c r="H18" s="20">
        <v>17210478.699999999</v>
      </c>
      <c r="I18" s="16"/>
      <c r="J18" s="19">
        <v>4417</v>
      </c>
      <c r="K18" s="20">
        <v>1637366400</v>
      </c>
      <c r="L18" s="20">
        <v>67682.174700000003</v>
      </c>
      <c r="M18" s="20">
        <v>4302</v>
      </c>
      <c r="N18" s="20">
        <v>70937702.900000006</v>
      </c>
      <c r="O18" s="20">
        <v>960</v>
      </c>
      <c r="P18" s="20">
        <v>135364349</v>
      </c>
      <c r="Q18" s="21"/>
      <c r="R18" s="18">
        <f t="shared" si="7"/>
        <v>86815109.299999997</v>
      </c>
      <c r="S18" s="18">
        <f t="shared" si="8"/>
        <v>70937702.900000006</v>
      </c>
      <c r="U18" s="18">
        <f t="shared" si="9"/>
        <v>51631.436199999996</v>
      </c>
      <c r="V18" s="18">
        <f t="shared" si="10"/>
        <v>67682.174700000003</v>
      </c>
      <c r="W18" s="18"/>
      <c r="X18" s="18"/>
      <c r="Z18" s="5">
        <f t="shared" ref="Z18:AA18" si="55">U18/R18</f>
        <v>5.9472868969825737E-4</v>
      </c>
      <c r="AA18" s="5">
        <f t="shared" si="55"/>
        <v>9.5410722271921768E-4</v>
      </c>
      <c r="AB18" s="5">
        <f t="shared" si="14"/>
        <v>3.5937853302096031E-4</v>
      </c>
      <c r="AF18" s="5">
        <f t="shared" si="17"/>
        <v>142</v>
      </c>
      <c r="AG18" s="5">
        <f t="shared" si="18"/>
        <v>960</v>
      </c>
      <c r="AH18" s="5">
        <f t="shared" si="19"/>
        <v>6.76056338028169</v>
      </c>
      <c r="AJ18" s="5">
        <f t="shared" ref="AJ18:AK18" si="56">U18/AF18</f>
        <v>363.60166338028165</v>
      </c>
      <c r="AK18" s="5">
        <f t="shared" si="56"/>
        <v>70.502265312500001</v>
      </c>
      <c r="AM18" s="18">
        <f t="shared" si="21"/>
        <v>17210478.699999999</v>
      </c>
      <c r="AN18" s="18">
        <f t="shared" si="22"/>
        <v>135364349</v>
      </c>
      <c r="AP18" s="18">
        <f t="shared" si="23"/>
        <v>121200.55422535211</v>
      </c>
      <c r="AQ18" s="18">
        <f t="shared" si="24"/>
        <v>141004.53020833334</v>
      </c>
    </row>
    <row r="19" spans="2:72" ht="15.75">
      <c r="B19" s="22">
        <v>4278.5493299999998</v>
      </c>
      <c r="C19" s="23">
        <v>1637452800</v>
      </c>
      <c r="D19" s="23">
        <v>104725.548</v>
      </c>
      <c r="E19" s="23">
        <v>4404.9107100000001</v>
      </c>
      <c r="F19" s="23">
        <v>85189506</v>
      </c>
      <c r="G19" s="23">
        <v>155</v>
      </c>
      <c r="H19" s="23">
        <v>34908515.799999997</v>
      </c>
      <c r="I19" s="16"/>
      <c r="J19" s="22">
        <v>4271</v>
      </c>
      <c r="K19" s="23">
        <v>1637452800</v>
      </c>
      <c r="L19" s="23">
        <v>80891.404899999994</v>
      </c>
      <c r="M19" s="23">
        <v>4417</v>
      </c>
      <c r="N19" s="23">
        <v>69648696.299999997</v>
      </c>
      <c r="O19" s="23">
        <v>1047</v>
      </c>
      <c r="P19" s="23">
        <v>161782810</v>
      </c>
      <c r="Q19" s="17"/>
      <c r="R19" s="18">
        <f t="shared" si="7"/>
        <v>85189506</v>
      </c>
      <c r="S19" s="18">
        <f t="shared" si="8"/>
        <v>69648696.299999997</v>
      </c>
      <c r="U19" s="18">
        <f t="shared" si="9"/>
        <v>104725.548</v>
      </c>
      <c r="V19" s="18">
        <f t="shared" si="10"/>
        <v>80891.404899999994</v>
      </c>
      <c r="W19" s="18"/>
      <c r="X19" s="18"/>
      <c r="Z19" s="5">
        <f t="shared" ref="Z19:AA19" si="57">U19/R19</f>
        <v>1.2293245132798398E-3</v>
      </c>
      <c r="AA19" s="5">
        <f t="shared" si="57"/>
        <v>1.1614202303453596E-3</v>
      </c>
      <c r="AB19" s="5">
        <f t="shared" si="14"/>
        <v>-6.790428293448024E-5</v>
      </c>
      <c r="AF19" s="5">
        <f t="shared" si="17"/>
        <v>155</v>
      </c>
      <c r="AG19" s="5">
        <f t="shared" si="18"/>
        <v>1047</v>
      </c>
      <c r="AH19" s="5">
        <f t="shared" si="19"/>
        <v>6.7548387096774194</v>
      </c>
      <c r="AJ19" s="5">
        <f t="shared" ref="AJ19:AK19" si="58">U19/AF19</f>
        <v>675.64869677419347</v>
      </c>
      <c r="AK19" s="5">
        <f t="shared" si="58"/>
        <v>77.260176599808972</v>
      </c>
      <c r="AM19" s="18">
        <f t="shared" si="21"/>
        <v>34908515.799999997</v>
      </c>
      <c r="AN19" s="18">
        <f t="shared" si="22"/>
        <v>161782810</v>
      </c>
      <c r="AP19" s="18">
        <f t="shared" si="23"/>
        <v>225216.23096774193</v>
      </c>
      <c r="AQ19" s="18">
        <f t="shared" si="24"/>
        <v>154520.35339063991</v>
      </c>
    </row>
    <row r="20" spans="2:72" ht="23.25">
      <c r="B20" s="19">
        <v>4093.8990800000001</v>
      </c>
      <c r="C20" s="20">
        <v>1637539200</v>
      </c>
      <c r="D20" s="20">
        <v>34021.501600000003</v>
      </c>
      <c r="E20" s="20">
        <v>4265.4147999999996</v>
      </c>
      <c r="F20" s="20">
        <v>82749282.700000003</v>
      </c>
      <c r="G20" s="20">
        <v>150</v>
      </c>
      <c r="H20" s="20">
        <v>11340500.5</v>
      </c>
      <c r="I20" s="16"/>
      <c r="J20" s="19">
        <v>4092</v>
      </c>
      <c r="K20" s="20">
        <v>1637539200</v>
      </c>
      <c r="L20" s="20">
        <v>143579.44399999999</v>
      </c>
      <c r="M20" s="20">
        <v>4271</v>
      </c>
      <c r="N20" s="20">
        <v>67516184.200000003</v>
      </c>
      <c r="O20" s="20">
        <v>1308</v>
      </c>
      <c r="P20" s="20">
        <v>287158887</v>
      </c>
      <c r="Q20" s="21"/>
      <c r="R20" s="18">
        <f t="shared" si="7"/>
        <v>82749282.700000003</v>
      </c>
      <c r="S20" s="18">
        <f t="shared" si="8"/>
        <v>67516184.200000003</v>
      </c>
      <c r="U20" s="18">
        <f t="shared" si="9"/>
        <v>34021.501600000003</v>
      </c>
      <c r="V20" s="18">
        <f t="shared" si="10"/>
        <v>143579.44399999999</v>
      </c>
      <c r="W20" s="18"/>
      <c r="X20" s="18"/>
      <c r="Z20" s="5">
        <f t="shared" ref="Z20:AA20" si="59">U20/R20</f>
        <v>4.1113953486874156E-4</v>
      </c>
      <c r="AA20" s="5">
        <f t="shared" si="59"/>
        <v>2.12659298953687E-3</v>
      </c>
      <c r="AB20" s="5">
        <f t="shared" si="14"/>
        <v>1.7154534546681285E-3</v>
      </c>
      <c r="AF20" s="5">
        <f t="shared" si="17"/>
        <v>150</v>
      </c>
      <c r="AG20" s="5">
        <f t="shared" si="18"/>
        <v>1308</v>
      </c>
      <c r="AH20" s="5">
        <f t="shared" si="19"/>
        <v>8.7200000000000006</v>
      </c>
      <c r="AJ20" s="5">
        <f t="shared" ref="AJ20:AK20" si="60">U20/AF20</f>
        <v>226.8100106666667</v>
      </c>
      <c r="AK20" s="5">
        <f t="shared" si="60"/>
        <v>109.77021712538226</v>
      </c>
      <c r="AM20" s="18">
        <f t="shared" si="21"/>
        <v>11340500.5</v>
      </c>
      <c r="AN20" s="18">
        <f t="shared" si="22"/>
        <v>287158887</v>
      </c>
      <c r="AP20" s="18">
        <f t="shared" si="23"/>
        <v>75603.33666666667</v>
      </c>
      <c r="AQ20" s="18">
        <f t="shared" si="24"/>
        <v>219540.43348623853</v>
      </c>
      <c r="BT20" s="24"/>
    </row>
    <row r="21" spans="2:72" ht="15.75" customHeight="1">
      <c r="B21" s="22">
        <v>4341.4020600000003</v>
      </c>
      <c r="C21" s="23">
        <v>1637625600</v>
      </c>
      <c r="D21" s="23">
        <v>64360.099800000004</v>
      </c>
      <c r="E21" s="23">
        <v>4088.2450800000001</v>
      </c>
      <c r="F21" s="23">
        <v>88555349.299999997</v>
      </c>
      <c r="G21" s="23">
        <v>187</v>
      </c>
      <c r="H21" s="23">
        <v>21453366.600000001</v>
      </c>
      <c r="I21" s="16"/>
      <c r="J21" s="22">
        <v>4344</v>
      </c>
      <c r="K21" s="23">
        <v>1637625600</v>
      </c>
      <c r="L21" s="23">
        <v>115419.65300000001</v>
      </c>
      <c r="M21" s="23">
        <v>4083</v>
      </c>
      <c r="N21" s="23">
        <v>70721435.599999994</v>
      </c>
      <c r="O21" s="23">
        <v>1204</v>
      </c>
      <c r="P21" s="23">
        <v>230839306</v>
      </c>
      <c r="Q21" s="17"/>
      <c r="R21" s="18">
        <f t="shared" si="7"/>
        <v>88555349.299999997</v>
      </c>
      <c r="S21" s="18">
        <f t="shared" si="8"/>
        <v>70721435.599999994</v>
      </c>
      <c r="U21" s="18">
        <f t="shared" si="9"/>
        <v>64360.099800000004</v>
      </c>
      <c r="V21" s="18">
        <f t="shared" si="10"/>
        <v>115419.65300000001</v>
      </c>
      <c r="W21" s="18"/>
      <c r="X21" s="18"/>
      <c r="Z21" s="5">
        <f t="shared" ref="Z21:AA21" si="61">U21/R21</f>
        <v>7.2677822750115905E-4</v>
      </c>
      <c r="AA21" s="5">
        <f t="shared" si="61"/>
        <v>1.6320320991900228E-3</v>
      </c>
      <c r="AB21" s="5">
        <f t="shared" si="14"/>
        <v>9.0525387168886374E-4</v>
      </c>
      <c r="AF21" s="5">
        <f t="shared" si="17"/>
        <v>187</v>
      </c>
      <c r="AG21" s="5">
        <f t="shared" si="18"/>
        <v>1204</v>
      </c>
      <c r="AH21" s="5">
        <f t="shared" si="19"/>
        <v>6.4385026737967914</v>
      </c>
      <c r="AJ21" s="5">
        <f t="shared" ref="AJ21:AK21" si="62">U21/AF21</f>
        <v>344.17165668449201</v>
      </c>
      <c r="AK21" s="5">
        <f t="shared" si="62"/>
        <v>95.863499169435215</v>
      </c>
      <c r="AM21" s="18">
        <f t="shared" si="21"/>
        <v>21453366.600000001</v>
      </c>
      <c r="AN21" s="18">
        <f t="shared" si="22"/>
        <v>230839306</v>
      </c>
      <c r="AP21" s="18">
        <f t="shared" si="23"/>
        <v>114723.88556149733</v>
      </c>
      <c r="AQ21" s="18">
        <f t="shared" si="24"/>
        <v>191726.99833887044</v>
      </c>
    </row>
    <row r="22" spans="2:72" ht="15.75" customHeight="1">
      <c r="B22" s="19">
        <v>4255.1526400000002</v>
      </c>
      <c r="C22" s="20">
        <v>1637712000</v>
      </c>
      <c r="D22" s="20">
        <v>37130.830800000003</v>
      </c>
      <c r="E22" s="20">
        <v>4345.2132899999997</v>
      </c>
      <c r="F22" s="20">
        <v>89195518.900000006</v>
      </c>
      <c r="G22" s="20">
        <v>135</v>
      </c>
      <c r="H22" s="20">
        <v>12376943.6</v>
      </c>
      <c r="I22" s="16"/>
      <c r="J22" s="19">
        <v>4266</v>
      </c>
      <c r="K22" s="20">
        <v>1637712000</v>
      </c>
      <c r="L22" s="20">
        <v>119295.821</v>
      </c>
      <c r="M22" s="20">
        <v>4345</v>
      </c>
      <c r="N22" s="20">
        <v>69819670.599999994</v>
      </c>
      <c r="O22" s="20">
        <v>1235</v>
      </c>
      <c r="P22" s="20">
        <v>238591643</v>
      </c>
      <c r="Q22" s="21"/>
      <c r="R22" s="18">
        <f t="shared" si="7"/>
        <v>89195518.900000006</v>
      </c>
      <c r="S22" s="18">
        <f t="shared" si="8"/>
        <v>69819670.599999994</v>
      </c>
      <c r="U22" s="18">
        <f t="shared" si="9"/>
        <v>37130.830800000003</v>
      </c>
      <c r="V22" s="18">
        <f t="shared" si="10"/>
        <v>119295.821</v>
      </c>
      <c r="W22" s="18"/>
      <c r="X22" s="18"/>
      <c r="Z22" s="5">
        <f t="shared" ref="Z22:AA22" si="63">U22/R22</f>
        <v>4.1628583204531369E-4</v>
      </c>
      <c r="AA22" s="5">
        <f t="shared" si="63"/>
        <v>1.7086276686043261E-3</v>
      </c>
      <c r="AB22" s="5">
        <f t="shared" si="14"/>
        <v>1.2923418365590124E-3</v>
      </c>
      <c r="AF22" s="5">
        <f t="shared" si="17"/>
        <v>135</v>
      </c>
      <c r="AG22" s="5">
        <f t="shared" si="18"/>
        <v>1235</v>
      </c>
      <c r="AH22" s="5">
        <f t="shared" si="19"/>
        <v>9.1481481481481488</v>
      </c>
      <c r="AJ22" s="5">
        <f t="shared" ref="AJ22:AK22" si="64">U22/AF22</f>
        <v>275.04319111111113</v>
      </c>
      <c r="AK22" s="5">
        <f t="shared" si="64"/>
        <v>96.595806477732793</v>
      </c>
      <c r="AM22" s="18">
        <f t="shared" si="21"/>
        <v>12376943.6</v>
      </c>
      <c r="AN22" s="18">
        <f t="shared" si="22"/>
        <v>238591643</v>
      </c>
      <c r="AP22" s="18">
        <f t="shared" si="23"/>
        <v>91681.063703703694</v>
      </c>
      <c r="AQ22" s="18">
        <f t="shared" si="24"/>
        <v>193191.61376518218</v>
      </c>
    </row>
    <row r="23" spans="2:72" ht="15.75" customHeight="1">
      <c r="B23" s="22">
        <v>4526.70669</v>
      </c>
      <c r="C23" s="23">
        <v>1637798400</v>
      </c>
      <c r="D23" s="23">
        <v>106638.07399999999</v>
      </c>
      <c r="E23" s="23">
        <v>4261.5536000000002</v>
      </c>
      <c r="F23" s="23">
        <v>89691797.200000003</v>
      </c>
      <c r="G23" s="23">
        <v>185</v>
      </c>
      <c r="H23" s="23">
        <v>35546024.700000003</v>
      </c>
      <c r="I23" s="16"/>
      <c r="J23" s="22">
        <v>4522</v>
      </c>
      <c r="K23" s="23">
        <v>1637798400</v>
      </c>
      <c r="L23" s="23">
        <v>64815.392699999997</v>
      </c>
      <c r="M23" s="23">
        <v>4274</v>
      </c>
      <c r="N23" s="23">
        <v>72597707</v>
      </c>
      <c r="O23" s="23">
        <v>1097</v>
      </c>
      <c r="P23" s="23">
        <v>129630785</v>
      </c>
      <c r="Q23" s="17"/>
      <c r="R23" s="18">
        <f t="shared" si="7"/>
        <v>89691797.200000003</v>
      </c>
      <c r="S23" s="18">
        <f t="shared" si="8"/>
        <v>72597707</v>
      </c>
      <c r="U23" s="18">
        <f t="shared" si="9"/>
        <v>106638.07399999999</v>
      </c>
      <c r="V23" s="18">
        <f t="shared" si="10"/>
        <v>64815.392699999997</v>
      </c>
      <c r="W23" s="18"/>
      <c r="X23" s="18"/>
      <c r="Z23" s="5">
        <f t="shared" ref="Z23:AA23" si="65">U23/R23</f>
        <v>1.1889389813676294E-3</v>
      </c>
      <c r="AA23" s="5">
        <f t="shared" si="65"/>
        <v>8.9280220241666854E-4</v>
      </c>
      <c r="AB23" s="5">
        <f t="shared" si="14"/>
        <v>-2.9613677895096082E-4</v>
      </c>
      <c r="AF23" s="5">
        <f t="shared" si="17"/>
        <v>185</v>
      </c>
      <c r="AG23" s="5">
        <f t="shared" si="18"/>
        <v>1097</v>
      </c>
      <c r="AH23" s="5">
        <f t="shared" si="19"/>
        <v>5.92972972972973</v>
      </c>
      <c r="AJ23" s="5">
        <f t="shared" ref="AJ23:AK23" si="66">U23/AF23</f>
        <v>576.42202162162164</v>
      </c>
      <c r="AK23" s="5">
        <f t="shared" si="66"/>
        <v>59.084223062898815</v>
      </c>
      <c r="AM23" s="18">
        <f t="shared" si="21"/>
        <v>35546024.700000003</v>
      </c>
      <c r="AN23" s="18">
        <f t="shared" si="22"/>
        <v>129630785</v>
      </c>
      <c r="AP23" s="18">
        <f t="shared" si="23"/>
        <v>192140.67405405408</v>
      </c>
      <c r="AQ23" s="18">
        <f t="shared" si="24"/>
        <v>118168.44576116682</v>
      </c>
    </row>
    <row r="24" spans="2:72" ht="15.75" customHeight="1">
      <c r="B24" s="19">
        <v>4052.0771599999998</v>
      </c>
      <c r="C24" s="20">
        <v>1637884800</v>
      </c>
      <c r="D24" s="20">
        <v>133605.91399999999</v>
      </c>
      <c r="E24" s="20">
        <v>4532.30231</v>
      </c>
      <c r="F24" s="20">
        <v>83889240.799999997</v>
      </c>
      <c r="G24" s="20">
        <v>343</v>
      </c>
      <c r="H24" s="20">
        <v>44535304.600000001</v>
      </c>
      <c r="I24" s="16"/>
      <c r="J24" s="19">
        <v>4037</v>
      </c>
      <c r="K24" s="20">
        <v>1637884800</v>
      </c>
      <c r="L24" s="20">
        <v>124766.92600000001</v>
      </c>
      <c r="M24" s="20">
        <v>4525</v>
      </c>
      <c r="N24" s="20">
        <v>26958540.899999999</v>
      </c>
      <c r="O24" s="20">
        <v>1473</v>
      </c>
      <c r="P24" s="20">
        <v>249533852</v>
      </c>
      <c r="Q24" s="21"/>
      <c r="R24" s="18">
        <f t="shared" si="7"/>
        <v>83889240.799999997</v>
      </c>
      <c r="S24" s="18">
        <f t="shared" si="8"/>
        <v>26958540.899999999</v>
      </c>
      <c r="U24" s="18">
        <f t="shared" si="9"/>
        <v>133605.91399999999</v>
      </c>
      <c r="V24" s="18">
        <f t="shared" si="10"/>
        <v>124766.92600000001</v>
      </c>
      <c r="W24" s="18"/>
      <c r="X24" s="18"/>
      <c r="Z24" s="5">
        <f t="shared" ref="Z24:AA24" si="67">U24/R24</f>
        <v>1.592646598370455E-3</v>
      </c>
      <c r="AA24" s="5">
        <f t="shared" si="67"/>
        <v>4.6281038155147345E-3</v>
      </c>
      <c r="AB24" s="5">
        <f t="shared" si="14"/>
        <v>3.0354572171442792E-3</v>
      </c>
      <c r="AF24" s="5">
        <f t="shared" si="17"/>
        <v>343</v>
      </c>
      <c r="AG24" s="5">
        <f t="shared" si="18"/>
        <v>1473</v>
      </c>
      <c r="AH24" s="5">
        <f t="shared" si="19"/>
        <v>4.2944606413994171</v>
      </c>
      <c r="AJ24" s="5">
        <f t="shared" ref="AJ24:AK24" si="68">U24/AF24</f>
        <v>389.52161516034982</v>
      </c>
      <c r="AK24" s="5">
        <f t="shared" si="68"/>
        <v>84.70259742023083</v>
      </c>
      <c r="AM24" s="18">
        <f t="shared" si="21"/>
        <v>44535304.600000001</v>
      </c>
      <c r="AN24" s="18">
        <f t="shared" si="22"/>
        <v>249533852</v>
      </c>
      <c r="AP24" s="18">
        <f t="shared" si="23"/>
        <v>129840.53819241983</v>
      </c>
      <c r="AQ24" s="18">
        <f t="shared" si="24"/>
        <v>169405.19484046166</v>
      </c>
    </row>
    <row r="25" spans="2:72" ht="15.75" customHeight="1">
      <c r="B25" s="22">
        <v>4082.17461</v>
      </c>
      <c r="C25" s="23">
        <v>1637971200</v>
      </c>
      <c r="D25" s="23">
        <v>20315.5707</v>
      </c>
      <c r="E25" s="23">
        <v>4046.5611399999998</v>
      </c>
      <c r="F25" s="23">
        <v>83006095.700000003</v>
      </c>
      <c r="G25" s="23">
        <v>129</v>
      </c>
      <c r="H25" s="23">
        <v>6771856.9000000004</v>
      </c>
      <c r="I25" s="16"/>
      <c r="J25" s="22">
        <v>4090</v>
      </c>
      <c r="K25" s="23">
        <v>1637971200</v>
      </c>
      <c r="L25" s="23">
        <v>10028.4318</v>
      </c>
      <c r="M25" s="23">
        <v>4044</v>
      </c>
      <c r="N25" s="23">
        <v>27111976.800000001</v>
      </c>
      <c r="O25" s="23">
        <v>741</v>
      </c>
      <c r="P25" s="23">
        <v>20056863.600000001</v>
      </c>
      <c r="Q25" s="17"/>
      <c r="R25" s="18">
        <f t="shared" si="7"/>
        <v>83006095.700000003</v>
      </c>
      <c r="S25" s="18">
        <f t="shared" si="8"/>
        <v>27111976.800000001</v>
      </c>
      <c r="U25" s="18">
        <f t="shared" si="9"/>
        <v>20315.5707</v>
      </c>
      <c r="V25" s="18">
        <f t="shared" si="10"/>
        <v>10028.4318</v>
      </c>
      <c r="W25" s="18"/>
      <c r="X25" s="18"/>
      <c r="Z25" s="5">
        <f t="shared" ref="Z25:AA25" si="69">U25/R25</f>
        <v>2.4474793722890399E-4</v>
      </c>
      <c r="AA25" s="5">
        <f t="shared" si="69"/>
        <v>3.6988936195902914E-4</v>
      </c>
      <c r="AB25" s="5">
        <f t="shared" si="14"/>
        <v>1.2514142473012515E-4</v>
      </c>
      <c r="AF25" s="5">
        <f t="shared" si="17"/>
        <v>129</v>
      </c>
      <c r="AG25" s="5">
        <f t="shared" si="18"/>
        <v>741</v>
      </c>
      <c r="AH25" s="5">
        <f t="shared" si="19"/>
        <v>5.7441860465116283</v>
      </c>
      <c r="AJ25" s="5">
        <f t="shared" ref="AJ25:AK25" si="70">U25/AF25</f>
        <v>157.48504418604651</v>
      </c>
      <c r="AK25" s="5">
        <f t="shared" si="70"/>
        <v>13.533646153846155</v>
      </c>
      <c r="AM25" s="18">
        <f t="shared" si="21"/>
        <v>6771856.9000000004</v>
      </c>
      <c r="AN25" s="18">
        <f t="shared" si="22"/>
        <v>20056863.600000001</v>
      </c>
      <c r="AP25" s="18">
        <f t="shared" si="23"/>
        <v>52495.014728682174</v>
      </c>
      <c r="AQ25" s="18">
        <f t="shared" si="24"/>
        <v>27067.292307692311</v>
      </c>
    </row>
    <row r="26" spans="2:72" ht="15.75" customHeight="1">
      <c r="B26" s="19">
        <v>4286.8288199999997</v>
      </c>
      <c r="C26" s="20">
        <v>1638057600</v>
      </c>
      <c r="D26" s="20">
        <v>39142.222600000001</v>
      </c>
      <c r="E26" s="20">
        <v>4076.0654399999999</v>
      </c>
      <c r="F26" s="20">
        <v>86362002.599999994</v>
      </c>
      <c r="G26" s="20">
        <v>163</v>
      </c>
      <c r="H26" s="20">
        <v>13047407.5</v>
      </c>
      <c r="I26" s="16"/>
      <c r="J26" s="19">
        <v>4290</v>
      </c>
      <c r="K26" s="20">
        <v>1638057600</v>
      </c>
      <c r="L26" s="20">
        <v>11291.206899999999</v>
      </c>
      <c r="M26" s="20">
        <v>4078</v>
      </c>
      <c r="N26" s="20">
        <v>28220589.899999999</v>
      </c>
      <c r="O26" s="20">
        <v>639</v>
      </c>
      <c r="P26" s="20">
        <v>22582413.800000001</v>
      </c>
      <c r="Q26" s="21"/>
      <c r="R26" s="18">
        <f t="shared" si="7"/>
        <v>86362002.599999994</v>
      </c>
      <c r="S26" s="18">
        <f t="shared" si="8"/>
        <v>28220589.899999999</v>
      </c>
      <c r="U26" s="18">
        <f t="shared" si="9"/>
        <v>39142.222600000001</v>
      </c>
      <c r="V26" s="18">
        <f t="shared" si="10"/>
        <v>11291.206899999999</v>
      </c>
      <c r="W26" s="18"/>
      <c r="X26" s="18"/>
      <c r="Z26" s="5">
        <f t="shared" ref="Z26:AA26" si="71">U26/R26</f>
        <v>4.532343093211227E-4</v>
      </c>
      <c r="AA26" s="5">
        <f t="shared" si="71"/>
        <v>4.0010527561651008E-4</v>
      </c>
      <c r="AB26" s="5">
        <f t="shared" si="14"/>
        <v>-5.3129033704612627E-5</v>
      </c>
      <c r="AF26" s="5">
        <f t="shared" si="17"/>
        <v>163</v>
      </c>
      <c r="AG26" s="5">
        <f t="shared" si="18"/>
        <v>639</v>
      </c>
      <c r="AH26" s="5">
        <f t="shared" si="19"/>
        <v>3.9202453987730062</v>
      </c>
      <c r="AJ26" s="5">
        <f t="shared" ref="AJ26:AK26" si="72">U26/AF26</f>
        <v>240.13633496932516</v>
      </c>
      <c r="AK26" s="5">
        <f t="shared" si="72"/>
        <v>17.670120344287948</v>
      </c>
      <c r="AM26" s="18">
        <f t="shared" si="21"/>
        <v>13047407.5</v>
      </c>
      <c r="AN26" s="18">
        <f t="shared" si="22"/>
        <v>22582413.800000001</v>
      </c>
      <c r="AP26" s="18">
        <f t="shared" si="23"/>
        <v>80045.444785276079</v>
      </c>
      <c r="AQ26" s="18">
        <f t="shared" si="24"/>
        <v>35340.240688575905</v>
      </c>
    </row>
    <row r="27" spans="2:72" ht="15.75" customHeight="1">
      <c r="B27" s="22">
        <v>4444.4994699999997</v>
      </c>
      <c r="C27" s="23">
        <v>1638144000</v>
      </c>
      <c r="D27" s="23">
        <v>143266.18400000001</v>
      </c>
      <c r="E27" s="23">
        <v>4303.7678500000002</v>
      </c>
      <c r="F27" s="23">
        <v>106172290</v>
      </c>
      <c r="G27" s="23">
        <v>163</v>
      </c>
      <c r="H27" s="23">
        <v>47755394.700000003</v>
      </c>
      <c r="I27" s="16"/>
      <c r="J27" s="22">
        <v>4444</v>
      </c>
      <c r="K27" s="23">
        <v>1638144000</v>
      </c>
      <c r="L27" s="23">
        <v>44222.921399999999</v>
      </c>
      <c r="M27" s="23">
        <v>4290</v>
      </c>
      <c r="N27" s="23">
        <v>34889697.5</v>
      </c>
      <c r="O27" s="23">
        <v>912</v>
      </c>
      <c r="P27" s="23">
        <v>88445842.799999997</v>
      </c>
      <c r="Q27" s="17"/>
      <c r="R27" s="18">
        <f t="shared" si="7"/>
        <v>106172290</v>
      </c>
      <c r="S27" s="18">
        <f t="shared" si="8"/>
        <v>34889697.5</v>
      </c>
      <c r="U27" s="18">
        <f t="shared" si="9"/>
        <v>143266.18400000001</v>
      </c>
      <c r="V27" s="18">
        <f t="shared" si="10"/>
        <v>44222.921399999999</v>
      </c>
      <c r="W27" s="18"/>
      <c r="X27" s="18"/>
      <c r="Z27" s="5">
        <f t="shared" ref="Z27:AA27" si="73">U27/R27</f>
        <v>1.349374530774461E-3</v>
      </c>
      <c r="AA27" s="5">
        <f t="shared" si="73"/>
        <v>1.2675065870089586E-3</v>
      </c>
      <c r="AB27" s="5">
        <f t="shared" si="14"/>
        <v>-8.1867943765502387E-5</v>
      </c>
      <c r="AF27" s="5">
        <f t="shared" si="17"/>
        <v>163</v>
      </c>
      <c r="AG27" s="5">
        <f t="shared" si="18"/>
        <v>912</v>
      </c>
      <c r="AH27" s="5">
        <f t="shared" si="19"/>
        <v>5.595092024539877</v>
      </c>
      <c r="AJ27" s="5">
        <f t="shared" ref="AJ27:AK27" si="74">U27/AF27</f>
        <v>878.93364417177918</v>
      </c>
      <c r="AK27" s="5">
        <f t="shared" si="74"/>
        <v>48.490045394736839</v>
      </c>
      <c r="AM27" s="18">
        <f t="shared" si="21"/>
        <v>47755394.700000003</v>
      </c>
      <c r="AN27" s="18">
        <f t="shared" si="22"/>
        <v>88445842.799999997</v>
      </c>
      <c r="AP27" s="18">
        <f t="shared" si="23"/>
        <v>292977.88159509207</v>
      </c>
      <c r="AQ27" s="18">
        <f t="shared" si="24"/>
        <v>96980.090789473674</v>
      </c>
    </row>
    <row r="28" spans="2:72" ht="15.75" customHeight="1">
      <c r="B28" s="19">
        <v>4644.6937699999999</v>
      </c>
      <c r="C28" s="20">
        <v>1638230400</v>
      </c>
      <c r="D28" s="20">
        <v>369629.451</v>
      </c>
      <c r="E28" s="20">
        <v>4450.4661900000001</v>
      </c>
      <c r="F28" s="20">
        <v>107909959</v>
      </c>
      <c r="G28" s="20">
        <v>378</v>
      </c>
      <c r="H28" s="20">
        <v>123209817</v>
      </c>
      <c r="I28" s="16"/>
      <c r="J28" s="19">
        <v>4632</v>
      </c>
      <c r="K28" s="20">
        <v>1638230400</v>
      </c>
      <c r="L28" s="20">
        <v>98869.216799999995</v>
      </c>
      <c r="M28" s="20">
        <v>4447</v>
      </c>
      <c r="N28" s="20">
        <v>36760825.200000003</v>
      </c>
      <c r="O28" s="20">
        <v>1544</v>
      </c>
      <c r="P28" s="20">
        <v>197738434</v>
      </c>
      <c r="Q28" s="21"/>
      <c r="R28" s="18">
        <f t="shared" si="7"/>
        <v>107909959</v>
      </c>
      <c r="S28" s="18">
        <f t="shared" si="8"/>
        <v>36760825.200000003</v>
      </c>
      <c r="U28" s="18">
        <f t="shared" si="9"/>
        <v>369629.451</v>
      </c>
      <c r="V28" s="18">
        <f t="shared" si="10"/>
        <v>98869.216799999995</v>
      </c>
      <c r="W28" s="18"/>
      <c r="X28" s="18"/>
      <c r="Z28" s="5">
        <f t="shared" ref="Z28:AA28" si="75">U28/R28</f>
        <v>3.4253506759278816E-3</v>
      </c>
      <c r="AA28" s="5">
        <f t="shared" si="75"/>
        <v>2.6895265887556842E-3</v>
      </c>
      <c r="AB28" s="5">
        <f t="shared" si="14"/>
        <v>-7.3582408717219735E-4</v>
      </c>
      <c r="AF28" s="5">
        <f t="shared" si="17"/>
        <v>378</v>
      </c>
      <c r="AG28" s="5">
        <f t="shared" si="18"/>
        <v>1544</v>
      </c>
      <c r="AH28" s="5">
        <f t="shared" si="19"/>
        <v>4.0846560846560847</v>
      </c>
      <c r="AJ28" s="5">
        <f t="shared" ref="AJ28:AK28" si="76">U28/AF28</f>
        <v>977.85569047619049</v>
      </c>
      <c r="AK28" s="5">
        <f t="shared" si="76"/>
        <v>64.03446683937824</v>
      </c>
      <c r="AM28" s="18">
        <f t="shared" si="21"/>
        <v>123209817</v>
      </c>
      <c r="AN28" s="18">
        <f t="shared" si="22"/>
        <v>197738434</v>
      </c>
      <c r="AP28" s="18">
        <f t="shared" si="23"/>
        <v>325951.89682539681</v>
      </c>
      <c r="AQ28" s="18">
        <f t="shared" si="24"/>
        <v>128068.93393782384</v>
      </c>
    </row>
    <row r="29" spans="2:72" ht="15.75" customHeight="1">
      <c r="B29" s="22">
        <v>4578.4916999999996</v>
      </c>
      <c r="C29" s="23">
        <v>1638316800</v>
      </c>
      <c r="D29" s="23">
        <v>322832.11300000001</v>
      </c>
      <c r="E29" s="23">
        <v>4642.2987800000001</v>
      </c>
      <c r="F29" s="23">
        <v>107803725</v>
      </c>
      <c r="G29" s="23">
        <v>274</v>
      </c>
      <c r="H29" s="23">
        <v>107610704</v>
      </c>
      <c r="I29" s="16"/>
      <c r="J29" s="22">
        <v>4587</v>
      </c>
      <c r="K29" s="23">
        <v>1638316800</v>
      </c>
      <c r="L29" s="23">
        <v>92288.208799999993</v>
      </c>
      <c r="M29" s="23">
        <v>4620</v>
      </c>
      <c r="N29" s="23">
        <v>42809598.600000001</v>
      </c>
      <c r="O29" s="23">
        <v>1073</v>
      </c>
      <c r="P29" s="23">
        <v>184576418</v>
      </c>
      <c r="Q29" s="17"/>
      <c r="R29" s="18">
        <f t="shared" si="7"/>
        <v>107803725</v>
      </c>
      <c r="S29" s="18">
        <f t="shared" si="8"/>
        <v>42809598.600000001</v>
      </c>
      <c r="U29" s="18">
        <f t="shared" si="9"/>
        <v>322832.11300000001</v>
      </c>
      <c r="V29" s="18">
        <f t="shared" si="10"/>
        <v>92288.208799999993</v>
      </c>
      <c r="W29" s="18"/>
      <c r="X29" s="18"/>
      <c r="Z29" s="5">
        <f t="shared" ref="Z29:AA29" si="77">U29/R29</f>
        <v>2.9946285529558465E-3</v>
      </c>
      <c r="AA29" s="5">
        <f t="shared" si="77"/>
        <v>2.1557830911313426E-3</v>
      </c>
      <c r="AB29" s="5">
        <f t="shared" si="14"/>
        <v>-8.3884546182450394E-4</v>
      </c>
      <c r="AF29" s="5">
        <f t="shared" si="17"/>
        <v>274</v>
      </c>
      <c r="AG29" s="5">
        <f t="shared" si="18"/>
        <v>1073</v>
      </c>
      <c r="AH29" s="5">
        <f t="shared" si="19"/>
        <v>3.9160583941605838</v>
      </c>
      <c r="AJ29" s="5">
        <f t="shared" ref="AJ29:AK29" si="78">U29/AF29</f>
        <v>1178.2193905109489</v>
      </c>
      <c r="AK29" s="5">
        <f t="shared" si="78"/>
        <v>86.009514259086671</v>
      </c>
      <c r="AM29" s="18">
        <f t="shared" si="21"/>
        <v>107610704</v>
      </c>
      <c r="AN29" s="18">
        <f t="shared" si="22"/>
        <v>184576418</v>
      </c>
      <c r="AP29" s="18">
        <f t="shared" si="23"/>
        <v>392739.79562043794</v>
      </c>
      <c r="AQ29" s="18">
        <f t="shared" si="24"/>
        <v>172019.02889095992</v>
      </c>
    </row>
    <row r="30" spans="2:72" ht="15.75" customHeight="1">
      <c r="B30" s="19">
        <v>4524.0631899999998</v>
      </c>
      <c r="C30" s="20">
        <v>1638403200</v>
      </c>
      <c r="D30" s="20">
        <v>266074.13900000002</v>
      </c>
      <c r="E30" s="20">
        <v>4578.4685399999998</v>
      </c>
      <c r="F30" s="20">
        <v>106840265</v>
      </c>
      <c r="G30" s="20">
        <v>260</v>
      </c>
      <c r="H30" s="20">
        <v>88691379.5</v>
      </c>
      <c r="I30" s="16"/>
      <c r="J30" s="19">
        <v>4520</v>
      </c>
      <c r="K30" s="20">
        <v>1638403200</v>
      </c>
      <c r="L30" s="20">
        <v>68296.923800000004</v>
      </c>
      <c r="M30" s="20">
        <v>4579</v>
      </c>
      <c r="N30" s="20">
        <v>45301479</v>
      </c>
      <c r="O30" s="20">
        <v>1070</v>
      </c>
      <c r="P30" s="20">
        <v>136593848</v>
      </c>
      <c r="Q30" s="21"/>
      <c r="R30" s="18">
        <f t="shared" si="7"/>
        <v>106840265</v>
      </c>
      <c r="S30" s="18">
        <f t="shared" si="8"/>
        <v>45301479</v>
      </c>
      <c r="U30" s="18">
        <f t="shared" si="9"/>
        <v>266074.13900000002</v>
      </c>
      <c r="V30" s="18">
        <f t="shared" si="10"/>
        <v>68296.923800000004</v>
      </c>
      <c r="W30" s="18"/>
      <c r="X30" s="18"/>
      <c r="Z30" s="5">
        <f t="shared" ref="Z30:AA30" si="79">U30/R30</f>
        <v>2.4903919790914037E-3</v>
      </c>
      <c r="AA30" s="5">
        <f t="shared" si="79"/>
        <v>1.5076091400901062E-3</v>
      </c>
      <c r="AB30" s="5">
        <f t="shared" si="14"/>
        <v>-9.8278283900129744E-4</v>
      </c>
      <c r="AF30" s="5">
        <f t="shared" si="17"/>
        <v>260</v>
      </c>
      <c r="AG30" s="5">
        <f t="shared" si="18"/>
        <v>1070</v>
      </c>
      <c r="AH30" s="5">
        <f t="shared" si="19"/>
        <v>4.115384615384615</v>
      </c>
      <c r="AJ30" s="5">
        <f t="shared" ref="AJ30:AK30" si="80">U30/AF30</f>
        <v>1023.3620730769231</v>
      </c>
      <c r="AK30" s="5">
        <f t="shared" si="80"/>
        <v>63.828900747663553</v>
      </c>
      <c r="AM30" s="18">
        <f t="shared" si="21"/>
        <v>88691379.5</v>
      </c>
      <c r="AN30" s="18">
        <f t="shared" si="22"/>
        <v>136593848</v>
      </c>
      <c r="AP30" s="18">
        <f t="shared" si="23"/>
        <v>341120.69038461539</v>
      </c>
      <c r="AQ30" s="18">
        <f t="shared" si="24"/>
        <v>127657.80186915888</v>
      </c>
    </row>
    <row r="31" spans="2:72" ht="15.75" customHeight="1">
      <c r="B31" s="22">
        <v>4226.80555</v>
      </c>
      <c r="C31" s="23">
        <v>1638489600</v>
      </c>
      <c r="D31" s="23">
        <v>286575.16399999999</v>
      </c>
      <c r="E31" s="23">
        <v>4528.3469100000002</v>
      </c>
      <c r="F31" s="23">
        <v>123067584</v>
      </c>
      <c r="G31" s="23">
        <v>291</v>
      </c>
      <c r="H31" s="23">
        <v>95525054.599999994</v>
      </c>
      <c r="I31" s="16"/>
      <c r="J31" s="22">
        <v>4218</v>
      </c>
      <c r="K31" s="23">
        <v>1638489600</v>
      </c>
      <c r="L31" s="23">
        <v>106058.417</v>
      </c>
      <c r="M31" s="23">
        <v>4520</v>
      </c>
      <c r="N31" s="23">
        <v>47701222</v>
      </c>
      <c r="O31" s="23">
        <v>1367</v>
      </c>
      <c r="P31" s="23">
        <v>212116835</v>
      </c>
      <c r="Q31" s="17"/>
      <c r="R31" s="18">
        <f t="shared" si="7"/>
        <v>123067584</v>
      </c>
      <c r="S31" s="18">
        <f t="shared" si="8"/>
        <v>47701222</v>
      </c>
      <c r="U31" s="18">
        <f t="shared" si="9"/>
        <v>286575.16399999999</v>
      </c>
      <c r="V31" s="18">
        <f t="shared" si="10"/>
        <v>106058.417</v>
      </c>
      <c r="W31" s="18"/>
      <c r="X31" s="18"/>
      <c r="Z31" s="5">
        <f t="shared" ref="Z31:AA31" si="81">U31/R31</f>
        <v>2.3285999016605381E-3</v>
      </c>
      <c r="AA31" s="5">
        <f t="shared" si="81"/>
        <v>2.2233899374737194E-3</v>
      </c>
      <c r="AB31" s="5">
        <f t="shared" si="14"/>
        <v>-1.052099641868187E-4</v>
      </c>
      <c r="AF31" s="5">
        <f t="shared" si="17"/>
        <v>291</v>
      </c>
      <c r="AG31" s="5">
        <f t="shared" si="18"/>
        <v>1367</v>
      </c>
      <c r="AH31" s="5">
        <f t="shared" si="19"/>
        <v>4.6975945017182132</v>
      </c>
      <c r="AJ31" s="5">
        <f t="shared" ref="AJ31:AK31" si="82">U31/AF31</f>
        <v>984.79437800687276</v>
      </c>
      <c r="AK31" s="5">
        <f t="shared" si="82"/>
        <v>77.584796634967077</v>
      </c>
      <c r="AM31" s="18">
        <f t="shared" si="21"/>
        <v>95525054.599999994</v>
      </c>
      <c r="AN31" s="18">
        <f t="shared" si="22"/>
        <v>212116835</v>
      </c>
      <c r="AP31" s="18">
        <f t="shared" si="23"/>
        <v>328264.7924398625</v>
      </c>
      <c r="AQ31" s="18">
        <f t="shared" si="24"/>
        <v>155169.59400146306</v>
      </c>
    </row>
    <row r="32" spans="2:72" ht="15.75" customHeight="1">
      <c r="B32" s="19">
        <v>4117.4223400000001</v>
      </c>
      <c r="C32" s="20">
        <v>1638576000</v>
      </c>
      <c r="D32" s="20">
        <v>595308.56000000006</v>
      </c>
      <c r="E32" s="20">
        <v>4221.3111900000004</v>
      </c>
      <c r="F32" s="20">
        <v>121691221</v>
      </c>
      <c r="G32" s="20">
        <v>594</v>
      </c>
      <c r="H32" s="20">
        <v>198436187</v>
      </c>
      <c r="I32" s="16"/>
      <c r="J32" s="19">
        <v>4124</v>
      </c>
      <c r="K32" s="20">
        <v>1638576000</v>
      </c>
      <c r="L32" s="20">
        <v>188673.14499999999</v>
      </c>
      <c r="M32" s="20">
        <v>4214</v>
      </c>
      <c r="N32" s="20">
        <v>47606160.299999997</v>
      </c>
      <c r="O32" s="20">
        <v>2118</v>
      </c>
      <c r="P32" s="20">
        <v>377346290</v>
      </c>
      <c r="Q32" s="21"/>
      <c r="R32" s="18">
        <f t="shared" si="7"/>
        <v>121691221</v>
      </c>
      <c r="S32" s="18">
        <f t="shared" si="8"/>
        <v>47606160.299999997</v>
      </c>
      <c r="U32" s="18">
        <f t="shared" si="9"/>
        <v>595308.56000000006</v>
      </c>
      <c r="V32" s="18">
        <f t="shared" si="10"/>
        <v>188673.14499999999</v>
      </c>
      <c r="W32" s="18"/>
      <c r="X32" s="18"/>
      <c r="Z32" s="5">
        <f t="shared" ref="Z32:AA32" si="83">U32/R32</f>
        <v>4.8919597905916325E-3</v>
      </c>
      <c r="AA32" s="5">
        <f t="shared" si="83"/>
        <v>3.9632086228134642E-3</v>
      </c>
      <c r="AB32" s="5">
        <f t="shared" si="14"/>
        <v>-9.2875116777816832E-4</v>
      </c>
      <c r="AF32" s="5">
        <f t="shared" si="17"/>
        <v>594</v>
      </c>
      <c r="AG32" s="5">
        <f t="shared" si="18"/>
        <v>2118</v>
      </c>
      <c r="AH32" s="5">
        <f t="shared" si="19"/>
        <v>3.5656565656565657</v>
      </c>
      <c r="AJ32" s="5">
        <f t="shared" ref="AJ32:AK32" si="84">U32/AF32</f>
        <v>1002.2029629629631</v>
      </c>
      <c r="AK32" s="5">
        <f t="shared" si="84"/>
        <v>89.080805004721427</v>
      </c>
      <c r="AM32" s="18">
        <f t="shared" si="21"/>
        <v>198436187</v>
      </c>
      <c r="AN32" s="18">
        <f t="shared" si="22"/>
        <v>377346290</v>
      </c>
      <c r="AP32" s="18">
        <f t="shared" si="23"/>
        <v>334067.65488215489</v>
      </c>
      <c r="AQ32" s="18">
        <f t="shared" si="24"/>
        <v>178161.61000944287</v>
      </c>
    </row>
    <row r="33" spans="2:43" ht="15.75" customHeight="1">
      <c r="B33" s="22">
        <v>4185.6913800000002</v>
      </c>
      <c r="C33" s="23">
        <v>1638662400</v>
      </c>
      <c r="D33" s="23">
        <v>286794.57699999999</v>
      </c>
      <c r="E33" s="23">
        <v>4128.9730799999998</v>
      </c>
      <c r="F33" s="23">
        <v>123677378</v>
      </c>
      <c r="G33" s="23">
        <v>286</v>
      </c>
      <c r="H33" s="23">
        <v>95598192.299999997</v>
      </c>
      <c r="I33" s="16"/>
      <c r="J33" s="22">
        <v>4197</v>
      </c>
      <c r="K33" s="23">
        <v>1638662400</v>
      </c>
      <c r="L33" s="23">
        <v>105891.842</v>
      </c>
      <c r="M33" s="23">
        <v>4124</v>
      </c>
      <c r="N33" s="23">
        <v>48450521.600000001</v>
      </c>
      <c r="O33" s="23">
        <v>1323</v>
      </c>
      <c r="P33" s="23">
        <v>211783684</v>
      </c>
      <c r="Q33" s="17"/>
      <c r="R33" s="18">
        <f t="shared" si="7"/>
        <v>123677378</v>
      </c>
      <c r="S33" s="18">
        <f t="shared" si="8"/>
        <v>48450521.600000001</v>
      </c>
      <c r="U33" s="18">
        <f t="shared" si="9"/>
        <v>286794.57699999999</v>
      </c>
      <c r="V33" s="18">
        <f t="shared" si="10"/>
        <v>105891.842</v>
      </c>
      <c r="W33" s="18"/>
      <c r="X33" s="18"/>
      <c r="Z33" s="5">
        <f t="shared" ref="Z33:AA33" si="85">U33/R33</f>
        <v>2.3188927646897559E-3</v>
      </c>
      <c r="AA33" s="5">
        <f t="shared" si="85"/>
        <v>2.1855666049217519E-3</v>
      </c>
      <c r="AB33" s="5">
        <f t="shared" si="14"/>
        <v>-1.3332615976800397E-4</v>
      </c>
      <c r="AF33" s="5">
        <f t="shared" si="17"/>
        <v>286</v>
      </c>
      <c r="AG33" s="5">
        <f t="shared" si="18"/>
        <v>1323</v>
      </c>
      <c r="AH33" s="5">
        <f t="shared" si="19"/>
        <v>4.6258741258741258</v>
      </c>
      <c r="AJ33" s="5">
        <f t="shared" ref="AJ33:AK33" si="86">U33/AF33</f>
        <v>1002.7782412587412</v>
      </c>
      <c r="AK33" s="5">
        <f t="shared" si="86"/>
        <v>80.03918518518519</v>
      </c>
      <c r="AM33" s="18">
        <f t="shared" si="21"/>
        <v>95598192.299999997</v>
      </c>
      <c r="AN33" s="18">
        <f t="shared" si="22"/>
        <v>211783684</v>
      </c>
      <c r="AP33" s="18">
        <f t="shared" si="23"/>
        <v>334259.41363636364</v>
      </c>
      <c r="AQ33" s="18">
        <f t="shared" si="24"/>
        <v>160078.37037037036</v>
      </c>
    </row>
    <row r="34" spans="2:43" ht="15.75" customHeight="1">
      <c r="B34" s="19">
        <v>4345.9600799999998</v>
      </c>
      <c r="C34" s="20">
        <v>1638748800</v>
      </c>
      <c r="D34" s="20">
        <v>422236.46399999998</v>
      </c>
      <c r="E34" s="20">
        <v>4189.5812800000003</v>
      </c>
      <c r="F34" s="20">
        <v>126715900</v>
      </c>
      <c r="G34" s="20">
        <v>435</v>
      </c>
      <c r="H34" s="20">
        <v>140745488</v>
      </c>
      <c r="I34" s="16"/>
      <c r="J34" s="19">
        <v>4353</v>
      </c>
      <c r="K34" s="20">
        <v>1638748800</v>
      </c>
      <c r="L34" s="20">
        <v>136234.864</v>
      </c>
      <c r="M34" s="20">
        <v>4197</v>
      </c>
      <c r="N34" s="20">
        <v>49524541.700000003</v>
      </c>
      <c r="O34" s="20">
        <v>1730</v>
      </c>
      <c r="P34" s="20">
        <v>272469727</v>
      </c>
      <c r="Q34" s="21"/>
      <c r="R34" s="18">
        <f t="shared" si="7"/>
        <v>126715900</v>
      </c>
      <c r="S34" s="18">
        <f t="shared" si="8"/>
        <v>49524541.700000003</v>
      </c>
      <c r="U34" s="18">
        <f t="shared" si="9"/>
        <v>422236.46399999998</v>
      </c>
      <c r="V34" s="18">
        <f t="shared" si="10"/>
        <v>136234.864</v>
      </c>
      <c r="W34" s="18"/>
      <c r="X34" s="18"/>
      <c r="Z34" s="5">
        <f t="shared" ref="Z34:AA34" si="87">U34/R34</f>
        <v>3.3321506140902598E-3</v>
      </c>
      <c r="AA34" s="5">
        <f t="shared" si="87"/>
        <v>2.7508556227588471E-3</v>
      </c>
      <c r="AB34" s="5">
        <f t="shared" si="14"/>
        <v>-5.8129499133141279E-4</v>
      </c>
      <c r="AF34" s="5">
        <f t="shared" si="17"/>
        <v>435</v>
      </c>
      <c r="AG34" s="5">
        <f t="shared" si="18"/>
        <v>1730</v>
      </c>
      <c r="AH34" s="5">
        <f t="shared" si="19"/>
        <v>3.9770114942528734</v>
      </c>
      <c r="AJ34" s="5">
        <f t="shared" ref="AJ34:AK34" si="88">U34/AF34</f>
        <v>970.6585379310344</v>
      </c>
      <c r="AK34" s="5">
        <f t="shared" si="88"/>
        <v>78.748476300578034</v>
      </c>
      <c r="AM34" s="18">
        <f t="shared" si="21"/>
        <v>140745488</v>
      </c>
      <c r="AN34" s="18">
        <f t="shared" si="22"/>
        <v>272469727</v>
      </c>
      <c r="AP34" s="18">
        <f t="shared" si="23"/>
        <v>323552.84597701149</v>
      </c>
      <c r="AQ34" s="18">
        <f t="shared" si="24"/>
        <v>157496.95202312138</v>
      </c>
    </row>
    <row r="35" spans="2:43" ht="15.75" customHeight="1">
      <c r="B35" s="22">
        <v>4304.67965</v>
      </c>
      <c r="C35" s="23">
        <v>1638835200</v>
      </c>
      <c r="D35" s="23">
        <v>200343.85699999999</v>
      </c>
      <c r="E35" s="23">
        <v>4350.9218600000004</v>
      </c>
      <c r="F35" s="23">
        <v>126279636</v>
      </c>
      <c r="G35" s="23">
        <v>230</v>
      </c>
      <c r="H35" s="23">
        <v>66781285.799999997</v>
      </c>
      <c r="I35" s="16"/>
      <c r="J35" s="22">
        <v>4309</v>
      </c>
      <c r="K35" s="23">
        <v>1638835200</v>
      </c>
      <c r="L35" s="23">
        <v>63693.165200000003</v>
      </c>
      <c r="M35" s="23">
        <v>4362</v>
      </c>
      <c r="N35" s="23">
        <v>49377109.200000003</v>
      </c>
      <c r="O35" s="23">
        <v>999</v>
      </c>
      <c r="P35" s="23">
        <v>127386330</v>
      </c>
      <c r="Q35" s="17"/>
      <c r="R35" s="18">
        <f t="shared" si="7"/>
        <v>126279636</v>
      </c>
      <c r="S35" s="18">
        <f t="shared" si="8"/>
        <v>49377109.200000003</v>
      </c>
      <c r="U35" s="18">
        <f t="shared" si="9"/>
        <v>200343.85699999999</v>
      </c>
      <c r="V35" s="18">
        <f t="shared" si="10"/>
        <v>63693.165200000003</v>
      </c>
      <c r="W35" s="18"/>
      <c r="X35" s="18"/>
      <c r="Z35" s="5">
        <f t="shared" ref="Z35:AA35" si="89">U35/R35</f>
        <v>1.586509617433487E-3</v>
      </c>
      <c r="AA35" s="5">
        <f t="shared" si="89"/>
        <v>1.2899330526218817E-3</v>
      </c>
      <c r="AB35" s="5">
        <f t="shared" si="14"/>
        <v>-2.9657656481160526E-4</v>
      </c>
      <c r="AF35" s="5">
        <f t="shared" si="17"/>
        <v>230</v>
      </c>
      <c r="AG35" s="5">
        <f t="shared" si="18"/>
        <v>999</v>
      </c>
      <c r="AH35" s="5">
        <f t="shared" si="19"/>
        <v>4.3434782608695652</v>
      </c>
      <c r="AJ35" s="5">
        <f t="shared" ref="AJ35:AK35" si="90">U35/AF35</f>
        <v>871.06024782608688</v>
      </c>
      <c r="AK35" s="5">
        <f t="shared" si="90"/>
        <v>63.756922122122127</v>
      </c>
      <c r="AM35" s="18">
        <f t="shared" si="21"/>
        <v>66781285.799999997</v>
      </c>
      <c r="AN35" s="18">
        <f t="shared" si="22"/>
        <v>127386330</v>
      </c>
      <c r="AP35" s="18">
        <f t="shared" si="23"/>
        <v>290353.4165217391</v>
      </c>
      <c r="AQ35" s="18">
        <f t="shared" si="24"/>
        <v>127513.84384384385</v>
      </c>
    </row>
    <row r="36" spans="2:43" ht="15.75" customHeight="1">
      <c r="B36" s="19">
        <v>4425.9516000000003</v>
      </c>
      <c r="C36" s="20">
        <v>1638921600</v>
      </c>
      <c r="D36" s="20">
        <v>227029.22200000001</v>
      </c>
      <c r="E36" s="20">
        <v>4304.67965</v>
      </c>
      <c r="F36" s="20">
        <v>131598555</v>
      </c>
      <c r="G36" s="20">
        <v>240</v>
      </c>
      <c r="H36" s="20">
        <v>75676407.400000006</v>
      </c>
      <c r="I36" s="16"/>
      <c r="J36" s="19">
        <v>4439</v>
      </c>
      <c r="K36" s="20">
        <v>1638921600</v>
      </c>
      <c r="L36" s="20">
        <v>71827.974000000002</v>
      </c>
      <c r="M36" s="20">
        <v>4317</v>
      </c>
      <c r="N36" s="20">
        <v>47079071.399999999</v>
      </c>
      <c r="O36" s="20">
        <v>1108</v>
      </c>
      <c r="P36" s="20">
        <v>143655948</v>
      </c>
      <c r="Q36" s="21"/>
      <c r="R36" s="18">
        <f t="shared" si="7"/>
        <v>131598555</v>
      </c>
      <c r="S36" s="18">
        <f t="shared" si="8"/>
        <v>47079071.399999999</v>
      </c>
      <c r="U36" s="18">
        <f t="shared" si="9"/>
        <v>227029.22200000001</v>
      </c>
      <c r="V36" s="18">
        <f t="shared" si="10"/>
        <v>71827.974000000002</v>
      </c>
      <c r="W36" s="18"/>
      <c r="X36" s="18"/>
      <c r="Z36" s="5">
        <f t="shared" ref="Z36:AA36" si="91">U36/R36</f>
        <v>1.7251650065610523E-3</v>
      </c>
      <c r="AA36" s="5">
        <f t="shared" si="91"/>
        <v>1.525687993922497E-3</v>
      </c>
      <c r="AB36" s="5">
        <f t="shared" si="14"/>
        <v>-1.9947701263855534E-4</v>
      </c>
      <c r="AF36" s="5">
        <f t="shared" si="17"/>
        <v>240</v>
      </c>
      <c r="AG36" s="5">
        <f t="shared" si="18"/>
        <v>1108</v>
      </c>
      <c r="AH36" s="5">
        <f t="shared" si="19"/>
        <v>4.6166666666666663</v>
      </c>
      <c r="AJ36" s="5">
        <f t="shared" ref="AJ36:AK36" si="92">U36/AF36</f>
        <v>945.9550916666667</v>
      </c>
      <c r="AK36" s="5">
        <f t="shared" si="92"/>
        <v>64.82669133574008</v>
      </c>
      <c r="AM36" s="18">
        <f t="shared" si="21"/>
        <v>75676407.400000006</v>
      </c>
      <c r="AN36" s="18">
        <f t="shared" si="22"/>
        <v>143655948</v>
      </c>
      <c r="AP36" s="18">
        <f t="shared" si="23"/>
        <v>315318.3641666667</v>
      </c>
      <c r="AQ36" s="18">
        <f t="shared" si="24"/>
        <v>129653.38267148014</v>
      </c>
    </row>
    <row r="37" spans="2:43" ht="15.75" customHeight="1">
      <c r="B37" s="22">
        <v>4122.6207999999997</v>
      </c>
      <c r="C37" s="23">
        <v>1639008000</v>
      </c>
      <c r="D37" s="23">
        <v>298998.82699999999</v>
      </c>
      <c r="E37" s="23">
        <v>4433.3563899999999</v>
      </c>
      <c r="F37" s="23">
        <v>127711608</v>
      </c>
      <c r="G37" s="23">
        <v>304</v>
      </c>
      <c r="H37" s="23">
        <v>99666275.700000003</v>
      </c>
      <c r="I37" s="16"/>
      <c r="J37" s="22">
        <v>4127</v>
      </c>
      <c r="K37" s="23">
        <v>1639008000</v>
      </c>
      <c r="L37" s="23">
        <v>99382.548200000005</v>
      </c>
      <c r="M37" s="23">
        <v>4449</v>
      </c>
      <c r="N37" s="23">
        <v>45289242.5</v>
      </c>
      <c r="O37" s="23">
        <v>1365</v>
      </c>
      <c r="P37" s="23">
        <v>198765096</v>
      </c>
      <c r="Q37" s="17"/>
      <c r="R37" s="18">
        <f t="shared" si="7"/>
        <v>127711608</v>
      </c>
      <c r="S37" s="18">
        <f t="shared" si="8"/>
        <v>45289242.5</v>
      </c>
      <c r="U37" s="18">
        <f t="shared" si="9"/>
        <v>298998.82699999999</v>
      </c>
      <c r="V37" s="18">
        <f t="shared" si="10"/>
        <v>99382.548200000005</v>
      </c>
      <c r="W37" s="18"/>
      <c r="X37" s="18"/>
      <c r="Z37" s="5">
        <f t="shared" ref="Z37:AA37" si="93">U37/R37</f>
        <v>2.3412032131018192E-3</v>
      </c>
      <c r="AA37" s="5">
        <f t="shared" si="93"/>
        <v>2.1943963447832011E-3</v>
      </c>
      <c r="AB37" s="5">
        <f t="shared" si="14"/>
        <v>-1.4680686831861816E-4</v>
      </c>
      <c r="AF37" s="5">
        <f t="shared" si="17"/>
        <v>304</v>
      </c>
      <c r="AG37" s="5">
        <f t="shared" si="18"/>
        <v>1365</v>
      </c>
      <c r="AH37" s="5">
        <f t="shared" si="19"/>
        <v>4.4901315789473681</v>
      </c>
      <c r="AJ37" s="5">
        <f t="shared" ref="AJ37:AK37" si="94">U37/AF37</f>
        <v>983.54877302631576</v>
      </c>
      <c r="AK37" s="5">
        <f t="shared" si="94"/>
        <v>72.807727619047625</v>
      </c>
      <c r="AM37" s="18">
        <f t="shared" si="21"/>
        <v>99666275.700000003</v>
      </c>
      <c r="AN37" s="18">
        <f t="shared" si="22"/>
        <v>198765096</v>
      </c>
      <c r="AP37" s="18">
        <f t="shared" si="23"/>
        <v>327849.59111842106</v>
      </c>
      <c r="AQ37" s="18">
        <f t="shared" si="24"/>
        <v>145615.45494505495</v>
      </c>
    </row>
    <row r="38" spans="2:43" ht="15.75" customHeight="1">
      <c r="B38" s="19">
        <v>3901.5254199999999</v>
      </c>
      <c r="C38" s="20">
        <v>1639094400</v>
      </c>
      <c r="D38" s="20">
        <v>397417.93800000002</v>
      </c>
      <c r="E38" s="20">
        <v>4119.2867200000001</v>
      </c>
      <c r="F38" s="20">
        <v>123452176</v>
      </c>
      <c r="G38" s="20">
        <v>367</v>
      </c>
      <c r="H38" s="20">
        <v>132472646</v>
      </c>
      <c r="I38" s="16"/>
      <c r="J38" s="19">
        <v>3897</v>
      </c>
      <c r="K38" s="20">
        <v>1639094400</v>
      </c>
      <c r="L38" s="20">
        <v>147902.73499999999</v>
      </c>
      <c r="M38" s="20">
        <v>4128</v>
      </c>
      <c r="N38" s="20">
        <v>45057886.600000001</v>
      </c>
      <c r="O38" s="20">
        <v>1757</v>
      </c>
      <c r="P38" s="20">
        <v>295805471</v>
      </c>
      <c r="Q38" s="21"/>
      <c r="R38" s="18">
        <f t="shared" si="7"/>
        <v>123452176</v>
      </c>
      <c r="S38" s="18">
        <f t="shared" si="8"/>
        <v>45057886.600000001</v>
      </c>
      <c r="U38" s="18">
        <f t="shared" si="9"/>
        <v>397417.93800000002</v>
      </c>
      <c r="V38" s="18">
        <f t="shared" si="10"/>
        <v>147902.73499999999</v>
      </c>
      <c r="W38" s="18"/>
      <c r="X38" s="18"/>
      <c r="Z38" s="5">
        <f t="shared" ref="Z38:AA38" si="95">U38/R38</f>
        <v>3.219205613678288E-3</v>
      </c>
      <c r="AA38" s="5">
        <f t="shared" si="95"/>
        <v>3.2825049322220091E-3</v>
      </c>
      <c r="AB38" s="5">
        <f t="shared" si="14"/>
        <v>6.3299318543721082E-5</v>
      </c>
      <c r="AF38" s="5">
        <f t="shared" si="17"/>
        <v>367</v>
      </c>
      <c r="AG38" s="5">
        <f t="shared" si="18"/>
        <v>1757</v>
      </c>
      <c r="AH38" s="5">
        <f t="shared" si="19"/>
        <v>4.7874659400544957</v>
      </c>
      <c r="AJ38" s="5">
        <f t="shared" ref="AJ38:AK38" si="96">U38/AF38</f>
        <v>1082.8826648501363</v>
      </c>
      <c r="AK38" s="5">
        <f t="shared" si="96"/>
        <v>84.179132043255535</v>
      </c>
      <c r="AM38" s="18">
        <f t="shared" si="21"/>
        <v>132472646</v>
      </c>
      <c r="AN38" s="18">
        <f t="shared" si="22"/>
        <v>295805471</v>
      </c>
      <c r="AP38" s="18">
        <f t="shared" si="23"/>
        <v>360960.88828337874</v>
      </c>
      <c r="AQ38" s="18">
        <f t="shared" si="24"/>
        <v>168358.26465566305</v>
      </c>
    </row>
    <row r="39" spans="2:43" ht="15.75" customHeight="1">
      <c r="B39" s="22">
        <v>4081.0297099999998</v>
      </c>
      <c r="C39" s="23">
        <v>1639180800</v>
      </c>
      <c r="D39" s="23">
        <v>305898.85800000001</v>
      </c>
      <c r="E39" s="23">
        <v>3909.0109299999999</v>
      </c>
      <c r="F39" s="23">
        <v>128543217</v>
      </c>
      <c r="G39" s="23">
        <v>324</v>
      </c>
      <c r="H39" s="23">
        <v>101966286</v>
      </c>
      <c r="I39" s="16"/>
      <c r="J39" s="22">
        <v>4080</v>
      </c>
      <c r="K39" s="23">
        <v>1639180800</v>
      </c>
      <c r="L39" s="23">
        <v>95511.989400000006</v>
      </c>
      <c r="M39" s="23">
        <v>3903</v>
      </c>
      <c r="N39" s="23">
        <v>45819940.5</v>
      </c>
      <c r="O39" s="23">
        <v>1372</v>
      </c>
      <c r="P39" s="23">
        <v>191023979</v>
      </c>
      <c r="Q39" s="17"/>
      <c r="R39" s="18">
        <f t="shared" si="7"/>
        <v>128543217</v>
      </c>
      <c r="S39" s="18">
        <f t="shared" si="8"/>
        <v>45819940.5</v>
      </c>
      <c r="U39" s="18">
        <f t="shared" si="9"/>
        <v>305898.85800000001</v>
      </c>
      <c r="V39" s="18">
        <f t="shared" si="10"/>
        <v>95511.989400000006</v>
      </c>
      <c r="W39" s="18"/>
      <c r="X39" s="18"/>
      <c r="Z39" s="5">
        <f t="shared" ref="Z39:AA39" si="97">U39/R39</f>
        <v>2.3797355094979456E-3</v>
      </c>
      <c r="AA39" s="5">
        <f t="shared" si="97"/>
        <v>2.0845070586680489E-3</v>
      </c>
      <c r="AB39" s="5">
        <f t="shared" si="14"/>
        <v>-2.9522845082989666E-4</v>
      </c>
      <c r="AF39" s="5">
        <f t="shared" si="17"/>
        <v>324</v>
      </c>
      <c r="AG39" s="5">
        <f t="shared" si="18"/>
        <v>1372</v>
      </c>
      <c r="AH39" s="5">
        <f t="shared" si="19"/>
        <v>4.2345679012345681</v>
      </c>
      <c r="AJ39" s="5">
        <f t="shared" ref="AJ39:AK39" si="98">U39/AF39</f>
        <v>944.13227777777774</v>
      </c>
      <c r="AK39" s="5">
        <f t="shared" si="98"/>
        <v>69.61515262390671</v>
      </c>
      <c r="AM39" s="18">
        <f t="shared" si="21"/>
        <v>101966286</v>
      </c>
      <c r="AN39" s="18">
        <f t="shared" si="22"/>
        <v>191023979</v>
      </c>
      <c r="AP39" s="18">
        <f t="shared" si="23"/>
        <v>314710.75925925927</v>
      </c>
      <c r="AQ39" s="18">
        <f t="shared" si="24"/>
        <v>139230.30539358599</v>
      </c>
    </row>
    <row r="40" spans="2:43" ht="15.75" customHeight="1">
      <c r="B40" s="19">
        <v>4143.1136299999998</v>
      </c>
      <c r="C40" s="20">
        <v>1639267200</v>
      </c>
      <c r="D40" s="20">
        <v>136443.17000000001</v>
      </c>
      <c r="E40" s="20">
        <v>4086.0328599999998</v>
      </c>
      <c r="F40" s="20">
        <v>130156498</v>
      </c>
      <c r="G40" s="20">
        <v>210</v>
      </c>
      <c r="H40" s="20">
        <v>45481056.600000001</v>
      </c>
      <c r="I40" s="16"/>
      <c r="J40" s="19">
        <v>4134</v>
      </c>
      <c r="K40" s="20">
        <v>1639267200</v>
      </c>
      <c r="L40" s="20">
        <v>48659.324999999997</v>
      </c>
      <c r="M40" s="20">
        <v>4090</v>
      </c>
      <c r="N40" s="20">
        <v>46343461.299999997</v>
      </c>
      <c r="O40" s="20">
        <v>1038</v>
      </c>
      <c r="P40" s="20">
        <v>97318650</v>
      </c>
      <c r="Q40" s="21"/>
      <c r="R40" s="18">
        <f t="shared" si="7"/>
        <v>130156498</v>
      </c>
      <c r="S40" s="18">
        <f t="shared" si="8"/>
        <v>46343461.299999997</v>
      </c>
      <c r="U40" s="18">
        <f t="shared" si="9"/>
        <v>136443.17000000001</v>
      </c>
      <c r="V40" s="18">
        <f t="shared" si="10"/>
        <v>48659.324999999997</v>
      </c>
      <c r="W40" s="18"/>
      <c r="X40" s="18"/>
      <c r="Z40" s="5">
        <f t="shared" ref="Z40:AA40" si="99">U40/R40</f>
        <v>1.0483008693119571E-3</v>
      </c>
      <c r="AA40" s="5">
        <f t="shared" si="99"/>
        <v>1.0499717464996514E-3</v>
      </c>
      <c r="AB40" s="5">
        <f t="shared" si="14"/>
        <v>1.6708771876942832E-6</v>
      </c>
      <c r="AF40" s="5">
        <f t="shared" si="17"/>
        <v>210</v>
      </c>
      <c r="AG40" s="5">
        <f t="shared" si="18"/>
        <v>1038</v>
      </c>
      <c r="AH40" s="5">
        <f t="shared" si="19"/>
        <v>4.9428571428571431</v>
      </c>
      <c r="AJ40" s="5">
        <f t="shared" ref="AJ40:AK40" si="100">U40/AF40</f>
        <v>649.72938095238101</v>
      </c>
      <c r="AK40" s="5">
        <f t="shared" si="100"/>
        <v>46.877962427745665</v>
      </c>
      <c r="AM40" s="18">
        <f t="shared" si="21"/>
        <v>45481056.600000001</v>
      </c>
      <c r="AN40" s="18">
        <f t="shared" si="22"/>
        <v>97318650</v>
      </c>
      <c r="AP40" s="18">
        <f t="shared" si="23"/>
        <v>216576.46000000002</v>
      </c>
      <c r="AQ40" s="18">
        <f t="shared" si="24"/>
        <v>93755.924855491336</v>
      </c>
    </row>
    <row r="41" spans="2:43" ht="15.75" customHeight="1">
      <c r="B41" s="22">
        <v>3784.4432000000002</v>
      </c>
      <c r="C41" s="23">
        <v>1639353600</v>
      </c>
      <c r="D41" s="23">
        <v>263349.84100000001</v>
      </c>
      <c r="E41" s="23">
        <v>4142.0585099999998</v>
      </c>
      <c r="F41" s="23">
        <v>122282061</v>
      </c>
      <c r="G41" s="23">
        <v>353</v>
      </c>
      <c r="H41" s="23">
        <v>87783280.400000006</v>
      </c>
      <c r="I41" s="16"/>
      <c r="J41" s="22">
        <v>3782</v>
      </c>
      <c r="K41" s="23">
        <v>1639353600</v>
      </c>
      <c r="L41" s="23">
        <v>80189.8606</v>
      </c>
      <c r="M41" s="23">
        <v>4140</v>
      </c>
      <c r="N41" s="23">
        <v>43431376.100000001</v>
      </c>
      <c r="O41" s="23">
        <v>1525</v>
      </c>
      <c r="P41" s="23">
        <v>160379721</v>
      </c>
      <c r="Q41" s="17"/>
      <c r="R41" s="18">
        <f t="shared" si="7"/>
        <v>122282061</v>
      </c>
      <c r="S41" s="18">
        <f t="shared" si="8"/>
        <v>43431376.100000001</v>
      </c>
      <c r="U41" s="18">
        <f t="shared" si="9"/>
        <v>263349.84100000001</v>
      </c>
      <c r="V41" s="18">
        <f t="shared" si="10"/>
        <v>80189.8606</v>
      </c>
      <c r="W41" s="18"/>
      <c r="X41" s="18"/>
      <c r="Z41" s="5">
        <f t="shared" ref="Z41:AA41" si="101">U41/R41</f>
        <v>2.1536261234589432E-3</v>
      </c>
      <c r="AA41" s="5">
        <f t="shared" si="101"/>
        <v>1.8463578131939502E-3</v>
      </c>
      <c r="AB41" s="5">
        <f t="shared" si="14"/>
        <v>-3.0726831026499303E-4</v>
      </c>
      <c r="AF41" s="5">
        <f t="shared" si="17"/>
        <v>353</v>
      </c>
      <c r="AG41" s="5">
        <f t="shared" si="18"/>
        <v>1525</v>
      </c>
      <c r="AH41" s="5">
        <f t="shared" si="19"/>
        <v>4.3201133144475925</v>
      </c>
      <c r="AJ41" s="5">
        <f t="shared" ref="AJ41:AK41" si="102">U41/AF41</f>
        <v>746.03354390934851</v>
      </c>
      <c r="AK41" s="5">
        <f t="shared" si="102"/>
        <v>52.583515147540986</v>
      </c>
      <c r="AM41" s="18">
        <f t="shared" si="21"/>
        <v>87783280.400000006</v>
      </c>
      <c r="AN41" s="18">
        <f t="shared" si="22"/>
        <v>160379721</v>
      </c>
      <c r="AP41" s="18">
        <f t="shared" si="23"/>
        <v>248677.84815864023</v>
      </c>
      <c r="AQ41" s="18">
        <f t="shared" si="24"/>
        <v>105167.03016393443</v>
      </c>
    </row>
    <row r="42" spans="2:43" ht="15.75" customHeight="1">
      <c r="B42" s="19">
        <v>3869.0771</v>
      </c>
      <c r="C42" s="20">
        <v>1639440000</v>
      </c>
      <c r="D42" s="20">
        <v>128780.227</v>
      </c>
      <c r="E42" s="20">
        <v>3767.4153299999998</v>
      </c>
      <c r="F42" s="20">
        <v>94449282.900000006</v>
      </c>
      <c r="G42" s="20">
        <v>254</v>
      </c>
      <c r="H42" s="20">
        <v>42926742.299999997</v>
      </c>
      <c r="I42" s="16"/>
      <c r="J42" s="19">
        <v>3861</v>
      </c>
      <c r="K42" s="20">
        <v>1639440000</v>
      </c>
      <c r="L42" s="20">
        <v>41171.354099999997</v>
      </c>
      <c r="M42" s="20">
        <v>3672</v>
      </c>
      <c r="N42" s="20">
        <v>32487069.899999999</v>
      </c>
      <c r="O42" s="20">
        <v>1075</v>
      </c>
      <c r="P42" s="20">
        <v>82342708.099999994</v>
      </c>
      <c r="Q42" s="21"/>
      <c r="R42" s="18">
        <f t="shared" si="7"/>
        <v>94449282.900000006</v>
      </c>
      <c r="S42" s="18">
        <f t="shared" si="8"/>
        <v>32487069.899999999</v>
      </c>
      <c r="U42" s="18">
        <f t="shared" si="9"/>
        <v>128780.227</v>
      </c>
      <c r="V42" s="18">
        <f t="shared" si="10"/>
        <v>41171.354099999997</v>
      </c>
      <c r="W42" s="18"/>
      <c r="X42" s="18"/>
      <c r="Z42" s="5">
        <f t="shared" ref="Z42:AA42" si="103">U42/R42</f>
        <v>1.3634854923816472E-3</v>
      </c>
      <c r="AA42" s="5">
        <f t="shared" si="103"/>
        <v>1.2673150957205901E-3</v>
      </c>
      <c r="AB42" s="5">
        <f t="shared" si="14"/>
        <v>-9.6170396661057105E-5</v>
      </c>
      <c r="AF42" s="5">
        <f t="shared" si="17"/>
        <v>254</v>
      </c>
      <c r="AG42" s="5">
        <f t="shared" si="18"/>
        <v>1075</v>
      </c>
      <c r="AH42" s="5">
        <f t="shared" si="19"/>
        <v>4.2322834645669287</v>
      </c>
      <c r="AJ42" s="5">
        <f t="shared" ref="AJ42:AK42" si="104">U42/AF42</f>
        <v>507.00876771653543</v>
      </c>
      <c r="AK42" s="5">
        <f t="shared" si="104"/>
        <v>38.298934046511626</v>
      </c>
      <c r="AM42" s="18">
        <f t="shared" si="21"/>
        <v>42926742.299999997</v>
      </c>
      <c r="AN42" s="18">
        <f t="shared" si="22"/>
        <v>82342708.099999994</v>
      </c>
      <c r="AP42" s="18">
        <f t="shared" si="23"/>
        <v>169002.92244094488</v>
      </c>
      <c r="AQ42" s="18">
        <f t="shared" si="24"/>
        <v>76597.867999999988</v>
      </c>
    </row>
    <row r="43" spans="2:43" ht="15.75" customHeight="1">
      <c r="B43" s="22">
        <v>4018.41516</v>
      </c>
      <c r="C43" s="23">
        <v>1639526400</v>
      </c>
      <c r="D43" s="23">
        <v>293766.603</v>
      </c>
      <c r="E43" s="23">
        <v>3863.2414600000002</v>
      </c>
      <c r="F43" s="23">
        <v>97536965.299999997</v>
      </c>
      <c r="G43" s="23">
        <v>328</v>
      </c>
      <c r="H43" s="23">
        <v>97922201.099999994</v>
      </c>
      <c r="I43" s="16"/>
      <c r="J43" s="22">
        <v>4021</v>
      </c>
      <c r="K43" s="23">
        <v>1639526400</v>
      </c>
      <c r="L43" s="23">
        <v>79991.206900000005</v>
      </c>
      <c r="M43" s="23">
        <v>3861</v>
      </c>
      <c r="N43" s="23">
        <v>33439542.5</v>
      </c>
      <c r="O43" s="23">
        <v>1342</v>
      </c>
      <c r="P43" s="23">
        <v>159982414</v>
      </c>
      <c r="Q43" s="17"/>
      <c r="R43" s="18">
        <f t="shared" si="7"/>
        <v>97536965.299999997</v>
      </c>
      <c r="S43" s="18">
        <f t="shared" si="8"/>
        <v>33439542.5</v>
      </c>
      <c r="U43" s="18">
        <f t="shared" si="9"/>
        <v>293766.603</v>
      </c>
      <c r="V43" s="18">
        <f t="shared" si="10"/>
        <v>79991.206900000005</v>
      </c>
      <c r="W43" s="18"/>
      <c r="X43" s="18"/>
      <c r="Z43" s="5">
        <f t="shared" ref="Z43:AA43" si="105">U43/R43</f>
        <v>3.0118489138599436E-3</v>
      </c>
      <c r="AA43" s="5">
        <f t="shared" si="105"/>
        <v>2.3921142730944961E-3</v>
      </c>
      <c r="AB43" s="5">
        <f t="shared" si="14"/>
        <v>-6.1973464076544747E-4</v>
      </c>
      <c r="AF43" s="5">
        <f t="shared" si="17"/>
        <v>328</v>
      </c>
      <c r="AG43" s="5">
        <f t="shared" si="18"/>
        <v>1342</v>
      </c>
      <c r="AH43" s="5">
        <f t="shared" si="19"/>
        <v>4.0914634146341466</v>
      </c>
      <c r="AJ43" s="5">
        <f t="shared" ref="AJ43:AK43" si="106">U43/AF43</f>
        <v>895.62988719512191</v>
      </c>
      <c r="AK43" s="5">
        <f t="shared" si="106"/>
        <v>59.605966393442628</v>
      </c>
      <c r="AM43" s="18">
        <f t="shared" si="21"/>
        <v>97922201.099999994</v>
      </c>
      <c r="AN43" s="18">
        <f t="shared" si="22"/>
        <v>159982414</v>
      </c>
      <c r="AP43" s="18">
        <f t="shared" si="23"/>
        <v>298543.29603658535</v>
      </c>
      <c r="AQ43" s="18">
        <f t="shared" si="24"/>
        <v>119211.93293591654</v>
      </c>
    </row>
    <row r="44" spans="2:43" ht="15.75" customHeight="1">
      <c r="B44" s="19">
        <v>3967.7326699999999</v>
      </c>
      <c r="C44" s="20">
        <v>1639612800</v>
      </c>
      <c r="D44" s="20">
        <v>208580.81</v>
      </c>
      <c r="E44" s="20">
        <v>4024.2980299999999</v>
      </c>
      <c r="F44" s="20">
        <v>97390582.400000006</v>
      </c>
      <c r="G44" s="20">
        <v>189</v>
      </c>
      <c r="H44" s="20">
        <v>69526936.799999997</v>
      </c>
      <c r="I44" s="16"/>
      <c r="J44" s="19">
        <v>3959</v>
      </c>
      <c r="K44" s="20">
        <v>1639612800</v>
      </c>
      <c r="L44" s="20">
        <v>63921.718800000002</v>
      </c>
      <c r="M44" s="20">
        <v>4022</v>
      </c>
      <c r="N44" s="20">
        <v>33248548.100000001</v>
      </c>
      <c r="O44" s="20">
        <v>1056</v>
      </c>
      <c r="P44" s="20">
        <v>127843438</v>
      </c>
      <c r="Q44" s="21"/>
      <c r="R44" s="18">
        <f t="shared" si="7"/>
        <v>97390582.400000006</v>
      </c>
      <c r="S44" s="18">
        <f t="shared" si="8"/>
        <v>33248548.100000001</v>
      </c>
      <c r="U44" s="18">
        <f t="shared" si="9"/>
        <v>208580.81</v>
      </c>
      <c r="V44" s="18">
        <f t="shared" si="10"/>
        <v>63921.718800000002</v>
      </c>
      <c r="W44" s="18"/>
      <c r="X44" s="18"/>
      <c r="Z44" s="5">
        <f t="shared" ref="Z44:AA44" si="107">U44/R44</f>
        <v>2.1416938358918775E-3</v>
      </c>
      <c r="AA44" s="5">
        <f t="shared" si="107"/>
        <v>1.9225416582927422E-3</v>
      </c>
      <c r="AB44" s="5">
        <f t="shared" si="14"/>
        <v>-2.1915217759913529E-4</v>
      </c>
      <c r="AF44" s="5">
        <f t="shared" si="17"/>
        <v>189</v>
      </c>
      <c r="AG44" s="5">
        <f t="shared" si="18"/>
        <v>1056</v>
      </c>
      <c r="AH44" s="5">
        <f t="shared" si="19"/>
        <v>5.587301587301587</v>
      </c>
      <c r="AJ44" s="5">
        <f t="shared" ref="AJ44:AK44" si="108">U44/AF44</f>
        <v>1103.6021693121693</v>
      </c>
      <c r="AK44" s="5">
        <f t="shared" si="108"/>
        <v>60.531930681818181</v>
      </c>
      <c r="AM44" s="18">
        <f t="shared" si="21"/>
        <v>69526936.799999997</v>
      </c>
      <c r="AN44" s="18">
        <f t="shared" si="22"/>
        <v>127843438</v>
      </c>
      <c r="AP44" s="18">
        <f t="shared" si="23"/>
        <v>367867.39047619049</v>
      </c>
      <c r="AQ44" s="18">
        <f t="shared" si="24"/>
        <v>121063.86174242424</v>
      </c>
    </row>
    <row r="45" spans="2:43" ht="15.75" customHeight="1">
      <c r="B45" s="22">
        <v>3885.8133499999999</v>
      </c>
      <c r="C45" s="23">
        <v>1639699200</v>
      </c>
      <c r="D45" s="23">
        <v>283648.09499999997</v>
      </c>
      <c r="E45" s="23">
        <v>3960.6291099999999</v>
      </c>
      <c r="F45" s="23">
        <v>96612575.200000003</v>
      </c>
      <c r="G45" s="23">
        <v>349</v>
      </c>
      <c r="H45" s="23">
        <v>94549365.099999994</v>
      </c>
      <c r="I45" s="16"/>
      <c r="J45" s="22">
        <v>3882</v>
      </c>
      <c r="K45" s="23">
        <v>1639699200</v>
      </c>
      <c r="L45" s="23">
        <v>92782.055600000007</v>
      </c>
      <c r="M45" s="23">
        <v>3964</v>
      </c>
      <c r="N45" s="23">
        <v>32846083.899999999</v>
      </c>
      <c r="O45" s="23">
        <v>1375</v>
      </c>
      <c r="P45" s="23">
        <v>185564111</v>
      </c>
      <c r="Q45" s="17"/>
      <c r="R45" s="18">
        <f t="shared" si="7"/>
        <v>96612575.200000003</v>
      </c>
      <c r="S45" s="18">
        <f t="shared" si="8"/>
        <v>32846083.899999999</v>
      </c>
      <c r="U45" s="18">
        <f t="shared" si="9"/>
        <v>283648.09499999997</v>
      </c>
      <c r="V45" s="18">
        <f t="shared" si="10"/>
        <v>92782.055600000007</v>
      </c>
      <c r="W45" s="18"/>
      <c r="X45" s="18"/>
      <c r="Z45" s="5">
        <f t="shared" ref="Z45:AA45" si="109">U45/R45</f>
        <v>2.9359334891220245E-3</v>
      </c>
      <c r="AA45" s="5">
        <f t="shared" si="109"/>
        <v>2.8247524387526759E-3</v>
      </c>
      <c r="AB45" s="5">
        <f t="shared" si="14"/>
        <v>-1.1118105036934858E-4</v>
      </c>
      <c r="AF45" s="5">
        <f t="shared" si="17"/>
        <v>349</v>
      </c>
      <c r="AG45" s="5">
        <f t="shared" si="18"/>
        <v>1375</v>
      </c>
      <c r="AH45" s="5">
        <f t="shared" si="19"/>
        <v>3.9398280802292263</v>
      </c>
      <c r="AJ45" s="5">
        <f t="shared" ref="AJ45:AK45" si="110">U45/AF45</f>
        <v>812.74525787965604</v>
      </c>
      <c r="AK45" s="5">
        <f t="shared" si="110"/>
        <v>67.477858618181827</v>
      </c>
      <c r="AM45" s="18">
        <f t="shared" si="21"/>
        <v>94549365.099999994</v>
      </c>
      <c r="AN45" s="18">
        <f t="shared" si="22"/>
        <v>185564111</v>
      </c>
      <c r="AP45" s="18">
        <f t="shared" si="23"/>
        <v>270915.0862464183</v>
      </c>
      <c r="AQ45" s="18">
        <f t="shared" si="24"/>
        <v>134955.71709090908</v>
      </c>
    </row>
    <row r="46" spans="2:43" ht="15.75" customHeight="1">
      <c r="B46" s="19">
        <v>3965.1136000000001</v>
      </c>
      <c r="C46" s="20">
        <v>1639785600</v>
      </c>
      <c r="D46" s="20">
        <v>202224.24900000001</v>
      </c>
      <c r="E46" s="20">
        <v>3878.73047</v>
      </c>
      <c r="F46" s="20">
        <v>98845740.599999994</v>
      </c>
      <c r="G46" s="20">
        <v>245</v>
      </c>
      <c r="H46" s="20">
        <v>67408082.900000006</v>
      </c>
      <c r="I46" s="16"/>
      <c r="J46" s="19">
        <v>3960</v>
      </c>
      <c r="K46" s="20">
        <v>1639785600</v>
      </c>
      <c r="L46" s="20">
        <v>70419.147400000002</v>
      </c>
      <c r="M46" s="20">
        <v>3868</v>
      </c>
      <c r="N46" s="20">
        <v>33412948.899999999</v>
      </c>
      <c r="O46" s="20">
        <v>1250</v>
      </c>
      <c r="P46" s="20">
        <v>140838295</v>
      </c>
      <c r="Q46" s="21"/>
      <c r="R46" s="18">
        <f t="shared" si="7"/>
        <v>98845740.599999994</v>
      </c>
      <c r="S46" s="18">
        <f t="shared" si="8"/>
        <v>33412948.899999999</v>
      </c>
      <c r="U46" s="18">
        <f t="shared" si="9"/>
        <v>202224.24900000001</v>
      </c>
      <c r="V46" s="18">
        <f t="shared" si="10"/>
        <v>70419.147400000002</v>
      </c>
      <c r="W46" s="18"/>
      <c r="X46" s="18"/>
      <c r="Z46" s="5">
        <f t="shared" ref="Z46:AA46" si="111">U46/R46</f>
        <v>2.0458569865781351E-3</v>
      </c>
      <c r="AA46" s="5">
        <f t="shared" si="111"/>
        <v>2.1075406307522891E-3</v>
      </c>
      <c r="AB46" s="5">
        <f t="shared" si="14"/>
        <v>6.1683644174154E-5</v>
      </c>
      <c r="AF46" s="5">
        <f t="shared" si="17"/>
        <v>245</v>
      </c>
      <c r="AG46" s="5">
        <f t="shared" si="18"/>
        <v>1250</v>
      </c>
      <c r="AH46" s="5">
        <f t="shared" si="19"/>
        <v>5.1020408163265305</v>
      </c>
      <c r="AJ46" s="5">
        <f t="shared" ref="AJ46:AK46" si="112">U46/AF46</f>
        <v>825.40509795918376</v>
      </c>
      <c r="AK46" s="5">
        <f t="shared" si="112"/>
        <v>56.335317920000001</v>
      </c>
      <c r="AM46" s="18">
        <f t="shared" si="21"/>
        <v>67408082.900000006</v>
      </c>
      <c r="AN46" s="18">
        <f t="shared" si="22"/>
        <v>140838295</v>
      </c>
      <c r="AP46" s="18">
        <f t="shared" si="23"/>
        <v>275135.03224489797</v>
      </c>
      <c r="AQ46" s="18">
        <f t="shared" si="24"/>
        <v>112670.636</v>
      </c>
    </row>
    <row r="47" spans="2:43" ht="15.75" customHeight="1">
      <c r="B47" s="22">
        <v>3927.5503899999999</v>
      </c>
      <c r="C47" s="23">
        <v>1639872000</v>
      </c>
      <c r="D47" s="23">
        <v>201428.87100000001</v>
      </c>
      <c r="E47" s="23">
        <v>3963.6766600000001</v>
      </c>
      <c r="F47" s="23">
        <v>100291169</v>
      </c>
      <c r="G47" s="23">
        <v>224</v>
      </c>
      <c r="H47" s="23">
        <v>67142957.099999994</v>
      </c>
      <c r="I47" s="16"/>
      <c r="J47" s="22">
        <v>3927</v>
      </c>
      <c r="K47" s="23">
        <v>1639872000</v>
      </c>
      <c r="L47" s="23">
        <v>52800.821499999998</v>
      </c>
      <c r="M47" s="23">
        <v>3960</v>
      </c>
      <c r="N47" s="23">
        <v>33295937.699999999</v>
      </c>
      <c r="O47" s="23">
        <v>1169</v>
      </c>
      <c r="P47" s="23">
        <v>105601643</v>
      </c>
      <c r="Q47" s="17"/>
      <c r="R47" s="18">
        <f t="shared" si="7"/>
        <v>100291169</v>
      </c>
      <c r="S47" s="18">
        <f t="shared" si="8"/>
        <v>33295937.699999999</v>
      </c>
      <c r="U47" s="18">
        <f t="shared" si="9"/>
        <v>201428.87100000001</v>
      </c>
      <c r="V47" s="18">
        <f t="shared" si="10"/>
        <v>52800.821499999998</v>
      </c>
      <c r="W47" s="18"/>
      <c r="X47" s="18"/>
      <c r="Z47" s="5">
        <f t="shared" ref="Z47:AA47" si="113">U47/R47</f>
        <v>2.0084407531434797E-3</v>
      </c>
      <c r="AA47" s="5">
        <f t="shared" si="113"/>
        <v>1.585803709021236E-3</v>
      </c>
      <c r="AB47" s="5">
        <f t="shared" si="14"/>
        <v>-4.2263704412224363E-4</v>
      </c>
      <c r="AF47" s="5">
        <f t="shared" si="17"/>
        <v>224</v>
      </c>
      <c r="AG47" s="5">
        <f t="shared" si="18"/>
        <v>1169</v>
      </c>
      <c r="AH47" s="5">
        <f t="shared" si="19"/>
        <v>5.21875</v>
      </c>
      <c r="AJ47" s="5">
        <f t="shared" ref="AJ47:AK47" si="114">U47/AF47</f>
        <v>899.23603125000011</v>
      </c>
      <c r="AK47" s="5">
        <f t="shared" si="114"/>
        <v>45.167511976047905</v>
      </c>
      <c r="AM47" s="18">
        <f t="shared" si="21"/>
        <v>67142957.099999994</v>
      </c>
      <c r="AN47" s="18">
        <f t="shared" si="22"/>
        <v>105601643</v>
      </c>
      <c r="AP47" s="18">
        <f t="shared" si="23"/>
        <v>299745.34419642854</v>
      </c>
      <c r="AQ47" s="18">
        <f t="shared" si="24"/>
        <v>90335.023952095813</v>
      </c>
    </row>
    <row r="48" spans="2:43" ht="15.75" customHeight="1">
      <c r="B48" s="19">
        <v>3950.83014</v>
      </c>
      <c r="C48" s="20">
        <v>1639958400</v>
      </c>
      <c r="D48" s="20">
        <v>213088.92499999999</v>
      </c>
      <c r="E48" s="20">
        <v>3924.6621599999999</v>
      </c>
      <c r="F48" s="20">
        <v>100763765</v>
      </c>
      <c r="G48" s="20">
        <v>329</v>
      </c>
      <c r="H48" s="20">
        <v>71029641.700000003</v>
      </c>
      <c r="I48" s="16"/>
      <c r="J48" s="19">
        <v>3939</v>
      </c>
      <c r="K48" s="20">
        <v>1639958400</v>
      </c>
      <c r="L48" s="20">
        <v>69653.103400000007</v>
      </c>
      <c r="M48" s="20">
        <v>3919</v>
      </c>
      <c r="N48" s="20">
        <v>33493254.5</v>
      </c>
      <c r="O48" s="20">
        <v>1231</v>
      </c>
      <c r="P48" s="20">
        <v>139306207</v>
      </c>
      <c r="Q48" s="21"/>
      <c r="R48" s="18">
        <f t="shared" si="7"/>
        <v>100763765</v>
      </c>
      <c r="S48" s="18">
        <f t="shared" si="8"/>
        <v>33493254.5</v>
      </c>
      <c r="U48" s="18">
        <f t="shared" si="9"/>
        <v>213088.92499999999</v>
      </c>
      <c r="V48" s="18">
        <f t="shared" si="10"/>
        <v>69653.103400000007</v>
      </c>
      <c r="W48" s="18"/>
      <c r="X48" s="18"/>
      <c r="Z48" s="5">
        <f t="shared" ref="Z48:AA48" si="115">U48/R48</f>
        <v>2.114737624184646E-3</v>
      </c>
      <c r="AA48" s="5">
        <f t="shared" si="115"/>
        <v>2.0796158641436294E-3</v>
      </c>
      <c r="AB48" s="5">
        <f t="shared" si="14"/>
        <v>-3.5121760041016605E-5</v>
      </c>
      <c r="AF48" s="5">
        <f t="shared" si="17"/>
        <v>329</v>
      </c>
      <c r="AG48" s="5">
        <f t="shared" si="18"/>
        <v>1231</v>
      </c>
      <c r="AH48" s="5">
        <f t="shared" si="19"/>
        <v>3.7416413373860182</v>
      </c>
      <c r="AJ48" s="5">
        <f t="shared" ref="AJ48:AK48" si="116">U48/AF48</f>
        <v>647.68670212765949</v>
      </c>
      <c r="AK48" s="5">
        <f t="shared" si="116"/>
        <v>56.582537286758736</v>
      </c>
      <c r="AM48" s="18">
        <f t="shared" si="21"/>
        <v>71029641.700000003</v>
      </c>
      <c r="AN48" s="18">
        <f t="shared" si="22"/>
        <v>139306207</v>
      </c>
      <c r="AP48" s="18">
        <f t="shared" si="23"/>
        <v>215895.56747720364</v>
      </c>
      <c r="AQ48" s="18">
        <f t="shared" si="24"/>
        <v>113165.074735987</v>
      </c>
    </row>
    <row r="49" spans="2:43" ht="15.75" customHeight="1">
      <c r="B49" s="22">
        <v>4027.7142399999998</v>
      </c>
      <c r="C49" s="23">
        <v>1640044800</v>
      </c>
      <c r="D49" s="23">
        <v>131451.6</v>
      </c>
      <c r="E49" s="23">
        <v>3958.6284799999999</v>
      </c>
      <c r="F49" s="23">
        <v>102648843</v>
      </c>
      <c r="G49" s="23">
        <v>146</v>
      </c>
      <c r="H49" s="23">
        <v>43817199.899999999</v>
      </c>
      <c r="I49" s="16"/>
      <c r="J49" s="22">
        <v>4020</v>
      </c>
      <c r="K49" s="23">
        <v>1640044800</v>
      </c>
      <c r="L49" s="23">
        <v>42023.999600000003</v>
      </c>
      <c r="M49" s="23">
        <v>3953</v>
      </c>
      <c r="N49" s="23">
        <v>33900732.600000001</v>
      </c>
      <c r="O49" s="23">
        <v>919</v>
      </c>
      <c r="P49" s="23">
        <v>84047999.099999994</v>
      </c>
      <c r="Q49" s="17"/>
      <c r="R49" s="18">
        <f t="shared" si="7"/>
        <v>102648843</v>
      </c>
      <c r="S49" s="18">
        <f t="shared" si="8"/>
        <v>33900732.600000001</v>
      </c>
      <c r="U49" s="18">
        <f t="shared" si="9"/>
        <v>131451.6</v>
      </c>
      <c r="V49" s="18">
        <f t="shared" si="10"/>
        <v>42023.999600000003</v>
      </c>
      <c r="W49" s="18"/>
      <c r="X49" s="18"/>
      <c r="Z49" s="5">
        <f t="shared" ref="Z49:AA49" si="117">U49/R49</f>
        <v>1.2805950477201191E-3</v>
      </c>
      <c r="AA49" s="5">
        <f t="shared" si="117"/>
        <v>1.2396192169605209E-3</v>
      </c>
      <c r="AB49" s="5">
        <f t="shared" si="14"/>
        <v>-4.0975830759598219E-5</v>
      </c>
      <c r="AF49" s="5">
        <f t="shared" si="17"/>
        <v>146</v>
      </c>
      <c r="AG49" s="5">
        <f t="shared" si="18"/>
        <v>919</v>
      </c>
      <c r="AH49" s="5">
        <f t="shared" si="19"/>
        <v>6.2945205479452051</v>
      </c>
      <c r="AJ49" s="5">
        <f t="shared" ref="AJ49:AK49" si="118">U49/AF49</f>
        <v>900.35342465753433</v>
      </c>
      <c r="AK49" s="5">
        <f t="shared" si="118"/>
        <v>45.72796474428727</v>
      </c>
      <c r="AM49" s="18">
        <f t="shared" si="21"/>
        <v>43817199.899999999</v>
      </c>
      <c r="AN49" s="18">
        <f t="shared" si="22"/>
        <v>84047999.099999994</v>
      </c>
      <c r="AP49" s="18">
        <f t="shared" si="23"/>
        <v>300117.80753424659</v>
      </c>
      <c r="AQ49" s="18">
        <f t="shared" si="24"/>
        <v>91455.929379760608</v>
      </c>
    </row>
    <row r="50" spans="2:43" ht="15.75" customHeight="1">
      <c r="B50" s="19">
        <v>3990.6222699999998</v>
      </c>
      <c r="C50" s="20">
        <v>1640131200</v>
      </c>
      <c r="D50" s="20">
        <v>100607.327</v>
      </c>
      <c r="E50" s="20">
        <v>4020.1585799999998</v>
      </c>
      <c r="F50" s="20">
        <v>102169450</v>
      </c>
      <c r="G50" s="20">
        <v>126</v>
      </c>
      <c r="H50" s="20">
        <v>33535775.5</v>
      </c>
      <c r="I50" s="16"/>
      <c r="J50" s="19">
        <v>3984</v>
      </c>
      <c r="K50" s="20">
        <v>1640131200</v>
      </c>
      <c r="L50" s="20">
        <v>26601.5049</v>
      </c>
      <c r="M50" s="20">
        <v>4020</v>
      </c>
      <c r="N50" s="20">
        <v>33720219.5</v>
      </c>
      <c r="O50" s="20">
        <v>715</v>
      </c>
      <c r="P50" s="20">
        <v>53203009.799999997</v>
      </c>
      <c r="Q50" s="21"/>
      <c r="R50" s="18">
        <f t="shared" si="7"/>
        <v>102169450</v>
      </c>
      <c r="S50" s="18">
        <f t="shared" si="8"/>
        <v>33720219.5</v>
      </c>
      <c r="U50" s="18">
        <f t="shared" si="9"/>
        <v>100607.327</v>
      </c>
      <c r="V50" s="18">
        <f t="shared" si="10"/>
        <v>26601.5049</v>
      </c>
      <c r="W50" s="18"/>
      <c r="X50" s="18"/>
      <c r="Z50" s="5">
        <f t="shared" ref="Z50:AA50" si="119">U50/R50</f>
        <v>9.8471046873600679E-4</v>
      </c>
      <c r="AA50" s="5">
        <f t="shared" si="119"/>
        <v>7.8888884160436732E-4</v>
      </c>
      <c r="AB50" s="5">
        <f t="shared" si="14"/>
        <v>-1.9582162713163947E-4</v>
      </c>
      <c r="AF50" s="5">
        <f t="shared" si="17"/>
        <v>126</v>
      </c>
      <c r="AG50" s="5">
        <f t="shared" si="18"/>
        <v>715</v>
      </c>
      <c r="AH50" s="5">
        <f t="shared" si="19"/>
        <v>5.6746031746031749</v>
      </c>
      <c r="AJ50" s="5">
        <f t="shared" ref="AJ50:AK50" si="120">U50/AF50</f>
        <v>798.47084920634927</v>
      </c>
      <c r="AK50" s="5">
        <f t="shared" si="120"/>
        <v>37.204901958041958</v>
      </c>
      <c r="AM50" s="18">
        <f t="shared" si="21"/>
        <v>33535775.5</v>
      </c>
      <c r="AN50" s="18">
        <f t="shared" si="22"/>
        <v>53203009.799999997</v>
      </c>
      <c r="AP50" s="18">
        <f t="shared" si="23"/>
        <v>266156.9484126984</v>
      </c>
      <c r="AQ50" s="18">
        <f t="shared" si="24"/>
        <v>74409.803916083911</v>
      </c>
    </row>
    <row r="51" spans="2:43" ht="15.75" customHeight="1">
      <c r="B51" s="22">
        <v>4101.51973</v>
      </c>
      <c r="C51" s="23">
        <v>1640217600</v>
      </c>
      <c r="D51" s="23">
        <v>162799.60999999999</v>
      </c>
      <c r="E51" s="23">
        <v>3984.7101600000001</v>
      </c>
      <c r="F51" s="23">
        <v>104350842</v>
      </c>
      <c r="G51" s="23">
        <v>193</v>
      </c>
      <c r="H51" s="23">
        <v>54266536.799999997</v>
      </c>
      <c r="I51" s="16"/>
      <c r="J51" s="22">
        <v>4109</v>
      </c>
      <c r="K51" s="23">
        <v>1640217600</v>
      </c>
      <c r="L51" s="23">
        <v>44597.552900000002</v>
      </c>
      <c r="M51" s="23">
        <v>3984</v>
      </c>
      <c r="N51" s="23">
        <v>34310459.600000001</v>
      </c>
      <c r="O51" s="23">
        <v>1004</v>
      </c>
      <c r="P51" s="23">
        <v>89195105.700000003</v>
      </c>
      <c r="Q51" s="17"/>
      <c r="R51" s="18">
        <f t="shared" si="7"/>
        <v>104350842</v>
      </c>
      <c r="S51" s="18">
        <f t="shared" si="8"/>
        <v>34310459.600000001</v>
      </c>
      <c r="U51" s="18">
        <f t="shared" si="9"/>
        <v>162799.60999999999</v>
      </c>
      <c r="V51" s="18">
        <f t="shared" si="10"/>
        <v>44597.552900000002</v>
      </c>
      <c r="W51" s="18"/>
      <c r="X51" s="18"/>
      <c r="Z51" s="5">
        <f t="shared" ref="Z51:AA51" si="121">U51/R51</f>
        <v>1.5601178378608577E-3</v>
      </c>
      <c r="AA51" s="5">
        <f t="shared" si="121"/>
        <v>1.299823826900879E-3</v>
      </c>
      <c r="AB51" s="5">
        <f t="shared" si="14"/>
        <v>-2.6029401095997869E-4</v>
      </c>
      <c r="AF51" s="5">
        <f t="shared" si="17"/>
        <v>193</v>
      </c>
      <c r="AG51" s="5">
        <f t="shared" si="18"/>
        <v>1004</v>
      </c>
      <c r="AH51" s="5">
        <f t="shared" si="19"/>
        <v>5.2020725388601035</v>
      </c>
      <c r="AJ51" s="5">
        <f t="shared" ref="AJ51:AK51" si="122">U51/AF51</f>
        <v>843.52129533678749</v>
      </c>
      <c r="AK51" s="5">
        <f t="shared" si="122"/>
        <v>44.419873406374506</v>
      </c>
      <c r="AM51" s="18">
        <f t="shared" si="21"/>
        <v>54266536.799999997</v>
      </c>
      <c r="AN51" s="18">
        <f t="shared" si="22"/>
        <v>89195105.700000003</v>
      </c>
      <c r="AP51" s="18">
        <f t="shared" si="23"/>
        <v>281173.76580310881</v>
      </c>
      <c r="AQ51" s="18">
        <f t="shared" si="24"/>
        <v>88839.746713147411</v>
      </c>
    </row>
    <row r="52" spans="2:43" ht="15.75" customHeight="1">
      <c r="B52" s="19">
        <v>4045.1932299999999</v>
      </c>
      <c r="C52" s="20">
        <v>1640304000</v>
      </c>
      <c r="D52" s="20">
        <v>107581.117</v>
      </c>
      <c r="E52" s="20">
        <v>4105.5964100000001</v>
      </c>
      <c r="F52" s="20">
        <v>103926848</v>
      </c>
      <c r="G52" s="20">
        <v>158</v>
      </c>
      <c r="H52" s="20">
        <v>35860372.5</v>
      </c>
      <c r="I52" s="16"/>
      <c r="J52" s="19">
        <v>4045</v>
      </c>
      <c r="K52" s="20">
        <v>1640304000</v>
      </c>
      <c r="L52" s="20">
        <v>28894.8547</v>
      </c>
      <c r="M52" s="20">
        <v>4116</v>
      </c>
      <c r="N52" s="20">
        <v>34032936.700000003</v>
      </c>
      <c r="O52" s="20">
        <v>813</v>
      </c>
      <c r="P52" s="20">
        <v>57789709.399999999</v>
      </c>
      <c r="Q52" s="21"/>
      <c r="R52" s="18">
        <f t="shared" si="7"/>
        <v>103926848</v>
      </c>
      <c r="S52" s="18">
        <f t="shared" si="8"/>
        <v>34032936.700000003</v>
      </c>
      <c r="U52" s="18">
        <f t="shared" si="9"/>
        <v>107581.117</v>
      </c>
      <c r="V52" s="18">
        <f t="shared" si="10"/>
        <v>28894.8547</v>
      </c>
      <c r="W52" s="18"/>
      <c r="X52" s="18"/>
      <c r="Z52" s="5">
        <f t="shared" ref="Z52:AA52" si="123">U52/R52</f>
        <v>1.0351619342867013E-3</v>
      </c>
      <c r="AA52" s="5">
        <f t="shared" si="123"/>
        <v>8.4902619349919335E-4</v>
      </c>
      <c r="AB52" s="5">
        <f t="shared" si="14"/>
        <v>-1.8613574078750797E-4</v>
      </c>
      <c r="AF52" s="5">
        <f t="shared" si="17"/>
        <v>158</v>
      </c>
      <c r="AG52" s="5">
        <f t="shared" si="18"/>
        <v>813</v>
      </c>
      <c r="AH52" s="5">
        <f t="shared" si="19"/>
        <v>5.1455696202531644</v>
      </c>
      <c r="AJ52" s="5">
        <f t="shared" ref="AJ52:AK52" si="124">U52/AF52</f>
        <v>680.89314556962029</v>
      </c>
      <c r="AK52" s="5">
        <f t="shared" si="124"/>
        <v>35.541026691266914</v>
      </c>
      <c r="AM52" s="18">
        <f t="shared" si="21"/>
        <v>35860372.5</v>
      </c>
      <c r="AN52" s="18">
        <f t="shared" si="22"/>
        <v>57789709.399999999</v>
      </c>
      <c r="AP52" s="18">
        <f t="shared" si="23"/>
        <v>226964.3829113924</v>
      </c>
      <c r="AQ52" s="18">
        <f t="shared" si="24"/>
        <v>71082.053382533821</v>
      </c>
    </row>
    <row r="53" spans="2:43" ht="15.75" customHeight="1">
      <c r="B53" s="22">
        <v>4096.7807700000003</v>
      </c>
      <c r="C53" s="23">
        <v>1640390400</v>
      </c>
      <c r="D53" s="23">
        <v>84877.381699999998</v>
      </c>
      <c r="E53" s="23">
        <v>4040.83583</v>
      </c>
      <c r="F53" s="23">
        <v>104966402</v>
      </c>
      <c r="G53" s="23">
        <v>143</v>
      </c>
      <c r="H53" s="23">
        <v>28292460.600000001</v>
      </c>
      <c r="I53" s="16"/>
      <c r="J53" s="22">
        <v>4101</v>
      </c>
      <c r="K53" s="23">
        <v>1640390400</v>
      </c>
      <c r="L53" s="23">
        <v>21299.462299999999</v>
      </c>
      <c r="M53" s="23">
        <v>4046</v>
      </c>
      <c r="N53" s="23">
        <v>34293014.799999997</v>
      </c>
      <c r="O53" s="23">
        <v>667</v>
      </c>
      <c r="P53" s="23">
        <v>42598924.700000003</v>
      </c>
      <c r="Q53" s="17"/>
      <c r="R53" s="18">
        <f t="shared" si="7"/>
        <v>104966402</v>
      </c>
      <c r="S53" s="18">
        <f t="shared" si="8"/>
        <v>34293014.799999997</v>
      </c>
      <c r="U53" s="18">
        <f t="shared" si="9"/>
        <v>84877.381699999998</v>
      </c>
      <c r="V53" s="18">
        <f t="shared" si="10"/>
        <v>21299.462299999999</v>
      </c>
      <c r="W53" s="18"/>
      <c r="X53" s="18"/>
      <c r="Z53" s="5">
        <f t="shared" ref="Z53:AA53" si="125">U53/R53</f>
        <v>8.0861475751069375E-4</v>
      </c>
      <c r="AA53" s="5">
        <f t="shared" si="125"/>
        <v>6.2110206478550845E-4</v>
      </c>
      <c r="AB53" s="5">
        <f t="shared" si="14"/>
        <v>-1.875126927251853E-4</v>
      </c>
      <c r="AF53" s="5">
        <f t="shared" si="17"/>
        <v>143</v>
      </c>
      <c r="AG53" s="5">
        <f t="shared" si="18"/>
        <v>667</v>
      </c>
      <c r="AH53" s="5">
        <f t="shared" si="19"/>
        <v>4.6643356643356642</v>
      </c>
      <c r="AJ53" s="5">
        <f t="shared" ref="AJ53:AK53" si="126">U53/AF53</f>
        <v>593.54812377622375</v>
      </c>
      <c r="AK53" s="5">
        <f t="shared" si="126"/>
        <v>31.933226836581706</v>
      </c>
      <c r="AM53" s="18">
        <f t="shared" si="21"/>
        <v>28292460.600000001</v>
      </c>
      <c r="AN53" s="18">
        <f t="shared" si="22"/>
        <v>42598924.700000003</v>
      </c>
      <c r="AP53" s="18">
        <f t="shared" si="23"/>
        <v>197849.37482517483</v>
      </c>
      <c r="AQ53" s="18">
        <f t="shared" si="24"/>
        <v>63866.453823088457</v>
      </c>
    </row>
    <row r="54" spans="2:43" ht="15.75" customHeight="1">
      <c r="B54" s="19">
        <v>4074.7597700000001</v>
      </c>
      <c r="C54" s="20">
        <v>1640476800</v>
      </c>
      <c r="D54" s="20">
        <v>69462.983200000002</v>
      </c>
      <c r="E54" s="20">
        <v>4091.2377700000002</v>
      </c>
      <c r="F54" s="20">
        <v>104788890</v>
      </c>
      <c r="G54" s="20">
        <v>129</v>
      </c>
      <c r="H54" s="20">
        <v>23154327.699999999</v>
      </c>
      <c r="I54" s="16"/>
      <c r="J54" s="19">
        <v>4066</v>
      </c>
      <c r="K54" s="20">
        <v>1640476800</v>
      </c>
      <c r="L54" s="20">
        <v>22471.083600000002</v>
      </c>
      <c r="M54" s="20">
        <v>4099</v>
      </c>
      <c r="N54" s="20">
        <v>34137059.799999997</v>
      </c>
      <c r="O54" s="20">
        <v>717</v>
      </c>
      <c r="P54" s="20">
        <v>44942167.200000003</v>
      </c>
      <c r="Q54" s="21"/>
      <c r="R54" s="18">
        <f t="shared" si="7"/>
        <v>104788890</v>
      </c>
      <c r="S54" s="18">
        <f t="shared" si="8"/>
        <v>34137059.799999997</v>
      </c>
      <c r="U54" s="18">
        <f t="shared" si="9"/>
        <v>69462.983200000002</v>
      </c>
      <c r="V54" s="18">
        <f t="shared" si="10"/>
        <v>22471.083600000002</v>
      </c>
      <c r="W54" s="18"/>
      <c r="X54" s="18"/>
      <c r="Z54" s="5">
        <f t="shared" ref="Z54:AA54" si="127">U54/R54</f>
        <v>6.628849985909766E-4</v>
      </c>
      <c r="AA54" s="5">
        <f t="shared" si="127"/>
        <v>6.5826066250732008E-4</v>
      </c>
      <c r="AB54" s="5">
        <f t="shared" si="14"/>
        <v>-4.624336083656512E-6</v>
      </c>
      <c r="AF54" s="5">
        <f t="shared" si="17"/>
        <v>129</v>
      </c>
      <c r="AG54" s="5">
        <f t="shared" si="18"/>
        <v>717</v>
      </c>
      <c r="AH54" s="5">
        <f t="shared" si="19"/>
        <v>5.558139534883721</v>
      </c>
      <c r="AJ54" s="5">
        <f t="shared" ref="AJ54:AK54" si="128">U54/AF54</f>
        <v>538.47273798449612</v>
      </c>
      <c r="AK54" s="5">
        <f t="shared" si="128"/>
        <v>31.340423430962346</v>
      </c>
      <c r="AM54" s="18">
        <f t="shared" si="21"/>
        <v>23154327.699999999</v>
      </c>
      <c r="AN54" s="18">
        <f t="shared" si="22"/>
        <v>44942167.200000003</v>
      </c>
      <c r="AP54" s="18">
        <f t="shared" si="23"/>
        <v>179490.91240310078</v>
      </c>
      <c r="AQ54" s="18">
        <f t="shared" si="24"/>
        <v>62680.846861924692</v>
      </c>
    </row>
    <row r="55" spans="2:43" ht="15.75" customHeight="1">
      <c r="B55" s="22">
        <v>4046.6449400000001</v>
      </c>
      <c r="C55" s="23">
        <v>1640563200</v>
      </c>
      <c r="D55" s="23">
        <v>52768.916899999997</v>
      </c>
      <c r="E55" s="23">
        <v>4074.7702599999998</v>
      </c>
      <c r="F55" s="23">
        <v>104464894</v>
      </c>
      <c r="G55" s="23">
        <v>118</v>
      </c>
      <c r="H55" s="23">
        <v>17589639</v>
      </c>
      <c r="I55" s="16"/>
      <c r="J55" s="22">
        <v>4041</v>
      </c>
      <c r="K55" s="23">
        <v>1640563200</v>
      </c>
      <c r="L55" s="23">
        <v>20132.151999999998</v>
      </c>
      <c r="M55" s="23">
        <v>4073</v>
      </c>
      <c r="N55" s="23">
        <v>34027520.5</v>
      </c>
      <c r="O55" s="23">
        <v>687</v>
      </c>
      <c r="P55" s="23">
        <v>40264304</v>
      </c>
      <c r="Q55" s="17"/>
      <c r="R55" s="18">
        <f t="shared" si="7"/>
        <v>104464894</v>
      </c>
      <c r="S55" s="18">
        <f t="shared" si="8"/>
        <v>34027520.5</v>
      </c>
      <c r="U55" s="18">
        <f t="shared" si="9"/>
        <v>52768.916899999997</v>
      </c>
      <c r="V55" s="18">
        <f t="shared" si="10"/>
        <v>20132.151999999998</v>
      </c>
      <c r="W55" s="18"/>
      <c r="X55" s="18"/>
      <c r="Z55" s="5">
        <f t="shared" ref="Z55:AA55" si="129">U55/R55</f>
        <v>5.0513540845597367E-4</v>
      </c>
      <c r="AA55" s="5">
        <f t="shared" si="129"/>
        <v>5.9164322595882347E-4</v>
      </c>
      <c r="AB55" s="5">
        <f t="shared" si="14"/>
        <v>8.6507817502849802E-5</v>
      </c>
      <c r="AF55" s="5">
        <f t="shared" si="17"/>
        <v>118</v>
      </c>
      <c r="AG55" s="5">
        <f t="shared" si="18"/>
        <v>687</v>
      </c>
      <c r="AH55" s="5">
        <f t="shared" si="19"/>
        <v>5.8220338983050848</v>
      </c>
      <c r="AJ55" s="5">
        <f t="shared" ref="AJ55:AK55" si="130">U55/AF55</f>
        <v>447.19421101694911</v>
      </c>
      <c r="AK55" s="5">
        <f t="shared" si="130"/>
        <v>29.304442503639006</v>
      </c>
      <c r="AM55" s="18">
        <f t="shared" si="21"/>
        <v>17589639</v>
      </c>
      <c r="AN55" s="18">
        <f t="shared" si="22"/>
        <v>40264304</v>
      </c>
      <c r="AP55" s="18">
        <f t="shared" si="23"/>
        <v>149064.7372881356</v>
      </c>
      <c r="AQ55" s="18">
        <f t="shared" si="24"/>
        <v>58608.885007278019</v>
      </c>
    </row>
    <row r="56" spans="2:43" ht="15.75" customHeight="1">
      <c r="B56" s="19">
        <v>3803.9449100000002</v>
      </c>
      <c r="C56" s="20">
        <v>1640649600</v>
      </c>
      <c r="D56" s="20">
        <v>158431.764</v>
      </c>
      <c r="E56" s="20">
        <v>4042.4133700000002</v>
      </c>
      <c r="F56" s="20">
        <v>100306818</v>
      </c>
      <c r="G56" s="20">
        <v>203</v>
      </c>
      <c r="H56" s="20">
        <v>52810588</v>
      </c>
      <c r="I56" s="16"/>
      <c r="J56" s="19">
        <v>3799</v>
      </c>
      <c r="K56" s="20">
        <v>1640649600</v>
      </c>
      <c r="L56" s="20">
        <v>70301.225600000005</v>
      </c>
      <c r="M56" s="20">
        <v>4035</v>
      </c>
      <c r="N56" s="20">
        <v>33018164.100000001</v>
      </c>
      <c r="O56" s="20">
        <v>947</v>
      </c>
      <c r="P56" s="20">
        <v>140602451</v>
      </c>
      <c r="Q56" s="21"/>
      <c r="R56" s="18">
        <f t="shared" si="7"/>
        <v>100306818</v>
      </c>
      <c r="S56" s="18">
        <f t="shared" si="8"/>
        <v>33018164.100000001</v>
      </c>
      <c r="U56" s="18">
        <f t="shared" si="9"/>
        <v>158431.764</v>
      </c>
      <c r="V56" s="18">
        <f t="shared" si="10"/>
        <v>70301.225600000005</v>
      </c>
      <c r="W56" s="18"/>
      <c r="X56" s="18"/>
      <c r="Z56" s="5">
        <f t="shared" ref="Z56:AA56" si="131">U56/R56</f>
        <v>1.5794715370195474E-3</v>
      </c>
      <c r="AA56" s="5">
        <f t="shared" si="131"/>
        <v>2.1291682174418656E-3</v>
      </c>
      <c r="AB56" s="5">
        <f t="shared" si="14"/>
        <v>5.4969668042231822E-4</v>
      </c>
      <c r="AF56" s="5">
        <f t="shared" si="17"/>
        <v>203</v>
      </c>
      <c r="AG56" s="5">
        <f t="shared" si="18"/>
        <v>947</v>
      </c>
      <c r="AH56" s="5">
        <f t="shared" si="19"/>
        <v>4.6650246305418719</v>
      </c>
      <c r="AJ56" s="5">
        <f t="shared" ref="AJ56:AK56" si="132">U56/AF56</f>
        <v>780.45203940886699</v>
      </c>
      <c r="AK56" s="5">
        <f t="shared" si="132"/>
        <v>74.2357186906019</v>
      </c>
      <c r="AM56" s="18">
        <f t="shared" si="21"/>
        <v>52810588</v>
      </c>
      <c r="AN56" s="18">
        <f t="shared" si="22"/>
        <v>140602451</v>
      </c>
      <c r="AP56" s="18">
        <f t="shared" si="23"/>
        <v>260150.67980295565</v>
      </c>
      <c r="AQ56" s="18">
        <f t="shared" si="24"/>
        <v>148471.43717001055</v>
      </c>
    </row>
    <row r="57" spans="2:43" ht="15.75" customHeight="1">
      <c r="B57" s="22">
        <v>3620.7591900000002</v>
      </c>
      <c r="C57" s="23">
        <v>1640736000</v>
      </c>
      <c r="D57" s="23">
        <v>40197.213100000001</v>
      </c>
      <c r="E57" s="23">
        <v>3803.6751399999998</v>
      </c>
      <c r="F57" s="23">
        <v>97034811.900000006</v>
      </c>
      <c r="G57" s="23">
        <v>142</v>
      </c>
      <c r="H57" s="23">
        <v>13399071</v>
      </c>
      <c r="I57" s="16"/>
      <c r="J57" s="22">
        <v>3634</v>
      </c>
      <c r="K57" s="23">
        <v>1640736000</v>
      </c>
      <c r="L57" s="23">
        <v>10301.409100000001</v>
      </c>
      <c r="M57" s="23">
        <v>3808</v>
      </c>
      <c r="N57" s="23">
        <v>31478157.300000001</v>
      </c>
      <c r="O57" s="23">
        <v>443</v>
      </c>
      <c r="P57" s="23">
        <v>20602818.100000001</v>
      </c>
      <c r="Q57" s="17"/>
      <c r="R57" s="18">
        <f t="shared" si="7"/>
        <v>97034811.900000006</v>
      </c>
      <c r="S57" s="18">
        <f t="shared" si="8"/>
        <v>31478157.300000001</v>
      </c>
      <c r="U57" s="18">
        <f t="shared" si="9"/>
        <v>40197.213100000001</v>
      </c>
      <c r="V57" s="18">
        <f t="shared" si="10"/>
        <v>10301.409100000001</v>
      </c>
      <c r="W57" s="18"/>
      <c r="X57" s="18"/>
      <c r="Z57" s="5">
        <f t="shared" ref="Z57:AA57" si="133">U57/R57</f>
        <v>4.1425558841115247E-4</v>
      </c>
      <c r="AA57" s="5">
        <f t="shared" si="133"/>
        <v>3.2725578571271709E-4</v>
      </c>
      <c r="AB57" s="5">
        <f t="shared" si="14"/>
        <v>-8.6999802698435374E-5</v>
      </c>
      <c r="AF57" s="5">
        <f t="shared" si="17"/>
        <v>142</v>
      </c>
      <c r="AG57" s="5">
        <f t="shared" si="18"/>
        <v>443</v>
      </c>
      <c r="AH57" s="5">
        <f t="shared" si="19"/>
        <v>3.119718309859155</v>
      </c>
      <c r="AJ57" s="5">
        <f t="shared" ref="AJ57:AK57" si="134">U57/AF57</f>
        <v>283.07896549295776</v>
      </c>
      <c r="AK57" s="5">
        <f t="shared" si="134"/>
        <v>23.253745146726864</v>
      </c>
      <c r="AM57" s="18">
        <f t="shared" si="21"/>
        <v>13399071</v>
      </c>
      <c r="AN57" s="18">
        <f t="shared" si="22"/>
        <v>20602818.100000001</v>
      </c>
      <c r="AP57" s="18">
        <f t="shared" si="23"/>
        <v>94359.65492957746</v>
      </c>
      <c r="AQ57" s="18">
        <f t="shared" si="24"/>
        <v>46507.490067720093</v>
      </c>
    </row>
    <row r="58" spans="2:43" ht="15.75" customHeight="1">
      <c r="B58" s="19">
        <v>3714.7267900000002</v>
      </c>
      <c r="C58" s="20">
        <v>1640822400</v>
      </c>
      <c r="D58" s="20">
        <v>19808.724399999999</v>
      </c>
      <c r="E58" s="20">
        <v>3607.5454</v>
      </c>
      <c r="F58" s="20">
        <v>98481554.200000003</v>
      </c>
      <c r="G58" s="20">
        <v>120</v>
      </c>
      <c r="H58" s="20">
        <v>6602908.1399999997</v>
      </c>
      <c r="I58" s="16"/>
      <c r="J58" s="19">
        <v>3710</v>
      </c>
      <c r="K58" s="20">
        <v>1640822400</v>
      </c>
      <c r="L58" s="20">
        <v>7882.1595799999996</v>
      </c>
      <c r="M58" s="20">
        <v>3622</v>
      </c>
      <c r="N58" s="20">
        <v>32453030.899999999</v>
      </c>
      <c r="O58" s="20">
        <v>404</v>
      </c>
      <c r="P58" s="20">
        <v>15764319.199999999</v>
      </c>
      <c r="Q58" s="21"/>
      <c r="R58" s="18">
        <f t="shared" si="7"/>
        <v>98481554.200000003</v>
      </c>
      <c r="S58" s="18">
        <f t="shared" si="8"/>
        <v>32453030.899999999</v>
      </c>
      <c r="U58" s="18">
        <f t="shared" si="9"/>
        <v>19808.724399999999</v>
      </c>
      <c r="V58" s="18">
        <f t="shared" si="10"/>
        <v>7882.1595799999996</v>
      </c>
      <c r="W58" s="18"/>
      <c r="X58" s="18"/>
      <c r="Z58" s="5">
        <f t="shared" ref="Z58:AA58" si="135">U58/R58</f>
        <v>2.0114146817557026E-4</v>
      </c>
      <c r="AA58" s="5">
        <f t="shared" si="135"/>
        <v>2.4287899655005721E-4</v>
      </c>
      <c r="AB58" s="5">
        <f t="shared" si="14"/>
        <v>4.1737528374486955E-5</v>
      </c>
      <c r="AF58" s="5">
        <f t="shared" si="17"/>
        <v>120</v>
      </c>
      <c r="AG58" s="5">
        <f t="shared" si="18"/>
        <v>404</v>
      </c>
      <c r="AH58" s="5">
        <f t="shared" si="19"/>
        <v>3.3666666666666667</v>
      </c>
      <c r="AJ58" s="5">
        <f t="shared" ref="AJ58:AK58" si="136">U58/AF58</f>
        <v>165.07270333333332</v>
      </c>
      <c r="AK58" s="5">
        <f t="shared" si="136"/>
        <v>19.51029599009901</v>
      </c>
      <c r="AM58" s="18">
        <f t="shared" si="21"/>
        <v>6602908.1399999997</v>
      </c>
      <c r="AN58" s="18">
        <f t="shared" si="22"/>
        <v>15764319.199999999</v>
      </c>
      <c r="AP58" s="18">
        <f t="shared" si="23"/>
        <v>55024.234499999999</v>
      </c>
      <c r="AQ58" s="18">
        <f t="shared" si="24"/>
        <v>39020.59207920792</v>
      </c>
    </row>
    <row r="59" spans="2:43" ht="15.75" customHeight="1">
      <c r="B59" s="22">
        <v>3687.1473299999998</v>
      </c>
      <c r="C59" s="23">
        <v>1640908800</v>
      </c>
      <c r="D59" s="23">
        <v>25455.763800000001</v>
      </c>
      <c r="E59" s="23">
        <v>3704.1422400000001</v>
      </c>
      <c r="F59" s="23">
        <v>97865271.599999994</v>
      </c>
      <c r="G59" s="23">
        <v>134</v>
      </c>
      <c r="H59" s="23">
        <v>8485254.6099999994</v>
      </c>
      <c r="I59" s="16"/>
      <c r="J59" s="22">
        <v>3680</v>
      </c>
      <c r="K59" s="23">
        <v>1640908800</v>
      </c>
      <c r="L59" s="23">
        <v>7955.3299500000003</v>
      </c>
      <c r="M59" s="23">
        <v>3728</v>
      </c>
      <c r="N59" s="23">
        <v>32010823.5</v>
      </c>
      <c r="O59" s="23">
        <v>469</v>
      </c>
      <c r="P59" s="23">
        <v>15910659.9</v>
      </c>
      <c r="Q59" s="17"/>
      <c r="R59" s="18">
        <f t="shared" si="7"/>
        <v>97865271.599999994</v>
      </c>
      <c r="S59" s="18">
        <f t="shared" si="8"/>
        <v>32010823.5</v>
      </c>
      <c r="U59" s="18">
        <f t="shared" si="9"/>
        <v>25455.763800000001</v>
      </c>
      <c r="V59" s="18">
        <f t="shared" si="10"/>
        <v>7955.3299500000003</v>
      </c>
      <c r="W59" s="18"/>
      <c r="X59" s="18"/>
      <c r="Z59" s="5">
        <f t="shared" ref="Z59:AA59" si="137">U59/R59</f>
        <v>2.6011028614976022E-4</v>
      </c>
      <c r="AA59" s="5">
        <f t="shared" si="137"/>
        <v>2.4852000292963409E-4</v>
      </c>
      <c r="AB59" s="5">
        <f t="shared" si="14"/>
        <v>-1.1590283220126133E-5</v>
      </c>
      <c r="AF59" s="5">
        <f t="shared" si="17"/>
        <v>134</v>
      </c>
      <c r="AG59" s="5">
        <f t="shared" si="18"/>
        <v>469</v>
      </c>
      <c r="AH59" s="5">
        <f t="shared" si="19"/>
        <v>3.5</v>
      </c>
      <c r="AJ59" s="5">
        <f t="shared" ref="AJ59:AK59" si="138">U59/AF59</f>
        <v>189.96838656716417</v>
      </c>
      <c r="AK59" s="5">
        <f t="shared" si="138"/>
        <v>16.962323987206823</v>
      </c>
      <c r="AM59" s="18">
        <f t="shared" si="21"/>
        <v>8485254.6099999994</v>
      </c>
      <c r="AN59" s="18">
        <f t="shared" si="22"/>
        <v>15910659.9</v>
      </c>
      <c r="AP59" s="18">
        <f t="shared" si="23"/>
        <v>63322.79559701492</v>
      </c>
      <c r="AQ59" s="18">
        <f t="shared" si="24"/>
        <v>33924.647974413645</v>
      </c>
    </row>
    <row r="60" spans="2:43" ht="15.75" customHeight="1">
      <c r="B60" s="19">
        <v>3758.4714600000002</v>
      </c>
      <c r="C60" s="20">
        <v>1640995200</v>
      </c>
      <c r="D60" s="20">
        <v>21071.1512</v>
      </c>
      <c r="E60" s="20">
        <v>3695.8282399999998</v>
      </c>
      <c r="F60" s="20">
        <v>99247703</v>
      </c>
      <c r="G60" s="20">
        <v>105</v>
      </c>
      <c r="H60" s="20">
        <v>7023717.0700000003</v>
      </c>
      <c r="I60" s="16"/>
      <c r="J60" s="19">
        <v>3762</v>
      </c>
      <c r="K60" s="20">
        <v>1640995200</v>
      </c>
      <c r="L60" s="20">
        <v>9465.0289300000004</v>
      </c>
      <c r="M60" s="20">
        <v>3681</v>
      </c>
      <c r="N60" s="20">
        <v>32795456.699999999</v>
      </c>
      <c r="O60" s="20">
        <v>398</v>
      </c>
      <c r="P60" s="20">
        <v>18930057.899999999</v>
      </c>
      <c r="Q60" s="21"/>
      <c r="R60" s="18">
        <f t="shared" si="7"/>
        <v>99247703</v>
      </c>
      <c r="S60" s="18">
        <f t="shared" si="8"/>
        <v>32795456.699999999</v>
      </c>
      <c r="U60" s="18">
        <f t="shared" si="9"/>
        <v>21071.1512</v>
      </c>
      <c r="V60" s="18">
        <f t="shared" si="10"/>
        <v>9465.0289300000004</v>
      </c>
      <c r="W60" s="18"/>
      <c r="X60" s="18"/>
      <c r="Z60" s="5">
        <f t="shared" ref="Z60:AA60" si="139">U60/R60</f>
        <v>2.1230870401101374E-4</v>
      </c>
      <c r="AA60" s="5">
        <f t="shared" si="139"/>
        <v>2.8860793178098968E-4</v>
      </c>
      <c r="AB60" s="5">
        <f t="shared" si="14"/>
        <v>7.6299227769975944E-5</v>
      </c>
      <c r="AF60" s="5">
        <f t="shared" si="17"/>
        <v>105</v>
      </c>
      <c r="AG60" s="5">
        <f t="shared" si="18"/>
        <v>398</v>
      </c>
      <c r="AH60" s="5">
        <f t="shared" si="19"/>
        <v>3.7904761904761903</v>
      </c>
      <c r="AJ60" s="5">
        <f t="shared" ref="AJ60:AK60" si="140">U60/AF60</f>
        <v>200.67763047619047</v>
      </c>
      <c r="AK60" s="5">
        <f t="shared" si="140"/>
        <v>23.781479723618091</v>
      </c>
      <c r="AM60" s="18">
        <f t="shared" si="21"/>
        <v>7023717.0700000003</v>
      </c>
      <c r="AN60" s="18">
        <f t="shared" si="22"/>
        <v>18930057.899999999</v>
      </c>
      <c r="AP60" s="18">
        <f t="shared" si="23"/>
        <v>66892.543523809523</v>
      </c>
      <c r="AQ60" s="18">
        <f t="shared" si="24"/>
        <v>47562.95954773869</v>
      </c>
    </row>
    <row r="61" spans="2:43" ht="15.75" customHeight="1">
      <c r="B61" s="22">
        <v>3826.7926900000002</v>
      </c>
      <c r="C61" s="23">
        <v>1641081600</v>
      </c>
      <c r="D61" s="23">
        <v>31007.221600000001</v>
      </c>
      <c r="E61" s="23">
        <v>3758.7130400000001</v>
      </c>
      <c r="F61" s="23">
        <v>100735774</v>
      </c>
      <c r="G61" s="23">
        <v>81</v>
      </c>
      <c r="H61" s="23">
        <v>10335740.5</v>
      </c>
      <c r="I61" s="16"/>
      <c r="J61" s="22">
        <v>3832</v>
      </c>
      <c r="K61" s="23">
        <v>1641081600</v>
      </c>
      <c r="L61" s="23">
        <v>12937.330599999999</v>
      </c>
      <c r="M61" s="23">
        <v>3761</v>
      </c>
      <c r="N61" s="23">
        <v>33022696</v>
      </c>
      <c r="O61" s="23">
        <v>448</v>
      </c>
      <c r="P61" s="23">
        <v>25874661.199999999</v>
      </c>
      <c r="Q61" s="17"/>
      <c r="R61" s="18">
        <f t="shared" si="7"/>
        <v>100735774</v>
      </c>
      <c r="S61" s="18">
        <f t="shared" si="8"/>
        <v>33022696</v>
      </c>
      <c r="U61" s="18">
        <f t="shared" si="9"/>
        <v>31007.221600000001</v>
      </c>
      <c r="V61" s="18">
        <f t="shared" si="10"/>
        <v>12937.330599999999</v>
      </c>
      <c r="W61" s="18"/>
      <c r="X61" s="18"/>
      <c r="Z61" s="5">
        <f t="shared" ref="Z61:AA61" si="141">U61/R61</f>
        <v>3.0780744882150806E-4</v>
      </c>
      <c r="AA61" s="5">
        <f t="shared" si="141"/>
        <v>3.9177087782293728E-4</v>
      </c>
      <c r="AB61" s="5">
        <f t="shared" si="14"/>
        <v>8.3963429001429211E-5</v>
      </c>
      <c r="AF61" s="5">
        <f t="shared" si="17"/>
        <v>81</v>
      </c>
      <c r="AG61" s="5">
        <f t="shared" si="18"/>
        <v>448</v>
      </c>
      <c r="AH61" s="5">
        <f t="shared" si="19"/>
        <v>5.5308641975308639</v>
      </c>
      <c r="AJ61" s="5">
        <f t="shared" ref="AJ61:AK61" si="142">U61/AF61</f>
        <v>382.80520493827163</v>
      </c>
      <c r="AK61" s="5">
        <f t="shared" si="142"/>
        <v>28.877970089285714</v>
      </c>
      <c r="AM61" s="18">
        <f t="shared" si="21"/>
        <v>10335740.5</v>
      </c>
      <c r="AN61" s="18">
        <f t="shared" si="22"/>
        <v>25874661.199999999</v>
      </c>
      <c r="AP61" s="18">
        <f t="shared" si="23"/>
        <v>127601.73456790124</v>
      </c>
      <c r="AQ61" s="18">
        <f t="shared" si="24"/>
        <v>57755.940178571429</v>
      </c>
    </row>
    <row r="62" spans="2:43" ht="15.75" customHeight="1">
      <c r="B62" s="19">
        <v>3767.1622600000001</v>
      </c>
      <c r="C62" s="20">
        <v>1641168000</v>
      </c>
      <c r="D62" s="20">
        <v>51671.718099999998</v>
      </c>
      <c r="E62" s="20">
        <v>3822.0592799999999</v>
      </c>
      <c r="F62" s="20">
        <v>99338522.700000003</v>
      </c>
      <c r="G62" s="20">
        <v>123</v>
      </c>
      <c r="H62" s="20">
        <v>17223906</v>
      </c>
      <c r="I62" s="16"/>
      <c r="J62" s="19">
        <v>3760</v>
      </c>
      <c r="K62" s="20">
        <v>1641168000</v>
      </c>
      <c r="L62" s="20">
        <v>16420.702600000001</v>
      </c>
      <c r="M62" s="20">
        <v>3830</v>
      </c>
      <c r="N62" s="20">
        <v>32726030.5</v>
      </c>
      <c r="O62" s="20">
        <v>561</v>
      </c>
      <c r="P62" s="20">
        <v>32841405.199999999</v>
      </c>
      <c r="Q62" s="21"/>
      <c r="R62" s="18">
        <f t="shared" si="7"/>
        <v>99338522.700000003</v>
      </c>
      <c r="S62" s="18">
        <f t="shared" si="8"/>
        <v>32726030.5</v>
      </c>
      <c r="U62" s="18">
        <f t="shared" si="9"/>
        <v>51671.718099999998</v>
      </c>
      <c r="V62" s="18">
        <f t="shared" si="10"/>
        <v>16420.702600000001</v>
      </c>
      <c r="W62" s="18"/>
      <c r="X62" s="18"/>
      <c r="Z62" s="5">
        <f t="shared" ref="Z62:AA62" si="143">U62/R62</f>
        <v>5.2015790748214936E-4</v>
      </c>
      <c r="AA62" s="5">
        <f t="shared" si="143"/>
        <v>5.0176273593584774E-4</v>
      </c>
      <c r="AB62" s="5">
        <f t="shared" si="14"/>
        <v>-1.8395171546301621E-5</v>
      </c>
      <c r="AF62" s="5">
        <f t="shared" si="17"/>
        <v>123</v>
      </c>
      <c r="AG62" s="5">
        <f t="shared" si="18"/>
        <v>561</v>
      </c>
      <c r="AH62" s="5">
        <f t="shared" si="19"/>
        <v>4.5609756097560972</v>
      </c>
      <c r="AJ62" s="5">
        <f t="shared" ref="AJ62:AK62" si="144">U62/AF62</f>
        <v>420.09526910569105</v>
      </c>
      <c r="AK62" s="5">
        <f t="shared" si="144"/>
        <v>29.270414616755794</v>
      </c>
      <c r="AM62" s="18">
        <f t="shared" si="21"/>
        <v>17223906</v>
      </c>
      <c r="AN62" s="18">
        <f t="shared" si="22"/>
        <v>32841405.199999999</v>
      </c>
      <c r="AP62" s="18">
        <f t="shared" si="23"/>
        <v>140031.75609756098</v>
      </c>
      <c r="AQ62" s="18">
        <f t="shared" si="24"/>
        <v>58540.829233511584</v>
      </c>
    </row>
    <row r="63" spans="2:43" ht="15.75" customHeight="1">
      <c r="B63" s="22">
        <v>3797.4288200000001</v>
      </c>
      <c r="C63" s="23">
        <v>1641254400</v>
      </c>
      <c r="D63" s="23">
        <v>77667.547000000006</v>
      </c>
      <c r="E63" s="23">
        <v>3766.8011099999999</v>
      </c>
      <c r="F63" s="23">
        <v>99948748.400000006</v>
      </c>
      <c r="G63" s="23">
        <v>130</v>
      </c>
      <c r="H63" s="23">
        <v>25889182.300000001</v>
      </c>
      <c r="I63" s="16"/>
      <c r="J63" s="22">
        <v>3790</v>
      </c>
      <c r="K63" s="23">
        <v>1641254400</v>
      </c>
      <c r="L63" s="23">
        <v>32555.459900000002</v>
      </c>
      <c r="M63" s="23">
        <v>3761</v>
      </c>
      <c r="N63" s="23">
        <v>32846193.5</v>
      </c>
      <c r="O63" s="23">
        <v>547</v>
      </c>
      <c r="P63" s="23">
        <v>65110919.899999999</v>
      </c>
      <c r="Q63" s="17"/>
      <c r="R63" s="18">
        <f t="shared" si="7"/>
        <v>99948748.400000006</v>
      </c>
      <c r="S63" s="18">
        <f t="shared" si="8"/>
        <v>32846193.5</v>
      </c>
      <c r="U63" s="18">
        <f t="shared" si="9"/>
        <v>77667.547000000006</v>
      </c>
      <c r="V63" s="18">
        <f t="shared" si="10"/>
        <v>32555.459900000002</v>
      </c>
      <c r="W63" s="18"/>
      <c r="X63" s="18"/>
      <c r="Z63" s="5">
        <f t="shared" ref="Z63:AA63" si="145">U63/R63</f>
        <v>7.7707373272119934E-4</v>
      </c>
      <c r="AA63" s="5">
        <f t="shared" si="145"/>
        <v>9.9114863644702103E-4</v>
      </c>
      <c r="AB63" s="5">
        <f t="shared" si="14"/>
        <v>2.1407490372582169E-4</v>
      </c>
      <c r="AF63" s="5">
        <f t="shared" si="17"/>
        <v>130</v>
      </c>
      <c r="AG63" s="5">
        <f t="shared" si="18"/>
        <v>547</v>
      </c>
      <c r="AH63" s="5">
        <f t="shared" si="19"/>
        <v>4.2076923076923078</v>
      </c>
      <c r="AJ63" s="5">
        <f t="shared" ref="AJ63:AK63" si="146">U63/AF63</f>
        <v>597.4426692307693</v>
      </c>
      <c r="AK63" s="5">
        <f t="shared" si="146"/>
        <v>59.516380073126143</v>
      </c>
      <c r="AM63" s="18">
        <f t="shared" si="21"/>
        <v>25889182.300000001</v>
      </c>
      <c r="AN63" s="18">
        <f t="shared" si="22"/>
        <v>65110919.899999999</v>
      </c>
      <c r="AP63" s="18">
        <f t="shared" si="23"/>
        <v>199147.55615384615</v>
      </c>
      <c r="AQ63" s="18">
        <f t="shared" si="24"/>
        <v>119032.76032906763</v>
      </c>
    </row>
    <row r="64" spans="2:43" ht="15.75" customHeight="1">
      <c r="B64" s="19">
        <v>3545.3528500000002</v>
      </c>
      <c r="C64" s="20">
        <v>1641340800</v>
      </c>
      <c r="D64" s="20">
        <v>71472.31</v>
      </c>
      <c r="E64" s="20">
        <v>3788.9724500000002</v>
      </c>
      <c r="F64" s="20">
        <v>94984736.299999997</v>
      </c>
      <c r="G64" s="20">
        <v>177</v>
      </c>
      <c r="H64" s="20">
        <v>23824103.300000001</v>
      </c>
      <c r="I64" s="16"/>
      <c r="J64" s="19">
        <v>3551</v>
      </c>
      <c r="K64" s="20">
        <v>1641340800</v>
      </c>
      <c r="L64" s="20">
        <v>18651.529500000001</v>
      </c>
      <c r="M64" s="20">
        <v>3790</v>
      </c>
      <c r="N64" s="20">
        <v>31150343.699999999</v>
      </c>
      <c r="O64" s="20">
        <v>617</v>
      </c>
      <c r="P64" s="20">
        <v>37303059.100000001</v>
      </c>
      <c r="Q64" s="21"/>
      <c r="R64" s="18">
        <f t="shared" si="7"/>
        <v>94984736.299999997</v>
      </c>
      <c r="S64" s="18">
        <f t="shared" si="8"/>
        <v>31150343.699999999</v>
      </c>
      <c r="U64" s="18">
        <f t="shared" si="9"/>
        <v>71472.31</v>
      </c>
      <c r="V64" s="18">
        <f t="shared" si="10"/>
        <v>18651.529500000001</v>
      </c>
      <c r="W64" s="18"/>
      <c r="X64" s="18"/>
      <c r="Z64" s="5">
        <f t="shared" ref="Z64:AA64" si="147">U64/R64</f>
        <v>7.524610035686334E-4</v>
      </c>
      <c r="AA64" s="5">
        <f t="shared" si="147"/>
        <v>5.9875838544921098E-4</v>
      </c>
      <c r="AB64" s="5">
        <f t="shared" si="14"/>
        <v>-1.5370261811942243E-4</v>
      </c>
      <c r="AF64" s="5">
        <f t="shared" si="17"/>
        <v>177</v>
      </c>
      <c r="AG64" s="5">
        <f t="shared" si="18"/>
        <v>617</v>
      </c>
      <c r="AH64" s="5">
        <f t="shared" si="19"/>
        <v>3.4858757062146895</v>
      </c>
      <c r="AJ64" s="5">
        <f t="shared" ref="AJ64:AK64" si="148">U64/AF64</f>
        <v>403.79836158192091</v>
      </c>
      <c r="AK64" s="5">
        <f t="shared" si="148"/>
        <v>30.229383306320909</v>
      </c>
      <c r="AM64" s="18">
        <f t="shared" si="21"/>
        <v>23824103.300000001</v>
      </c>
      <c r="AN64" s="18">
        <f t="shared" si="22"/>
        <v>37303059.100000001</v>
      </c>
      <c r="AP64" s="18">
        <f t="shared" si="23"/>
        <v>134599.45367231639</v>
      </c>
      <c r="AQ64" s="18">
        <f t="shared" si="24"/>
        <v>60458.766774716372</v>
      </c>
    </row>
    <row r="65" spans="2:43" ht="15.75" customHeight="1">
      <c r="B65" s="22">
        <v>3420.4625500000002</v>
      </c>
      <c r="C65" s="23">
        <v>1641427200</v>
      </c>
      <c r="D65" s="23">
        <v>34454.113499999999</v>
      </c>
      <c r="E65" s="23">
        <v>3536.7183100000002</v>
      </c>
      <c r="F65" s="23">
        <v>92144911.099999994</v>
      </c>
      <c r="G65" s="23">
        <v>234</v>
      </c>
      <c r="H65" s="23">
        <v>11484704.5</v>
      </c>
      <c r="I65" s="16"/>
      <c r="J65" s="22">
        <v>3413</v>
      </c>
      <c r="K65" s="23">
        <v>1641427200</v>
      </c>
      <c r="L65" s="23">
        <v>5772.6176299999997</v>
      </c>
      <c r="M65" s="23">
        <v>3546</v>
      </c>
      <c r="N65" s="23">
        <v>30153487.5</v>
      </c>
      <c r="O65" s="23">
        <v>502</v>
      </c>
      <c r="P65" s="23">
        <v>11545235.300000001</v>
      </c>
      <c r="Q65" s="17"/>
      <c r="R65" s="18">
        <f t="shared" si="7"/>
        <v>92144911.099999994</v>
      </c>
      <c r="S65" s="18">
        <f t="shared" si="8"/>
        <v>30153487.5</v>
      </c>
      <c r="U65" s="18">
        <f t="shared" si="9"/>
        <v>34454.113499999999</v>
      </c>
      <c r="V65" s="18">
        <f t="shared" si="10"/>
        <v>5772.6176299999997</v>
      </c>
      <c r="W65" s="18"/>
      <c r="X65" s="18"/>
      <c r="Z65" s="5">
        <f t="shared" ref="Z65:AA65" si="149">U65/R65</f>
        <v>3.7391227674644749E-4</v>
      </c>
      <c r="AA65" s="5">
        <f t="shared" si="149"/>
        <v>1.9144112700064959E-4</v>
      </c>
      <c r="AB65" s="5">
        <f t="shared" si="14"/>
        <v>-1.824711497457979E-4</v>
      </c>
      <c r="AF65" s="5">
        <f t="shared" si="17"/>
        <v>234</v>
      </c>
      <c r="AG65" s="5">
        <f t="shared" si="18"/>
        <v>502</v>
      </c>
      <c r="AH65" s="5">
        <f t="shared" si="19"/>
        <v>2.1452991452991452</v>
      </c>
      <c r="AJ65" s="5">
        <f t="shared" ref="AJ65:AK65" si="150">U65/AF65</f>
        <v>147.23980128205127</v>
      </c>
      <c r="AK65" s="5">
        <f t="shared" si="150"/>
        <v>11.499238306772908</v>
      </c>
      <c r="AM65" s="18">
        <f t="shared" si="21"/>
        <v>11484704.5</v>
      </c>
      <c r="AN65" s="18">
        <f t="shared" si="22"/>
        <v>11545235.300000001</v>
      </c>
      <c r="AP65" s="18">
        <f t="shared" si="23"/>
        <v>49079.933760683758</v>
      </c>
      <c r="AQ65" s="18">
        <f t="shared" si="24"/>
        <v>22998.476693227094</v>
      </c>
    </row>
    <row r="66" spans="2:43" ht="15.75" customHeight="1">
      <c r="B66" s="19">
        <v>3186.7885500000002</v>
      </c>
      <c r="C66" s="20">
        <v>1641513600</v>
      </c>
      <c r="D66" s="20">
        <v>65543.150899999993</v>
      </c>
      <c r="E66" s="20">
        <v>3403.8206399999999</v>
      </c>
      <c r="F66" s="20">
        <v>53651987.100000001</v>
      </c>
      <c r="G66" s="20">
        <v>358</v>
      </c>
      <c r="H66" s="20">
        <v>21847717</v>
      </c>
      <c r="I66" s="16"/>
      <c r="J66" s="19">
        <v>3189</v>
      </c>
      <c r="K66" s="20">
        <v>1641513600</v>
      </c>
      <c r="L66" s="20">
        <v>10132.3833</v>
      </c>
      <c r="M66" s="20">
        <v>3398</v>
      </c>
      <c r="N66" s="20">
        <v>14368661.6</v>
      </c>
      <c r="O66" s="20">
        <v>634</v>
      </c>
      <c r="P66" s="20">
        <v>20264766.699999999</v>
      </c>
      <c r="Q66" s="21"/>
      <c r="R66" s="18">
        <f t="shared" si="7"/>
        <v>53651987.100000001</v>
      </c>
      <c r="S66" s="18">
        <f t="shared" si="8"/>
        <v>14368661.6</v>
      </c>
      <c r="U66" s="18">
        <f t="shared" si="9"/>
        <v>65543.150899999993</v>
      </c>
      <c r="V66" s="18">
        <f t="shared" si="10"/>
        <v>10132.3833</v>
      </c>
      <c r="W66" s="18"/>
      <c r="X66" s="18"/>
      <c r="Z66" s="5">
        <f t="shared" ref="Z66:AA66" si="151">U66/R66</f>
        <v>1.2216351051049885E-3</v>
      </c>
      <c r="AA66" s="5">
        <f t="shared" si="151"/>
        <v>7.0517238014708341E-4</v>
      </c>
      <c r="AB66" s="5">
        <f t="shared" si="14"/>
        <v>-5.164627249579051E-4</v>
      </c>
      <c r="AF66" s="5">
        <f t="shared" si="17"/>
        <v>358</v>
      </c>
      <c r="AG66" s="5">
        <f t="shared" si="18"/>
        <v>634</v>
      </c>
      <c r="AH66" s="5">
        <f t="shared" si="19"/>
        <v>1.770949720670391</v>
      </c>
      <c r="AJ66" s="5">
        <f t="shared" ref="AJ66:AK66" si="152">U66/AF66</f>
        <v>183.08142709497204</v>
      </c>
      <c r="AK66" s="5">
        <f t="shared" si="152"/>
        <v>15.981677129337539</v>
      </c>
      <c r="AM66" s="18">
        <f t="shared" si="21"/>
        <v>21847717</v>
      </c>
      <c r="AN66" s="18">
        <f t="shared" si="22"/>
        <v>20264766.699999999</v>
      </c>
      <c r="AP66" s="18">
        <f t="shared" si="23"/>
        <v>61027.142458100556</v>
      </c>
      <c r="AQ66" s="18">
        <f t="shared" si="24"/>
        <v>31963.354416403785</v>
      </c>
    </row>
    <row r="67" spans="2:43" ht="15.75" customHeight="1">
      <c r="B67" s="22">
        <v>3085.33115</v>
      </c>
      <c r="C67" s="23">
        <v>1641600000</v>
      </c>
      <c r="D67" s="23">
        <v>73938.801600000006</v>
      </c>
      <c r="E67" s="23">
        <v>3194.8642799999998</v>
      </c>
      <c r="F67" s="23">
        <v>62998807</v>
      </c>
      <c r="G67" s="23">
        <v>274</v>
      </c>
      <c r="H67" s="23">
        <v>24646267.199999999</v>
      </c>
      <c r="I67" s="16"/>
      <c r="J67" s="22">
        <v>3085</v>
      </c>
      <c r="K67" s="23">
        <v>1641600000</v>
      </c>
      <c r="L67" s="23">
        <v>14862.348400000001</v>
      </c>
      <c r="M67" s="23">
        <v>3201</v>
      </c>
      <c r="N67" s="23">
        <v>17491149.699999999</v>
      </c>
      <c r="O67" s="23">
        <v>628</v>
      </c>
      <c r="P67" s="23">
        <v>29724696.699999999</v>
      </c>
      <c r="Q67" s="17"/>
      <c r="R67" s="18">
        <f t="shared" si="7"/>
        <v>62998807</v>
      </c>
      <c r="S67" s="18">
        <f t="shared" si="8"/>
        <v>17491149.699999999</v>
      </c>
      <c r="U67" s="18">
        <f t="shared" si="9"/>
        <v>73938.801600000006</v>
      </c>
      <c r="V67" s="18">
        <f t="shared" si="10"/>
        <v>14862.348400000001</v>
      </c>
      <c r="W67" s="18"/>
      <c r="X67" s="18"/>
      <c r="Z67" s="5">
        <f t="shared" ref="Z67:AA67" si="153">U67/R67</f>
        <v>1.1736539963367878E-3</v>
      </c>
      <c r="AA67" s="5">
        <f t="shared" si="153"/>
        <v>8.497067748496831E-4</v>
      </c>
      <c r="AB67" s="5">
        <f t="shared" si="14"/>
        <v>-3.2394722148710469E-4</v>
      </c>
      <c r="AF67" s="5">
        <f t="shared" si="17"/>
        <v>274</v>
      </c>
      <c r="AG67" s="5">
        <f t="shared" si="18"/>
        <v>628</v>
      </c>
      <c r="AH67" s="5">
        <f t="shared" si="19"/>
        <v>2.2919708029197081</v>
      </c>
      <c r="AJ67" s="5">
        <f t="shared" ref="AJ67:AK67" si="154">U67/AF67</f>
        <v>269.84964087591243</v>
      </c>
      <c r="AK67" s="5">
        <f t="shared" si="154"/>
        <v>23.666159872611466</v>
      </c>
      <c r="AM67" s="18">
        <f t="shared" si="21"/>
        <v>24646267.199999999</v>
      </c>
      <c r="AN67" s="18">
        <f t="shared" si="22"/>
        <v>29724696.699999999</v>
      </c>
      <c r="AP67" s="18">
        <f t="shared" si="23"/>
        <v>89949.880291970796</v>
      </c>
      <c r="AQ67" s="18">
        <f t="shared" si="24"/>
        <v>47332.319585987258</v>
      </c>
    </row>
    <row r="68" spans="2:43" ht="15.75" customHeight="1">
      <c r="B68" s="19">
        <v>3152.4511400000001</v>
      </c>
      <c r="C68" s="20">
        <v>1641686400</v>
      </c>
      <c r="D68" s="20">
        <v>34940.863100000002</v>
      </c>
      <c r="E68" s="20">
        <v>3076.1078499999999</v>
      </c>
      <c r="F68" s="20">
        <v>63799289.600000001</v>
      </c>
      <c r="G68" s="20">
        <v>124</v>
      </c>
      <c r="H68" s="20">
        <v>11646954.4</v>
      </c>
      <c r="I68" s="16"/>
      <c r="J68" s="19">
        <v>3139</v>
      </c>
      <c r="K68" s="20">
        <v>1641686400</v>
      </c>
      <c r="L68" s="20">
        <v>13962.209500000001</v>
      </c>
      <c r="M68" s="20">
        <v>3085</v>
      </c>
      <c r="N68" s="20">
        <v>17723306.699999999</v>
      </c>
      <c r="O68" s="20">
        <v>462</v>
      </c>
      <c r="P68" s="20">
        <v>27924419.100000001</v>
      </c>
      <c r="Q68" s="21"/>
      <c r="R68" s="18">
        <f t="shared" si="7"/>
        <v>63799289.600000001</v>
      </c>
      <c r="S68" s="18">
        <f t="shared" si="8"/>
        <v>17723306.699999999</v>
      </c>
      <c r="U68" s="18">
        <f t="shared" si="9"/>
        <v>34940.863100000002</v>
      </c>
      <c r="V68" s="18">
        <f t="shared" si="10"/>
        <v>13962.209500000001</v>
      </c>
      <c r="W68" s="18"/>
      <c r="X68" s="18"/>
      <c r="Z68" s="5">
        <f t="shared" ref="Z68:AA68" si="155">U68/R68</f>
        <v>5.4766852921196165E-4</v>
      </c>
      <c r="AA68" s="5">
        <f t="shared" si="155"/>
        <v>7.8778806553068351E-4</v>
      </c>
      <c r="AB68" s="5">
        <f t="shared" si="14"/>
        <v>2.4011953631872186E-4</v>
      </c>
      <c r="AF68" s="5">
        <f t="shared" si="17"/>
        <v>124</v>
      </c>
      <c r="AG68" s="5">
        <f t="shared" si="18"/>
        <v>462</v>
      </c>
      <c r="AH68" s="5">
        <f t="shared" si="19"/>
        <v>3.725806451612903</v>
      </c>
      <c r="AJ68" s="5">
        <f t="shared" ref="AJ68:AK68" si="156">U68/AF68</f>
        <v>281.78115403225809</v>
      </c>
      <c r="AK68" s="5">
        <f t="shared" si="156"/>
        <v>30.221232683982684</v>
      </c>
      <c r="AM68" s="18">
        <f t="shared" si="21"/>
        <v>11646954.4</v>
      </c>
      <c r="AN68" s="18">
        <f t="shared" si="22"/>
        <v>27924419.100000001</v>
      </c>
      <c r="AP68" s="18">
        <f t="shared" si="23"/>
        <v>93927.051612903233</v>
      </c>
      <c r="AQ68" s="18">
        <f t="shared" si="24"/>
        <v>60442.465584415586</v>
      </c>
    </row>
    <row r="69" spans="2:43" ht="15.75" customHeight="1">
      <c r="B69" s="22">
        <v>3075.5030000000002</v>
      </c>
      <c r="C69" s="23">
        <v>1641772800</v>
      </c>
      <c r="D69" s="23">
        <v>78812.331699999995</v>
      </c>
      <c r="E69" s="23">
        <v>3157.1467299999999</v>
      </c>
      <c r="F69" s="23">
        <v>62539978.600000001</v>
      </c>
      <c r="G69" s="23">
        <v>204</v>
      </c>
      <c r="H69" s="23">
        <v>26270777.199999999</v>
      </c>
      <c r="I69" s="16"/>
      <c r="J69" s="22">
        <v>3076</v>
      </c>
      <c r="K69" s="23">
        <v>1641772800</v>
      </c>
      <c r="L69" s="23">
        <v>19858.959800000001</v>
      </c>
      <c r="M69" s="23">
        <v>3147</v>
      </c>
      <c r="N69" s="23">
        <v>17469560.600000001</v>
      </c>
      <c r="O69" s="23">
        <v>767</v>
      </c>
      <c r="P69" s="23">
        <v>39717919.600000001</v>
      </c>
      <c r="Q69" s="17"/>
      <c r="R69" s="18">
        <f t="shared" si="7"/>
        <v>62539978.600000001</v>
      </c>
      <c r="S69" s="18">
        <f t="shared" si="8"/>
        <v>17469560.600000001</v>
      </c>
      <c r="U69" s="18">
        <f t="shared" si="9"/>
        <v>78812.331699999995</v>
      </c>
      <c r="V69" s="18">
        <f t="shared" si="10"/>
        <v>19858.959800000001</v>
      </c>
      <c r="W69" s="18"/>
      <c r="X69" s="18"/>
      <c r="Z69" s="5">
        <f t="shared" ref="Z69:AA69" si="157">U69/R69</f>
        <v>1.2601912163110332E-3</v>
      </c>
      <c r="AA69" s="5">
        <f t="shared" si="157"/>
        <v>1.136775002801158E-3</v>
      </c>
      <c r="AB69" s="5">
        <f t="shared" si="14"/>
        <v>-1.2341621350987525E-4</v>
      </c>
      <c r="AF69" s="5">
        <f t="shared" si="17"/>
        <v>204</v>
      </c>
      <c r="AG69" s="5">
        <f t="shared" si="18"/>
        <v>767</v>
      </c>
      <c r="AH69" s="5">
        <f t="shared" si="19"/>
        <v>3.7598039215686274</v>
      </c>
      <c r="AJ69" s="5">
        <f t="shared" ref="AJ69:AK69" si="158">U69/AF69</f>
        <v>386.33495931372545</v>
      </c>
      <c r="AK69" s="5">
        <f t="shared" si="158"/>
        <v>25.89173376792699</v>
      </c>
      <c r="AM69" s="18">
        <f t="shared" si="21"/>
        <v>26270777.199999999</v>
      </c>
      <c r="AN69" s="18">
        <f t="shared" si="22"/>
        <v>39717919.600000001</v>
      </c>
      <c r="AP69" s="18">
        <f t="shared" si="23"/>
        <v>128778.31960784314</v>
      </c>
      <c r="AQ69" s="18">
        <f t="shared" si="24"/>
        <v>51783.467535853975</v>
      </c>
    </row>
    <row r="70" spans="2:43" ht="15.75" customHeight="1">
      <c r="B70" s="19">
        <v>3234.3708499999998</v>
      </c>
      <c r="C70" s="20">
        <v>1641859200</v>
      </c>
      <c r="D70" s="20">
        <v>44252.700199999999</v>
      </c>
      <c r="E70" s="20">
        <v>3074.8054000000002</v>
      </c>
      <c r="F70" s="20">
        <v>64721361.299999997</v>
      </c>
      <c r="G70" s="20">
        <v>135</v>
      </c>
      <c r="H70" s="20">
        <v>14750900.1</v>
      </c>
      <c r="I70" s="16"/>
      <c r="J70" s="19">
        <v>3237</v>
      </c>
      <c r="K70" s="20">
        <v>1641859200</v>
      </c>
      <c r="L70" s="20">
        <v>17663.640500000001</v>
      </c>
      <c r="M70" s="20">
        <v>3076</v>
      </c>
      <c r="N70" s="20">
        <v>18193365.100000001</v>
      </c>
      <c r="O70" s="20">
        <v>537</v>
      </c>
      <c r="P70" s="20">
        <v>35327281</v>
      </c>
      <c r="Q70" s="21"/>
      <c r="R70" s="18">
        <f t="shared" si="7"/>
        <v>64721361.299999997</v>
      </c>
      <c r="S70" s="18">
        <f t="shared" si="8"/>
        <v>18193365.100000001</v>
      </c>
      <c r="U70" s="18">
        <f t="shared" si="9"/>
        <v>44252.700199999999</v>
      </c>
      <c r="V70" s="18">
        <f t="shared" si="10"/>
        <v>17663.640500000001</v>
      </c>
      <c r="W70" s="18"/>
      <c r="X70" s="18"/>
      <c r="Z70" s="5">
        <f t="shared" ref="Z70:AA70" si="159">U70/R70</f>
        <v>6.8374180195125158E-4</v>
      </c>
      <c r="AA70" s="5">
        <f t="shared" si="159"/>
        <v>9.7088363823358878E-4</v>
      </c>
      <c r="AB70" s="5">
        <f t="shared" si="14"/>
        <v>2.871418362823372E-4</v>
      </c>
      <c r="AF70" s="5">
        <f t="shared" si="17"/>
        <v>135</v>
      </c>
      <c r="AG70" s="5">
        <f t="shared" si="18"/>
        <v>537</v>
      </c>
      <c r="AH70" s="5">
        <f t="shared" si="19"/>
        <v>3.9777777777777779</v>
      </c>
      <c r="AJ70" s="5">
        <f t="shared" ref="AJ70:AK70" si="160">U70/AF70</f>
        <v>327.79777925925924</v>
      </c>
      <c r="AK70" s="5">
        <f t="shared" si="160"/>
        <v>32.893185288640595</v>
      </c>
      <c r="AM70" s="18">
        <f t="shared" si="21"/>
        <v>14750900.1</v>
      </c>
      <c r="AN70" s="18">
        <f t="shared" si="22"/>
        <v>35327281</v>
      </c>
      <c r="AP70" s="18">
        <f t="shared" si="23"/>
        <v>109265.92666666667</v>
      </c>
      <c r="AQ70" s="18">
        <f t="shared" si="24"/>
        <v>65786.370577281195</v>
      </c>
    </row>
    <row r="71" spans="2:43" ht="15.75" customHeight="1">
      <c r="B71" s="22">
        <v>3374.8737599999999</v>
      </c>
      <c r="C71" s="23">
        <v>1641945600</v>
      </c>
      <c r="D71" s="23">
        <v>44701.577400000002</v>
      </c>
      <c r="E71" s="23">
        <v>3242.8143700000001</v>
      </c>
      <c r="F71" s="23">
        <v>99571827.799999997</v>
      </c>
      <c r="G71" s="23">
        <v>121</v>
      </c>
      <c r="H71" s="23">
        <v>14900525.800000001</v>
      </c>
      <c r="I71" s="16"/>
      <c r="J71" s="22">
        <v>3371</v>
      </c>
      <c r="K71" s="23">
        <v>1641945600</v>
      </c>
      <c r="L71" s="23">
        <v>15161.049000000001</v>
      </c>
      <c r="M71" s="23">
        <v>3416</v>
      </c>
      <c r="N71" s="23">
        <v>29101511.5</v>
      </c>
      <c r="O71" s="23">
        <v>578</v>
      </c>
      <c r="P71" s="23">
        <v>30322098</v>
      </c>
      <c r="Q71" s="17"/>
      <c r="R71" s="18">
        <f t="shared" si="7"/>
        <v>99571827.799999997</v>
      </c>
      <c r="S71" s="18">
        <f t="shared" si="8"/>
        <v>29101511.5</v>
      </c>
      <c r="U71" s="18">
        <f t="shared" si="9"/>
        <v>44701.577400000002</v>
      </c>
      <c r="V71" s="18">
        <f t="shared" si="10"/>
        <v>15161.049000000001</v>
      </c>
      <c r="W71" s="18"/>
      <c r="X71" s="18"/>
      <c r="Z71" s="5">
        <f t="shared" ref="Z71:AA71" si="161">U71/R71</f>
        <v>4.4893800171859458E-4</v>
      </c>
      <c r="AA71" s="5">
        <f t="shared" si="161"/>
        <v>5.2097118735568084E-4</v>
      </c>
      <c r="AB71" s="5">
        <f t="shared" si="14"/>
        <v>7.2033185637086262E-5</v>
      </c>
      <c r="AF71" s="5">
        <f t="shared" si="17"/>
        <v>121</v>
      </c>
      <c r="AG71" s="5">
        <f t="shared" si="18"/>
        <v>578</v>
      </c>
      <c r="AH71" s="5">
        <f t="shared" si="19"/>
        <v>4.776859504132231</v>
      </c>
      <c r="AJ71" s="5">
        <f t="shared" ref="AJ71:AK71" si="162">U71/AF71</f>
        <v>369.43452396694215</v>
      </c>
      <c r="AK71" s="5">
        <f t="shared" si="162"/>
        <v>26.230188581314881</v>
      </c>
      <c r="AM71" s="18">
        <f t="shared" si="21"/>
        <v>14900525.800000001</v>
      </c>
      <c r="AN71" s="18">
        <f t="shared" si="22"/>
        <v>30322098</v>
      </c>
      <c r="AP71" s="18">
        <f t="shared" si="23"/>
        <v>123144.84132231405</v>
      </c>
      <c r="AQ71" s="18">
        <f t="shared" si="24"/>
        <v>52460.37716262976</v>
      </c>
    </row>
    <row r="72" spans="2:43" ht="15.75" customHeight="1">
      <c r="B72" s="19">
        <v>3244.7392199999999</v>
      </c>
      <c r="C72" s="20">
        <v>1642032000</v>
      </c>
      <c r="D72" s="20">
        <v>107498.928</v>
      </c>
      <c r="E72" s="20">
        <v>3374.7612600000002</v>
      </c>
      <c r="F72" s="20">
        <v>96935844.5</v>
      </c>
      <c r="G72" s="20">
        <v>146</v>
      </c>
      <c r="H72" s="20">
        <v>35832976.100000001</v>
      </c>
      <c r="I72" s="16"/>
      <c r="J72" s="19">
        <v>3238</v>
      </c>
      <c r="K72" s="20">
        <v>1642032000</v>
      </c>
      <c r="L72" s="20">
        <v>42046.652300000002</v>
      </c>
      <c r="M72" s="20">
        <v>3378</v>
      </c>
      <c r="N72" s="20">
        <v>28562564.100000001</v>
      </c>
      <c r="O72" s="20">
        <v>670</v>
      </c>
      <c r="P72" s="20">
        <v>84093304.599999994</v>
      </c>
      <c r="Q72" s="21"/>
      <c r="R72" s="18">
        <f t="shared" si="7"/>
        <v>96935844.5</v>
      </c>
      <c r="S72" s="18">
        <f t="shared" si="8"/>
        <v>28562564.100000001</v>
      </c>
      <c r="U72" s="18">
        <f t="shared" si="9"/>
        <v>107498.928</v>
      </c>
      <c r="V72" s="18">
        <f t="shared" si="10"/>
        <v>42046.652300000002</v>
      </c>
      <c r="W72" s="18"/>
      <c r="X72" s="18"/>
      <c r="Z72" s="5">
        <f t="shared" ref="Z72:AA72" si="163">U72/R72</f>
        <v>1.1089698403566289E-3</v>
      </c>
      <c r="AA72" s="5">
        <f t="shared" si="163"/>
        <v>1.4720895558532855E-3</v>
      </c>
      <c r="AB72" s="5">
        <f t="shared" si="14"/>
        <v>3.6311971549665657E-4</v>
      </c>
      <c r="AF72" s="5">
        <f t="shared" si="17"/>
        <v>146</v>
      </c>
      <c r="AG72" s="5">
        <f t="shared" si="18"/>
        <v>670</v>
      </c>
      <c r="AH72" s="5">
        <f t="shared" si="19"/>
        <v>4.5890410958904111</v>
      </c>
      <c r="AJ72" s="5">
        <f t="shared" ref="AJ72:AK72" si="164">U72/AF72</f>
        <v>736.29402739726027</v>
      </c>
      <c r="AK72" s="5">
        <f t="shared" si="164"/>
        <v>62.756197462686572</v>
      </c>
      <c r="AM72" s="18">
        <f t="shared" si="21"/>
        <v>35832976.100000001</v>
      </c>
      <c r="AN72" s="18">
        <f t="shared" si="22"/>
        <v>84093304.599999994</v>
      </c>
      <c r="AP72" s="18">
        <f t="shared" si="23"/>
        <v>245431.34315068493</v>
      </c>
      <c r="AQ72" s="18">
        <f t="shared" si="24"/>
        <v>125512.39492537313</v>
      </c>
    </row>
    <row r="73" spans="2:43" ht="15.75" customHeight="1">
      <c r="B73" s="22">
        <v>3305.2049699999998</v>
      </c>
      <c r="C73" s="23">
        <v>1642118400</v>
      </c>
      <c r="D73" s="23">
        <v>86796.718200000003</v>
      </c>
      <c r="E73" s="23">
        <v>3236.5635200000002</v>
      </c>
      <c r="F73" s="23">
        <v>98092368.299999997</v>
      </c>
      <c r="G73" s="23">
        <v>153</v>
      </c>
      <c r="H73" s="23">
        <v>28932239.399999999</v>
      </c>
      <c r="I73" s="16"/>
      <c r="J73" s="22">
        <v>3308</v>
      </c>
      <c r="K73" s="23">
        <v>1642118400</v>
      </c>
      <c r="L73" s="23">
        <v>25304.1927</v>
      </c>
      <c r="M73" s="23">
        <v>3233</v>
      </c>
      <c r="N73" s="23">
        <v>28851111.100000001</v>
      </c>
      <c r="O73" s="23">
        <v>625</v>
      </c>
      <c r="P73" s="23">
        <v>50608385.5</v>
      </c>
      <c r="Q73" s="17"/>
      <c r="R73" s="18">
        <f t="shared" si="7"/>
        <v>98092368.299999997</v>
      </c>
      <c r="S73" s="18">
        <f t="shared" si="8"/>
        <v>28851111.100000001</v>
      </c>
      <c r="U73" s="18">
        <f t="shared" si="9"/>
        <v>86796.718200000003</v>
      </c>
      <c r="V73" s="18">
        <f t="shared" si="10"/>
        <v>25304.1927</v>
      </c>
      <c r="W73" s="18"/>
      <c r="X73" s="18"/>
      <c r="Z73" s="5">
        <f t="shared" ref="Z73:AA73" si="165">U73/R73</f>
        <v>8.8484680005427099E-4</v>
      </c>
      <c r="AA73" s="5">
        <f t="shared" si="165"/>
        <v>8.7706128933107185E-4</v>
      </c>
      <c r="AB73" s="5">
        <f t="shared" si="14"/>
        <v>-7.7855107231991454E-6</v>
      </c>
      <c r="AF73" s="5">
        <f t="shared" si="17"/>
        <v>153</v>
      </c>
      <c r="AG73" s="5">
        <f t="shared" si="18"/>
        <v>625</v>
      </c>
      <c r="AH73" s="5">
        <f t="shared" si="19"/>
        <v>4.0849673202614376</v>
      </c>
      <c r="AJ73" s="5">
        <f t="shared" ref="AJ73:AK73" si="166">U73/AF73</f>
        <v>567.29881176470587</v>
      </c>
      <c r="AK73" s="5">
        <f t="shared" si="166"/>
        <v>40.486708319999998</v>
      </c>
      <c r="AM73" s="18">
        <f t="shared" si="21"/>
        <v>28932239.399999999</v>
      </c>
      <c r="AN73" s="18">
        <f t="shared" si="22"/>
        <v>50608385.5</v>
      </c>
      <c r="AP73" s="18">
        <f t="shared" si="23"/>
        <v>189099.6039215686</v>
      </c>
      <c r="AQ73" s="18">
        <f t="shared" si="24"/>
        <v>80973.416800000006</v>
      </c>
    </row>
    <row r="74" spans="2:43" ht="15.75" customHeight="1">
      <c r="B74" s="19">
        <v>3336.2603399999998</v>
      </c>
      <c r="C74" s="20">
        <v>1642204800</v>
      </c>
      <c r="D74" s="20">
        <v>44436.375500000002</v>
      </c>
      <c r="E74" s="20">
        <v>3310.0300299999999</v>
      </c>
      <c r="F74" s="20">
        <v>98199289.400000006</v>
      </c>
      <c r="G74" s="20">
        <v>92</v>
      </c>
      <c r="H74" s="20">
        <v>14812125.199999999</v>
      </c>
      <c r="I74" s="16"/>
      <c r="J74" s="19">
        <v>3333</v>
      </c>
      <c r="K74" s="20">
        <v>1642204800</v>
      </c>
      <c r="L74" s="20">
        <v>18689.879300000001</v>
      </c>
      <c r="M74" s="20">
        <v>3314</v>
      </c>
      <c r="N74" s="20">
        <v>28919601.5</v>
      </c>
      <c r="O74" s="20">
        <v>510</v>
      </c>
      <c r="P74" s="20">
        <v>37379758.5</v>
      </c>
      <c r="Q74" s="21"/>
      <c r="R74" s="18">
        <f t="shared" si="7"/>
        <v>98199289.400000006</v>
      </c>
      <c r="S74" s="18">
        <f t="shared" si="8"/>
        <v>28919601.5</v>
      </c>
      <c r="U74" s="18">
        <f t="shared" si="9"/>
        <v>44436.375500000002</v>
      </c>
      <c r="V74" s="18">
        <f t="shared" si="10"/>
        <v>18689.879300000001</v>
      </c>
      <c r="W74" s="18"/>
      <c r="X74" s="18"/>
      <c r="Z74" s="5">
        <f t="shared" ref="Z74:AA74" si="167">U74/R74</f>
        <v>4.5251218997110175E-4</v>
      </c>
      <c r="AA74" s="5">
        <f t="shared" si="167"/>
        <v>6.4627029179499583E-4</v>
      </c>
      <c r="AB74" s="5">
        <f t="shared" si="14"/>
        <v>1.9375810182389408E-4</v>
      </c>
      <c r="AF74" s="5">
        <f t="shared" si="17"/>
        <v>92</v>
      </c>
      <c r="AG74" s="5">
        <f t="shared" si="18"/>
        <v>510</v>
      </c>
      <c r="AH74" s="5">
        <f t="shared" si="19"/>
        <v>5.5434782608695654</v>
      </c>
      <c r="AJ74" s="5">
        <f t="shared" ref="AJ74:AK74" si="168">U74/AF74</f>
        <v>483.00408152173912</v>
      </c>
      <c r="AK74" s="5">
        <f t="shared" si="168"/>
        <v>36.646822156862747</v>
      </c>
      <c r="AM74" s="18">
        <f t="shared" si="21"/>
        <v>14812125.199999999</v>
      </c>
      <c r="AN74" s="18">
        <f t="shared" si="22"/>
        <v>37379758.5</v>
      </c>
      <c r="AP74" s="18">
        <f t="shared" si="23"/>
        <v>161001.36086956522</v>
      </c>
      <c r="AQ74" s="18">
        <f t="shared" si="24"/>
        <v>73293.644117647054</v>
      </c>
    </row>
    <row r="75" spans="2:43" ht="15.75" customHeight="1">
      <c r="B75" s="22">
        <v>3352.1660000000002</v>
      </c>
      <c r="C75" s="23">
        <v>1642291200</v>
      </c>
      <c r="D75" s="23">
        <v>71278.021699999998</v>
      </c>
      <c r="E75" s="23">
        <v>3327.84555</v>
      </c>
      <c r="F75" s="23">
        <v>98356492.200000003</v>
      </c>
      <c r="G75" s="23">
        <v>137</v>
      </c>
      <c r="H75" s="23">
        <v>23759340.600000001</v>
      </c>
      <c r="I75" s="16"/>
      <c r="J75" s="22">
        <v>3348</v>
      </c>
      <c r="K75" s="23">
        <v>1642291200</v>
      </c>
      <c r="L75" s="23">
        <v>33106.459799999997</v>
      </c>
      <c r="M75" s="23">
        <v>3316</v>
      </c>
      <c r="N75" s="23">
        <v>29071083.300000001</v>
      </c>
      <c r="O75" s="23">
        <v>632</v>
      </c>
      <c r="P75" s="23">
        <v>66212919.600000001</v>
      </c>
      <c r="Q75" s="17"/>
      <c r="R75" s="18">
        <f t="shared" si="7"/>
        <v>98356492.200000003</v>
      </c>
      <c r="S75" s="18">
        <f t="shared" si="8"/>
        <v>29071083.300000001</v>
      </c>
      <c r="U75" s="18">
        <f t="shared" si="9"/>
        <v>71278.021699999998</v>
      </c>
      <c r="V75" s="18">
        <f t="shared" si="10"/>
        <v>33106.459799999997</v>
      </c>
      <c r="W75" s="18"/>
      <c r="X75" s="18"/>
      <c r="Z75" s="5">
        <f t="shared" ref="Z75:AA75" si="169">U75/R75</f>
        <v>7.2469056292757863E-4</v>
      </c>
      <c r="AA75" s="5">
        <f t="shared" si="169"/>
        <v>1.1388106682629195E-3</v>
      </c>
      <c r="AB75" s="5">
        <f t="shared" si="14"/>
        <v>4.1412010533534085E-4</v>
      </c>
      <c r="AF75" s="5">
        <f t="shared" si="17"/>
        <v>137</v>
      </c>
      <c r="AG75" s="5">
        <f t="shared" si="18"/>
        <v>632</v>
      </c>
      <c r="AH75" s="5">
        <f t="shared" si="19"/>
        <v>4.6131386861313866</v>
      </c>
      <c r="AJ75" s="5">
        <f t="shared" ref="AJ75:AK75" si="170">U75/AF75</f>
        <v>520.27753065693423</v>
      </c>
      <c r="AK75" s="5">
        <f t="shared" si="170"/>
        <v>52.383638924050629</v>
      </c>
      <c r="AM75" s="18">
        <f t="shared" si="21"/>
        <v>23759340.600000001</v>
      </c>
      <c r="AN75" s="18">
        <f t="shared" si="22"/>
        <v>66212919.600000001</v>
      </c>
      <c r="AP75" s="18">
        <f t="shared" si="23"/>
        <v>173425.84379562046</v>
      </c>
      <c r="AQ75" s="18">
        <f t="shared" si="24"/>
        <v>104767.27784810126</v>
      </c>
    </row>
    <row r="76" spans="2:43" ht="15.75" customHeight="1">
      <c r="B76" s="19">
        <v>3211.08302</v>
      </c>
      <c r="C76" s="20">
        <v>1642377600</v>
      </c>
      <c r="D76" s="20">
        <v>116872.698</v>
      </c>
      <c r="E76" s="20">
        <v>3346.4672</v>
      </c>
      <c r="F76" s="20">
        <v>95830756.299999997</v>
      </c>
      <c r="G76" s="20">
        <v>221</v>
      </c>
      <c r="H76" s="20">
        <v>38957566.100000001</v>
      </c>
      <c r="I76" s="16"/>
      <c r="J76" s="19">
        <v>3208</v>
      </c>
      <c r="K76" s="20">
        <v>1642377600</v>
      </c>
      <c r="L76" s="20">
        <v>42139.448100000001</v>
      </c>
      <c r="M76" s="20">
        <v>3354</v>
      </c>
      <c r="N76" s="20">
        <v>28800571</v>
      </c>
      <c r="O76" s="20">
        <v>1198</v>
      </c>
      <c r="P76" s="20">
        <v>84278896.200000003</v>
      </c>
      <c r="Q76" s="21"/>
      <c r="R76" s="18">
        <f t="shared" si="7"/>
        <v>95830756.299999997</v>
      </c>
      <c r="S76" s="18">
        <f t="shared" si="8"/>
        <v>28800571</v>
      </c>
      <c r="U76" s="18">
        <f t="shared" si="9"/>
        <v>116872.698</v>
      </c>
      <c r="V76" s="18">
        <f t="shared" si="10"/>
        <v>42139.448100000001</v>
      </c>
      <c r="W76" s="18"/>
      <c r="X76" s="18"/>
      <c r="Z76" s="5">
        <f t="shared" ref="Z76:AA76" si="171">U76/R76</f>
        <v>1.2195739918208284E-3</v>
      </c>
      <c r="AA76" s="5">
        <f t="shared" si="171"/>
        <v>1.4631462723430032E-3</v>
      </c>
      <c r="AB76" s="5">
        <f t="shared" si="14"/>
        <v>2.4357228052217478E-4</v>
      </c>
      <c r="AF76" s="5">
        <f t="shared" si="17"/>
        <v>221</v>
      </c>
      <c r="AG76" s="5">
        <f t="shared" si="18"/>
        <v>1198</v>
      </c>
      <c r="AH76" s="5">
        <f t="shared" si="19"/>
        <v>5.4208144796380093</v>
      </c>
      <c r="AJ76" s="5">
        <f t="shared" ref="AJ76:AK76" si="172">U76/AF76</f>
        <v>528.83573755656107</v>
      </c>
      <c r="AK76" s="5">
        <f t="shared" si="172"/>
        <v>35.17483146911519</v>
      </c>
      <c r="AM76" s="18">
        <f t="shared" si="21"/>
        <v>38957566.100000001</v>
      </c>
      <c r="AN76" s="18">
        <f t="shared" si="22"/>
        <v>84278896.200000003</v>
      </c>
      <c r="AP76" s="18">
        <f t="shared" si="23"/>
        <v>176278.57963800905</v>
      </c>
      <c r="AQ76" s="18">
        <f t="shared" si="24"/>
        <v>70349.66293823038</v>
      </c>
    </row>
    <row r="77" spans="2:43" ht="15.75" customHeight="1">
      <c r="B77" s="22">
        <v>3169.8105300000002</v>
      </c>
      <c r="C77" s="23">
        <v>1642464000</v>
      </c>
      <c r="D77" s="23">
        <v>122857.21400000001</v>
      </c>
      <c r="E77" s="23">
        <v>3219.1933600000002</v>
      </c>
      <c r="F77" s="23">
        <v>96771354.400000006</v>
      </c>
      <c r="G77" s="23">
        <v>210</v>
      </c>
      <c r="H77" s="23">
        <v>40952404.600000001</v>
      </c>
      <c r="I77" s="16"/>
      <c r="J77" s="22">
        <v>3164</v>
      </c>
      <c r="K77" s="23">
        <v>1642464000</v>
      </c>
      <c r="L77" s="23">
        <v>43229.036</v>
      </c>
      <c r="M77" s="23">
        <v>3241</v>
      </c>
      <c r="N77" s="23">
        <v>28773297.100000001</v>
      </c>
      <c r="O77" s="23">
        <v>1048</v>
      </c>
      <c r="P77" s="23">
        <v>86458071.900000006</v>
      </c>
      <c r="Q77" s="17"/>
      <c r="R77" s="18">
        <f t="shared" si="7"/>
        <v>96771354.400000006</v>
      </c>
      <c r="S77" s="18">
        <f t="shared" si="8"/>
        <v>28773297.100000001</v>
      </c>
      <c r="U77" s="18">
        <f t="shared" si="9"/>
        <v>122857.21400000001</v>
      </c>
      <c r="V77" s="18">
        <f t="shared" si="10"/>
        <v>43229.036</v>
      </c>
      <c r="W77" s="18"/>
      <c r="X77" s="18"/>
      <c r="Z77" s="5">
        <f t="shared" ref="Z77:AA77" si="173">U77/R77</f>
        <v>1.2695617909012132E-3</v>
      </c>
      <c r="AA77" s="5">
        <f t="shared" si="173"/>
        <v>1.5024011968374662E-3</v>
      </c>
      <c r="AB77" s="5">
        <f t="shared" si="14"/>
        <v>2.3283940593625302E-4</v>
      </c>
      <c r="AF77" s="5">
        <f t="shared" si="17"/>
        <v>210</v>
      </c>
      <c r="AG77" s="5">
        <f t="shared" si="18"/>
        <v>1048</v>
      </c>
      <c r="AH77" s="5">
        <f t="shared" si="19"/>
        <v>4.9904761904761905</v>
      </c>
      <c r="AJ77" s="5">
        <f t="shared" ref="AJ77:AK77" si="174">U77/AF77</f>
        <v>585.03435238095244</v>
      </c>
      <c r="AK77" s="5">
        <f t="shared" si="174"/>
        <v>41.249080152671759</v>
      </c>
      <c r="AM77" s="18">
        <f t="shared" si="21"/>
        <v>40952404.600000001</v>
      </c>
      <c r="AN77" s="18">
        <f t="shared" si="22"/>
        <v>86458071.900000006</v>
      </c>
      <c r="AP77" s="18">
        <f t="shared" si="23"/>
        <v>195011.45047619048</v>
      </c>
      <c r="AQ77" s="18">
        <f t="shared" si="24"/>
        <v>82498.160209923677</v>
      </c>
    </row>
    <row r="78" spans="2:43" ht="15.75" customHeight="1">
      <c r="B78" s="19">
        <v>3095.24161</v>
      </c>
      <c r="C78" s="20">
        <v>1642550400</v>
      </c>
      <c r="D78" s="20">
        <v>109555.364</v>
      </c>
      <c r="E78" s="20">
        <v>3165.54162</v>
      </c>
      <c r="F78" s="20">
        <v>95198704.5</v>
      </c>
      <c r="G78" s="20">
        <v>190</v>
      </c>
      <c r="H78" s="20">
        <v>36518454.600000001</v>
      </c>
      <c r="I78" s="16"/>
      <c r="J78" s="19">
        <v>3089</v>
      </c>
      <c r="K78" s="20">
        <v>1642550400</v>
      </c>
      <c r="L78" s="20">
        <v>37564.006800000003</v>
      </c>
      <c r="M78" s="20">
        <v>3157</v>
      </c>
      <c r="N78" s="20">
        <v>28355412</v>
      </c>
      <c r="O78" s="20">
        <v>870</v>
      </c>
      <c r="P78" s="20">
        <v>75128013.599999994</v>
      </c>
      <c r="Q78" s="21"/>
      <c r="R78" s="18">
        <f t="shared" si="7"/>
        <v>95198704.5</v>
      </c>
      <c r="S78" s="18">
        <f t="shared" si="8"/>
        <v>28355412</v>
      </c>
      <c r="U78" s="18">
        <f t="shared" si="9"/>
        <v>109555.364</v>
      </c>
      <c r="V78" s="18">
        <f t="shared" si="10"/>
        <v>37564.006800000003</v>
      </c>
      <c r="W78" s="18"/>
      <c r="X78" s="18"/>
      <c r="Z78" s="5">
        <f t="shared" ref="Z78:AA78" si="175">U78/R78</f>
        <v>1.1508072990636129E-3</v>
      </c>
      <c r="AA78" s="5">
        <f t="shared" si="175"/>
        <v>1.3247561629504802E-3</v>
      </c>
      <c r="AB78" s="5">
        <f t="shared" si="14"/>
        <v>1.7394886388686736E-4</v>
      </c>
      <c r="AF78" s="5">
        <f t="shared" si="17"/>
        <v>190</v>
      </c>
      <c r="AG78" s="5">
        <f t="shared" si="18"/>
        <v>870</v>
      </c>
      <c r="AH78" s="5">
        <f t="shared" si="19"/>
        <v>4.5789473684210522</v>
      </c>
      <c r="AJ78" s="5">
        <f t="shared" ref="AJ78:AK78" si="176">U78/AF78</f>
        <v>576.60717894736842</v>
      </c>
      <c r="AK78" s="5">
        <f t="shared" si="176"/>
        <v>43.177019310344832</v>
      </c>
      <c r="AM78" s="18">
        <f t="shared" si="21"/>
        <v>36518454.600000001</v>
      </c>
      <c r="AN78" s="18">
        <f t="shared" si="22"/>
        <v>75128013.599999994</v>
      </c>
      <c r="AP78" s="18">
        <f t="shared" si="23"/>
        <v>192202.39263157896</v>
      </c>
      <c r="AQ78" s="18">
        <f t="shared" si="24"/>
        <v>86354.038620689651</v>
      </c>
    </row>
    <row r="79" spans="2:43" ht="15.75" customHeight="1">
      <c r="B79" s="22">
        <v>2995.1885900000002</v>
      </c>
      <c r="C79" s="23">
        <v>1642636800</v>
      </c>
      <c r="D79" s="23">
        <v>122948.26700000001</v>
      </c>
      <c r="E79" s="23">
        <v>3098.9584599999998</v>
      </c>
      <c r="F79" s="23">
        <v>92872837.299999997</v>
      </c>
      <c r="G79" s="23">
        <v>210</v>
      </c>
      <c r="H79" s="23">
        <v>40982755.600000001</v>
      </c>
      <c r="I79" s="16"/>
      <c r="J79" s="22">
        <v>3004</v>
      </c>
      <c r="K79" s="23">
        <v>1642636800</v>
      </c>
      <c r="L79" s="23">
        <v>32552.1525</v>
      </c>
      <c r="M79" s="23">
        <v>3087</v>
      </c>
      <c r="N79" s="23">
        <v>27734072.699999999</v>
      </c>
      <c r="O79" s="23">
        <v>911</v>
      </c>
      <c r="P79" s="23">
        <v>65104305.100000001</v>
      </c>
      <c r="Q79" s="17"/>
      <c r="R79" s="18">
        <f t="shared" si="7"/>
        <v>92872837.299999997</v>
      </c>
      <c r="S79" s="18">
        <f t="shared" si="8"/>
        <v>27734072.699999999</v>
      </c>
      <c r="U79" s="18">
        <f t="shared" si="9"/>
        <v>122948.26700000001</v>
      </c>
      <c r="V79" s="18">
        <f t="shared" si="10"/>
        <v>32552.1525</v>
      </c>
      <c r="W79" s="18"/>
      <c r="X79" s="18"/>
      <c r="Z79" s="5">
        <f t="shared" ref="Z79:AA79" si="177">U79/R79</f>
        <v>1.3238345093608979E-3</v>
      </c>
      <c r="AA79" s="5">
        <f t="shared" si="177"/>
        <v>1.1737242074799927E-3</v>
      </c>
      <c r="AB79" s="5">
        <f t="shared" si="14"/>
        <v>-1.5011030188090521E-4</v>
      </c>
      <c r="AF79" s="5">
        <f t="shared" si="17"/>
        <v>210</v>
      </c>
      <c r="AG79" s="5">
        <f t="shared" si="18"/>
        <v>911</v>
      </c>
      <c r="AH79" s="5">
        <f t="shared" si="19"/>
        <v>4.3380952380952378</v>
      </c>
      <c r="AJ79" s="5">
        <f t="shared" ref="AJ79:AK79" si="178">U79/AF79</f>
        <v>585.46793809523808</v>
      </c>
      <c r="AK79" s="5">
        <f t="shared" si="178"/>
        <v>35.732329857299668</v>
      </c>
      <c r="AM79" s="18">
        <f t="shared" si="21"/>
        <v>40982755.600000001</v>
      </c>
      <c r="AN79" s="18">
        <f t="shared" si="22"/>
        <v>65104305.100000001</v>
      </c>
      <c r="AP79" s="18">
        <f t="shared" si="23"/>
        <v>195155.97904761907</v>
      </c>
      <c r="AQ79" s="18">
        <f t="shared" si="24"/>
        <v>71464.65982436882</v>
      </c>
    </row>
    <row r="80" spans="2:43" ht="15.75" customHeight="1">
      <c r="B80" s="19">
        <v>2563.2765599999998</v>
      </c>
      <c r="C80" s="20">
        <v>1642723200</v>
      </c>
      <c r="D80" s="20">
        <v>71094.870299999995</v>
      </c>
      <c r="E80" s="20">
        <v>2984.49127</v>
      </c>
      <c r="F80" s="20">
        <v>47962054.200000003</v>
      </c>
      <c r="G80" s="20">
        <v>431</v>
      </c>
      <c r="H80" s="20">
        <v>23698290.100000001</v>
      </c>
      <c r="I80" s="16"/>
      <c r="J80" s="19">
        <v>2546</v>
      </c>
      <c r="K80" s="20">
        <v>1642723200</v>
      </c>
      <c r="L80" s="20">
        <v>11900.961300000001</v>
      </c>
      <c r="M80" s="20">
        <v>2995</v>
      </c>
      <c r="N80" s="20">
        <v>12819652.6</v>
      </c>
      <c r="O80" s="20">
        <v>859</v>
      </c>
      <c r="P80" s="20">
        <v>23801922.600000001</v>
      </c>
      <c r="Q80" s="21"/>
      <c r="R80" s="18">
        <f t="shared" si="7"/>
        <v>47962054.200000003</v>
      </c>
      <c r="S80" s="18">
        <f t="shared" si="8"/>
        <v>12819652.6</v>
      </c>
      <c r="U80" s="18">
        <f t="shared" si="9"/>
        <v>71094.870299999995</v>
      </c>
      <c r="V80" s="18">
        <f t="shared" si="10"/>
        <v>11900.961300000001</v>
      </c>
      <c r="W80" s="18"/>
      <c r="X80" s="18"/>
      <c r="Z80" s="5">
        <f t="shared" ref="Z80:AA80" si="179">U80/R80</f>
        <v>1.4823149568101691E-3</v>
      </c>
      <c r="AA80" s="5">
        <f t="shared" si="179"/>
        <v>9.2833727023148823E-4</v>
      </c>
      <c r="AB80" s="5">
        <f t="shared" si="14"/>
        <v>-5.5397768657868083E-4</v>
      </c>
      <c r="AF80" s="5">
        <f t="shared" si="17"/>
        <v>431</v>
      </c>
      <c r="AG80" s="5">
        <f t="shared" si="18"/>
        <v>859</v>
      </c>
      <c r="AH80" s="5">
        <f t="shared" si="19"/>
        <v>1.9930394431554523</v>
      </c>
      <c r="AJ80" s="5">
        <f t="shared" ref="AJ80:AK80" si="180">U80/AF80</f>
        <v>164.95329535962875</v>
      </c>
      <c r="AK80" s="5">
        <f t="shared" si="180"/>
        <v>13.854436903376019</v>
      </c>
      <c r="AM80" s="18">
        <f t="shared" si="21"/>
        <v>23698290.100000001</v>
      </c>
      <c r="AN80" s="18">
        <f t="shared" si="22"/>
        <v>23801922.600000001</v>
      </c>
      <c r="AP80" s="18">
        <f t="shared" si="23"/>
        <v>54984.431786542926</v>
      </c>
      <c r="AQ80" s="18">
        <f t="shared" si="24"/>
        <v>27708.873806752039</v>
      </c>
    </row>
    <row r="81" spans="2:43" ht="15.75" customHeight="1">
      <c r="B81" s="22">
        <v>2407.4039299999999</v>
      </c>
      <c r="C81" s="23">
        <v>1642809600</v>
      </c>
      <c r="D81" s="23">
        <v>49224.9516</v>
      </c>
      <c r="E81" s="23">
        <v>2583.7182299999999</v>
      </c>
      <c r="F81" s="23">
        <v>45317248.100000001</v>
      </c>
      <c r="G81" s="23">
        <v>556</v>
      </c>
      <c r="H81" s="23">
        <v>16408317.199999999</v>
      </c>
      <c r="I81" s="16"/>
      <c r="J81" s="22">
        <v>2402</v>
      </c>
      <c r="K81" s="23">
        <v>1642809600</v>
      </c>
      <c r="L81" s="23">
        <v>10742.2755</v>
      </c>
      <c r="M81" s="23">
        <v>2569</v>
      </c>
      <c r="N81" s="23">
        <v>12386648.699999999</v>
      </c>
      <c r="O81" s="23">
        <v>908</v>
      </c>
      <c r="P81" s="23">
        <v>21484550.899999999</v>
      </c>
      <c r="Q81" s="17"/>
      <c r="R81" s="18">
        <f t="shared" si="7"/>
        <v>45317248.100000001</v>
      </c>
      <c r="S81" s="18">
        <f t="shared" si="8"/>
        <v>12386648.699999999</v>
      </c>
      <c r="U81" s="18">
        <f t="shared" si="9"/>
        <v>49224.9516</v>
      </c>
      <c r="V81" s="18">
        <f t="shared" si="10"/>
        <v>10742.2755</v>
      </c>
      <c r="W81" s="18"/>
      <c r="X81" s="18"/>
      <c r="Z81" s="5">
        <f t="shared" ref="Z81:AA81" si="181">U81/R81</f>
        <v>1.0862299381325408E-3</v>
      </c>
      <c r="AA81" s="5">
        <f t="shared" si="181"/>
        <v>8.6724631982176099E-4</v>
      </c>
      <c r="AB81" s="5">
        <f t="shared" si="14"/>
        <v>-2.1898361831077981E-4</v>
      </c>
      <c r="AF81" s="5">
        <f t="shared" si="17"/>
        <v>556</v>
      </c>
      <c r="AG81" s="5">
        <f t="shared" si="18"/>
        <v>908</v>
      </c>
      <c r="AH81" s="5">
        <f t="shared" si="19"/>
        <v>1.6330935251798562</v>
      </c>
      <c r="AJ81" s="5">
        <f t="shared" ref="AJ81:AK81" si="182">U81/AF81</f>
        <v>88.53408561151079</v>
      </c>
      <c r="AK81" s="5">
        <f t="shared" si="182"/>
        <v>11.830699889867841</v>
      </c>
      <c r="AM81" s="18">
        <f t="shared" si="21"/>
        <v>16408317.199999999</v>
      </c>
      <c r="AN81" s="18">
        <f t="shared" si="22"/>
        <v>21484550.899999999</v>
      </c>
      <c r="AP81" s="18">
        <f t="shared" si="23"/>
        <v>29511.361870503595</v>
      </c>
      <c r="AQ81" s="18">
        <f t="shared" si="24"/>
        <v>23661.399669603521</v>
      </c>
    </row>
    <row r="82" spans="2:43" ht="15.75" customHeight="1">
      <c r="B82" s="19">
        <v>2539.6740799999998</v>
      </c>
      <c r="C82" s="20">
        <v>1642896000</v>
      </c>
      <c r="D82" s="20">
        <v>11355.4753</v>
      </c>
      <c r="E82" s="20">
        <v>2413.23477</v>
      </c>
      <c r="F82" s="20">
        <v>46933990.899999999</v>
      </c>
      <c r="G82" s="20">
        <v>187</v>
      </c>
      <c r="H82" s="20">
        <v>3785158.43</v>
      </c>
      <c r="I82" s="16"/>
      <c r="J82" s="19">
        <v>2541</v>
      </c>
      <c r="K82" s="20">
        <v>1642896000</v>
      </c>
      <c r="L82" s="20">
        <v>14927.3657</v>
      </c>
      <c r="M82" s="20">
        <v>2416</v>
      </c>
      <c r="N82" s="20">
        <v>12820943.1</v>
      </c>
      <c r="O82" s="20">
        <v>418</v>
      </c>
      <c r="P82" s="20">
        <v>29854731.5</v>
      </c>
      <c r="Q82" s="21"/>
      <c r="R82" s="18">
        <f t="shared" si="7"/>
        <v>46933990.899999999</v>
      </c>
      <c r="S82" s="18">
        <f t="shared" si="8"/>
        <v>12820943.1</v>
      </c>
      <c r="U82" s="18">
        <f t="shared" si="9"/>
        <v>11355.4753</v>
      </c>
      <c r="V82" s="18">
        <f t="shared" si="10"/>
        <v>14927.3657</v>
      </c>
      <c r="W82" s="18"/>
      <c r="X82" s="18"/>
      <c r="Z82" s="5">
        <f t="shared" ref="Z82:AA82" si="183">U82/R82</f>
        <v>2.4194565776847245E-4</v>
      </c>
      <c r="AA82" s="5">
        <f t="shared" si="183"/>
        <v>1.1642954487490083E-3</v>
      </c>
      <c r="AB82" s="5">
        <f t="shared" si="14"/>
        <v>9.2234979098053589E-4</v>
      </c>
      <c r="AF82" s="5">
        <f t="shared" si="17"/>
        <v>187</v>
      </c>
      <c r="AG82" s="5">
        <f t="shared" si="18"/>
        <v>418</v>
      </c>
      <c r="AH82" s="5">
        <f t="shared" si="19"/>
        <v>2.2352941176470589</v>
      </c>
      <c r="AJ82" s="5">
        <f t="shared" ref="AJ82:AK82" si="184">U82/AF82</f>
        <v>60.724466844919789</v>
      </c>
      <c r="AK82" s="5">
        <f t="shared" si="184"/>
        <v>35.711401196172247</v>
      </c>
      <c r="AM82" s="18">
        <f t="shared" si="21"/>
        <v>3785158.43</v>
      </c>
      <c r="AN82" s="18">
        <f t="shared" si="22"/>
        <v>29854731.5</v>
      </c>
      <c r="AP82" s="18">
        <f t="shared" si="23"/>
        <v>20241.488930481286</v>
      </c>
      <c r="AQ82" s="18">
        <f t="shared" si="24"/>
        <v>71422.802631578947</v>
      </c>
    </row>
    <row r="83" spans="2:43" ht="15.75" customHeight="1">
      <c r="B83" s="22">
        <v>2439.30879</v>
      </c>
      <c r="C83" s="23">
        <v>1642982400</v>
      </c>
      <c r="D83" s="23">
        <v>32771.1901</v>
      </c>
      <c r="E83" s="23">
        <v>2537.4938200000001</v>
      </c>
      <c r="F83" s="23">
        <v>45599262.200000003</v>
      </c>
      <c r="G83" s="23">
        <v>430</v>
      </c>
      <c r="H83" s="23">
        <v>10923730</v>
      </c>
      <c r="I83" s="16"/>
      <c r="J83" s="22">
        <v>2434</v>
      </c>
      <c r="K83" s="23">
        <v>1642982400</v>
      </c>
      <c r="L83" s="23">
        <v>4123.3588</v>
      </c>
      <c r="M83" s="23">
        <v>2526</v>
      </c>
      <c r="N83" s="23">
        <v>12445272.699999999</v>
      </c>
      <c r="O83" s="23">
        <v>595</v>
      </c>
      <c r="P83" s="23">
        <v>8246717.5999999996</v>
      </c>
      <c r="Q83" s="17"/>
      <c r="R83" s="18">
        <f t="shared" si="7"/>
        <v>45599262.200000003</v>
      </c>
      <c r="S83" s="18">
        <f t="shared" si="8"/>
        <v>12445272.699999999</v>
      </c>
      <c r="U83" s="18">
        <f t="shared" si="9"/>
        <v>32771.1901</v>
      </c>
      <c r="V83" s="18">
        <f t="shared" si="10"/>
        <v>4123.3588</v>
      </c>
      <c r="W83" s="18"/>
      <c r="X83" s="18"/>
      <c r="Z83" s="5">
        <f t="shared" ref="Z83:AA83" si="185">U83/R83</f>
        <v>7.1867807764661585E-4</v>
      </c>
      <c r="AA83" s="5">
        <f t="shared" si="185"/>
        <v>3.3131928077397612E-4</v>
      </c>
      <c r="AB83" s="5">
        <f t="shared" si="14"/>
        <v>-3.8735879687263973E-4</v>
      </c>
      <c r="AF83" s="5">
        <f t="shared" si="17"/>
        <v>430</v>
      </c>
      <c r="AG83" s="5">
        <f t="shared" si="18"/>
        <v>595</v>
      </c>
      <c r="AH83" s="5">
        <f t="shared" si="19"/>
        <v>1.3837209302325582</v>
      </c>
      <c r="AJ83" s="5">
        <f t="shared" ref="AJ83:AK83" si="186">U83/AF83</f>
        <v>76.212069999999997</v>
      </c>
      <c r="AK83" s="5">
        <f t="shared" si="186"/>
        <v>6.9300147899159663</v>
      </c>
      <c r="AM83" s="18">
        <f t="shared" si="21"/>
        <v>10923730</v>
      </c>
      <c r="AN83" s="18">
        <f t="shared" si="22"/>
        <v>8246717.5999999996</v>
      </c>
      <c r="AP83" s="18">
        <f t="shared" si="23"/>
        <v>25404.023255813954</v>
      </c>
      <c r="AQ83" s="18">
        <f t="shared" si="24"/>
        <v>13860.029579831933</v>
      </c>
    </row>
    <row r="84" spans="2:43" ht="15.75" customHeight="1">
      <c r="B84" s="19">
        <v>2460.9185900000002</v>
      </c>
      <c r="C84" s="20">
        <v>1643068800</v>
      </c>
      <c r="D84" s="20">
        <v>25341.2186</v>
      </c>
      <c r="E84" s="20">
        <v>2429.4726000000001</v>
      </c>
      <c r="F84" s="20">
        <v>51819473.700000003</v>
      </c>
      <c r="G84" s="20">
        <v>226</v>
      </c>
      <c r="H84" s="20">
        <v>8447072.8599999994</v>
      </c>
      <c r="I84" s="16"/>
      <c r="J84" s="19">
        <v>2466</v>
      </c>
      <c r="K84" s="20">
        <v>1643068800</v>
      </c>
      <c r="L84" s="20">
        <v>2965.7113199999999</v>
      </c>
      <c r="M84" s="20">
        <v>2437</v>
      </c>
      <c r="N84" s="20">
        <v>12160892.800000001</v>
      </c>
      <c r="O84" s="20">
        <v>399</v>
      </c>
      <c r="P84" s="20">
        <v>5931422.6299999999</v>
      </c>
      <c r="Q84" s="21"/>
      <c r="R84" s="18">
        <f t="shared" si="7"/>
        <v>51819473.700000003</v>
      </c>
      <c r="S84" s="18">
        <f t="shared" si="8"/>
        <v>12160892.800000001</v>
      </c>
      <c r="U84" s="18">
        <f t="shared" si="9"/>
        <v>25341.2186</v>
      </c>
      <c r="V84" s="18">
        <f t="shared" si="10"/>
        <v>2965.7113199999999</v>
      </c>
      <c r="W84" s="18"/>
      <c r="X84" s="18"/>
      <c r="Z84" s="5">
        <f t="shared" ref="Z84:AA84" si="187">U84/R84</f>
        <v>4.890288686972905E-4</v>
      </c>
      <c r="AA84" s="5">
        <f t="shared" si="187"/>
        <v>2.4387282815288032E-4</v>
      </c>
      <c r="AB84" s="5">
        <f t="shared" si="14"/>
        <v>-2.4515604054441018E-4</v>
      </c>
      <c r="AF84" s="5">
        <f t="shared" si="17"/>
        <v>226</v>
      </c>
      <c r="AG84" s="5">
        <f t="shared" si="18"/>
        <v>399</v>
      </c>
      <c r="AH84" s="5">
        <f t="shared" si="19"/>
        <v>1.7654867256637168</v>
      </c>
      <c r="AJ84" s="5">
        <f t="shared" ref="AJ84:AK84" si="188">U84/AF84</f>
        <v>112.12928584070796</v>
      </c>
      <c r="AK84" s="5">
        <f t="shared" si="188"/>
        <v>7.4328604511278193</v>
      </c>
      <c r="AM84" s="18">
        <f t="shared" si="21"/>
        <v>8447072.8599999994</v>
      </c>
      <c r="AN84" s="18">
        <f t="shared" si="22"/>
        <v>5931422.6299999999</v>
      </c>
      <c r="AP84" s="18">
        <f t="shared" si="23"/>
        <v>37376.428584070796</v>
      </c>
      <c r="AQ84" s="18">
        <f t="shared" si="24"/>
        <v>14865.720877192982</v>
      </c>
    </row>
    <row r="85" spans="2:43" ht="15.75" customHeight="1">
      <c r="B85" s="22">
        <v>2472.8358800000001</v>
      </c>
      <c r="C85" s="23">
        <v>1643155200</v>
      </c>
      <c r="D85" s="23">
        <v>56247.278700000003</v>
      </c>
      <c r="E85" s="23">
        <v>2455.5746199999999</v>
      </c>
      <c r="F85" s="23">
        <v>49268788.200000003</v>
      </c>
      <c r="G85" s="23">
        <v>360</v>
      </c>
      <c r="H85" s="23">
        <v>18749092.899999999</v>
      </c>
      <c r="I85" s="16"/>
      <c r="J85" s="22">
        <v>2466</v>
      </c>
      <c r="K85" s="23">
        <v>1643155200</v>
      </c>
      <c r="L85" s="23">
        <v>5042.5927799999999</v>
      </c>
      <c r="M85" s="23">
        <v>2453</v>
      </c>
      <c r="N85" s="23">
        <v>12194120.9</v>
      </c>
      <c r="O85" s="23">
        <v>484</v>
      </c>
      <c r="P85" s="23">
        <v>10085185.6</v>
      </c>
      <c r="Q85" s="17"/>
      <c r="R85" s="18">
        <f t="shared" si="7"/>
        <v>49268788.200000003</v>
      </c>
      <c r="S85" s="18">
        <f t="shared" si="8"/>
        <v>12194120.9</v>
      </c>
      <c r="U85" s="18">
        <f t="shared" si="9"/>
        <v>56247.278700000003</v>
      </c>
      <c r="V85" s="18">
        <f t="shared" si="10"/>
        <v>5042.5927799999999</v>
      </c>
      <c r="W85" s="18"/>
      <c r="X85" s="18"/>
      <c r="Z85" s="5">
        <f t="shared" ref="Z85:AA85" si="189">U85/R85</f>
        <v>1.1416412044004769E-3</v>
      </c>
      <c r="AA85" s="5">
        <f t="shared" si="189"/>
        <v>4.1352655278331706E-4</v>
      </c>
      <c r="AB85" s="5">
        <f t="shared" si="14"/>
        <v>-7.2811465161715984E-4</v>
      </c>
      <c r="AF85" s="5">
        <f t="shared" si="17"/>
        <v>360</v>
      </c>
      <c r="AG85" s="5">
        <f t="shared" si="18"/>
        <v>484</v>
      </c>
      <c r="AH85" s="5">
        <f t="shared" si="19"/>
        <v>1.3444444444444446</v>
      </c>
      <c r="AJ85" s="5">
        <f t="shared" ref="AJ85:AK85" si="190">U85/AF85</f>
        <v>156.24244083333335</v>
      </c>
      <c r="AK85" s="5">
        <f t="shared" si="190"/>
        <v>10.418580123966942</v>
      </c>
      <c r="AM85" s="18">
        <f t="shared" si="21"/>
        <v>18749092.899999999</v>
      </c>
      <c r="AN85" s="18">
        <f t="shared" si="22"/>
        <v>10085185.6</v>
      </c>
      <c r="AP85" s="18">
        <f t="shared" si="23"/>
        <v>52080.813611111109</v>
      </c>
      <c r="AQ85" s="18">
        <f t="shared" si="24"/>
        <v>20837.16033057851</v>
      </c>
    </row>
    <row r="86" spans="2:43" ht="15.75" customHeight="1">
      <c r="B86" s="19">
        <v>2422.8590199999999</v>
      </c>
      <c r="C86" s="20">
        <v>1643241600</v>
      </c>
      <c r="D86" s="20">
        <v>33370.135799999996</v>
      </c>
      <c r="E86" s="20">
        <v>2465.11582</v>
      </c>
      <c r="F86" s="20">
        <v>48734022.899999999</v>
      </c>
      <c r="G86" s="20">
        <v>271</v>
      </c>
      <c r="H86" s="20">
        <v>11123378.6</v>
      </c>
      <c r="I86" s="16"/>
      <c r="J86" s="19">
        <v>2423</v>
      </c>
      <c r="K86" s="20">
        <v>1643241600</v>
      </c>
      <c r="L86" s="20">
        <v>1957.35869</v>
      </c>
      <c r="M86" s="20">
        <v>2451</v>
      </c>
      <c r="N86" s="20">
        <v>11994153.300000001</v>
      </c>
      <c r="O86" s="20">
        <v>295</v>
      </c>
      <c r="P86" s="20">
        <v>3914717.38</v>
      </c>
      <c r="Q86" s="21"/>
      <c r="R86" s="18">
        <f t="shared" si="7"/>
        <v>48734022.899999999</v>
      </c>
      <c r="S86" s="18">
        <f t="shared" si="8"/>
        <v>11994153.300000001</v>
      </c>
      <c r="U86" s="18">
        <f t="shared" si="9"/>
        <v>33370.135799999996</v>
      </c>
      <c r="V86" s="18">
        <f t="shared" si="10"/>
        <v>1957.35869</v>
      </c>
      <c r="W86" s="18"/>
      <c r="X86" s="18"/>
      <c r="Z86" s="5">
        <f t="shared" ref="Z86:AA86" si="191">U86/R86</f>
        <v>6.8474001968755994E-4</v>
      </c>
      <c r="AA86" s="5">
        <f t="shared" si="191"/>
        <v>1.6319273574734116E-4</v>
      </c>
      <c r="AB86" s="5">
        <f t="shared" si="14"/>
        <v>-5.215472839402188E-4</v>
      </c>
      <c r="AF86" s="5">
        <f t="shared" si="17"/>
        <v>271</v>
      </c>
      <c r="AG86" s="5">
        <f t="shared" si="18"/>
        <v>295</v>
      </c>
      <c r="AH86" s="5">
        <f t="shared" si="19"/>
        <v>1.088560885608856</v>
      </c>
      <c r="AJ86" s="5">
        <f t="shared" ref="AJ86:AK86" si="192">U86/AF86</f>
        <v>123.13703247232471</v>
      </c>
      <c r="AK86" s="5">
        <f t="shared" si="192"/>
        <v>6.6351142033898309</v>
      </c>
      <c r="AM86" s="18">
        <f t="shared" si="21"/>
        <v>11123378.6</v>
      </c>
      <c r="AN86" s="18">
        <f t="shared" si="22"/>
        <v>3914717.38</v>
      </c>
      <c r="AP86" s="18">
        <f t="shared" si="23"/>
        <v>41045.677490774906</v>
      </c>
      <c r="AQ86" s="18">
        <f t="shared" si="24"/>
        <v>13270.228406779661</v>
      </c>
    </row>
    <row r="87" spans="2:43" ht="15.75" customHeight="1">
      <c r="B87" s="22">
        <v>2549.3622599999999</v>
      </c>
      <c r="C87" s="23">
        <v>1643328000</v>
      </c>
      <c r="D87" s="23">
        <v>31653.150799999999</v>
      </c>
      <c r="E87" s="23">
        <v>2430.9725199999998</v>
      </c>
      <c r="F87" s="23">
        <v>50537486.5</v>
      </c>
      <c r="G87" s="23">
        <v>246</v>
      </c>
      <c r="H87" s="23">
        <v>10551050.300000001</v>
      </c>
      <c r="I87" s="16"/>
      <c r="J87" s="22">
        <v>2548</v>
      </c>
      <c r="K87" s="23">
        <v>1643328000</v>
      </c>
      <c r="L87" s="23">
        <v>2271.6613200000002</v>
      </c>
      <c r="M87" s="23">
        <v>2417</v>
      </c>
      <c r="N87" s="23">
        <v>12327127.5</v>
      </c>
      <c r="O87" s="23">
        <v>271</v>
      </c>
      <c r="P87" s="23">
        <v>4543322.6500000004</v>
      </c>
      <c r="Q87" s="17"/>
      <c r="R87" s="18">
        <f t="shared" si="7"/>
        <v>50537486.5</v>
      </c>
      <c r="S87" s="18">
        <f t="shared" si="8"/>
        <v>12327127.5</v>
      </c>
      <c r="U87" s="18">
        <f t="shared" si="9"/>
        <v>31653.150799999999</v>
      </c>
      <c r="V87" s="18">
        <f t="shared" si="10"/>
        <v>2271.6613200000002</v>
      </c>
      <c r="W87" s="18"/>
      <c r="X87" s="18"/>
      <c r="Z87" s="5">
        <f t="shared" ref="Z87:AA87" si="193">U87/R87</f>
        <v>6.2633013614557184E-4</v>
      </c>
      <c r="AA87" s="5">
        <f t="shared" si="193"/>
        <v>1.8428148163471175E-4</v>
      </c>
      <c r="AB87" s="5">
        <f t="shared" si="14"/>
        <v>-4.4204865451086012E-4</v>
      </c>
      <c r="AF87" s="5">
        <f t="shared" si="17"/>
        <v>246</v>
      </c>
      <c r="AG87" s="5">
        <f t="shared" si="18"/>
        <v>271</v>
      </c>
      <c r="AH87" s="5">
        <f t="shared" si="19"/>
        <v>1.1016260162601625</v>
      </c>
      <c r="AJ87" s="5">
        <f t="shared" ref="AJ87:AK87" si="194">U87/AF87</f>
        <v>128.67134471544716</v>
      </c>
      <c r="AK87" s="5">
        <f t="shared" si="194"/>
        <v>8.3825140959409605</v>
      </c>
      <c r="AM87" s="18">
        <f t="shared" si="21"/>
        <v>10551050.300000001</v>
      </c>
      <c r="AN87" s="18">
        <f t="shared" si="22"/>
        <v>4543322.6500000004</v>
      </c>
      <c r="AP87" s="18">
        <f t="shared" si="23"/>
        <v>42890.448373983745</v>
      </c>
      <c r="AQ87" s="18">
        <f t="shared" si="24"/>
        <v>16765.028228782288</v>
      </c>
    </row>
    <row r="88" spans="2:43" ht="15.75" customHeight="1">
      <c r="B88" s="19">
        <v>2595.1126800000002</v>
      </c>
      <c r="C88" s="20">
        <v>1643414400</v>
      </c>
      <c r="D88" s="20">
        <v>15819.035099999999</v>
      </c>
      <c r="E88" s="20">
        <v>2549.5280200000002</v>
      </c>
      <c r="F88" s="20">
        <v>50815859.899999999</v>
      </c>
      <c r="G88" s="20">
        <v>166</v>
      </c>
      <c r="H88" s="20">
        <v>5273011.71</v>
      </c>
      <c r="I88" s="16"/>
      <c r="J88" s="19">
        <v>2599</v>
      </c>
      <c r="K88" s="20">
        <v>1643414400</v>
      </c>
      <c r="L88" s="20">
        <v>2272.9445599999999</v>
      </c>
      <c r="M88" s="20">
        <v>2567</v>
      </c>
      <c r="N88" s="20">
        <v>12478703.5</v>
      </c>
      <c r="O88" s="20">
        <v>270</v>
      </c>
      <c r="P88" s="20">
        <v>4545889.1100000003</v>
      </c>
      <c r="Q88" s="21"/>
      <c r="R88" s="18">
        <f t="shared" si="7"/>
        <v>50815859.899999999</v>
      </c>
      <c r="S88" s="18">
        <f t="shared" si="8"/>
        <v>12478703.5</v>
      </c>
      <c r="U88" s="18">
        <f t="shared" si="9"/>
        <v>15819.035099999999</v>
      </c>
      <c r="V88" s="18">
        <f t="shared" si="10"/>
        <v>2272.9445599999999</v>
      </c>
      <c r="W88" s="18"/>
      <c r="X88" s="18"/>
      <c r="Z88" s="5">
        <f t="shared" ref="Z88:AA88" si="195">U88/R88</f>
        <v>3.113011396664371E-4</v>
      </c>
      <c r="AA88" s="5">
        <f t="shared" si="195"/>
        <v>1.8214589039638614E-4</v>
      </c>
      <c r="AB88" s="5">
        <f t="shared" si="14"/>
        <v>-1.2915524927005096E-4</v>
      </c>
      <c r="AF88" s="5">
        <f t="shared" si="17"/>
        <v>166</v>
      </c>
      <c r="AG88" s="5">
        <f t="shared" si="18"/>
        <v>270</v>
      </c>
      <c r="AH88" s="5">
        <f t="shared" si="19"/>
        <v>1.6265060240963856</v>
      </c>
      <c r="AJ88" s="5">
        <f t="shared" ref="AJ88:AK88" si="196">U88/AF88</f>
        <v>95.295392168674695</v>
      </c>
      <c r="AK88" s="5">
        <f t="shared" si="196"/>
        <v>8.418313185185184</v>
      </c>
      <c r="AM88" s="18">
        <f t="shared" si="21"/>
        <v>5273011.71</v>
      </c>
      <c r="AN88" s="18">
        <f t="shared" si="22"/>
        <v>4545889.1100000003</v>
      </c>
      <c r="AP88" s="18">
        <f t="shared" si="23"/>
        <v>31765.130783132528</v>
      </c>
      <c r="AQ88" s="18">
        <f t="shared" si="24"/>
        <v>16836.626333333334</v>
      </c>
    </row>
    <row r="89" spans="2:43" ht="15.75" customHeight="1">
      <c r="B89" s="22">
        <v>2613.0594599999999</v>
      </c>
      <c r="C89" s="23">
        <v>1643500800</v>
      </c>
      <c r="D89" s="23">
        <v>14490.652099999999</v>
      </c>
      <c r="E89" s="23">
        <v>2597.9015399999998</v>
      </c>
      <c r="F89" s="23">
        <v>50670641.5</v>
      </c>
      <c r="G89" s="23">
        <v>148</v>
      </c>
      <c r="H89" s="23">
        <v>4830217.3600000003</v>
      </c>
      <c r="I89" s="16"/>
      <c r="J89" s="22">
        <v>2608</v>
      </c>
      <c r="K89" s="23">
        <v>1643500800</v>
      </c>
      <c r="L89" s="23">
        <v>2728.3497900000002</v>
      </c>
      <c r="M89" s="23">
        <v>2600</v>
      </c>
      <c r="N89" s="23">
        <v>12622544.4</v>
      </c>
      <c r="O89" s="23">
        <v>280</v>
      </c>
      <c r="P89" s="23">
        <v>5456699.5800000001</v>
      </c>
      <c r="Q89" s="17"/>
      <c r="R89" s="18">
        <f t="shared" si="7"/>
        <v>50670641.5</v>
      </c>
      <c r="S89" s="18">
        <f t="shared" si="8"/>
        <v>12622544.4</v>
      </c>
      <c r="U89" s="18">
        <f t="shared" si="9"/>
        <v>14490.652099999999</v>
      </c>
      <c r="V89" s="18">
        <f t="shared" si="10"/>
        <v>2728.3497900000002</v>
      </c>
      <c r="W89" s="18"/>
      <c r="X89" s="18"/>
      <c r="Z89" s="5">
        <f t="shared" ref="Z89:AA89" si="197">U89/R89</f>
        <v>2.8597727739444544E-4</v>
      </c>
      <c r="AA89" s="5">
        <f t="shared" si="197"/>
        <v>2.1614895567331101E-4</v>
      </c>
      <c r="AB89" s="5">
        <f t="shared" si="14"/>
        <v>-6.982832172113443E-5</v>
      </c>
      <c r="AF89" s="5">
        <f t="shared" si="17"/>
        <v>148</v>
      </c>
      <c r="AG89" s="5">
        <f t="shared" si="18"/>
        <v>280</v>
      </c>
      <c r="AH89" s="5">
        <f t="shared" si="19"/>
        <v>1.8918918918918919</v>
      </c>
      <c r="AJ89" s="5">
        <f t="shared" ref="AJ89:AK89" si="198">U89/AF89</f>
        <v>97.909811486486475</v>
      </c>
      <c r="AK89" s="5">
        <f t="shared" si="198"/>
        <v>9.7441063928571428</v>
      </c>
      <c r="AM89" s="18">
        <f t="shared" si="21"/>
        <v>4830217.3600000003</v>
      </c>
      <c r="AN89" s="18">
        <f t="shared" si="22"/>
        <v>5456699.5800000001</v>
      </c>
      <c r="AP89" s="18">
        <f t="shared" si="23"/>
        <v>32636.603783783787</v>
      </c>
      <c r="AQ89" s="18">
        <f t="shared" si="24"/>
        <v>19488.212785714288</v>
      </c>
    </row>
    <row r="90" spans="2:43" ht="15.75" customHeight="1">
      <c r="B90" s="19">
        <v>2690.8972600000002</v>
      </c>
      <c r="C90" s="20">
        <v>1643587200</v>
      </c>
      <c r="D90" s="20">
        <v>18124.496599999999</v>
      </c>
      <c r="E90" s="20">
        <v>2610.4762099999998</v>
      </c>
      <c r="F90" s="20">
        <v>51680992.299999997</v>
      </c>
      <c r="G90" s="20">
        <v>152</v>
      </c>
      <c r="H90" s="20">
        <v>6041498.8799999999</v>
      </c>
      <c r="I90" s="16"/>
      <c r="J90" s="19">
        <v>2687</v>
      </c>
      <c r="K90" s="20">
        <v>1643587200</v>
      </c>
      <c r="L90" s="20">
        <v>2632.4554899999998</v>
      </c>
      <c r="M90" s="20">
        <v>2607</v>
      </c>
      <c r="N90" s="20">
        <v>12833316.199999999</v>
      </c>
      <c r="O90" s="20">
        <v>301</v>
      </c>
      <c r="P90" s="20">
        <v>5264910.9800000004</v>
      </c>
      <c r="Q90" s="21"/>
      <c r="R90" s="18">
        <f t="shared" si="7"/>
        <v>51680992.299999997</v>
      </c>
      <c r="S90" s="18">
        <f t="shared" si="8"/>
        <v>12833316.199999999</v>
      </c>
      <c r="U90" s="18">
        <f t="shared" si="9"/>
        <v>18124.496599999999</v>
      </c>
      <c r="V90" s="18">
        <f t="shared" si="10"/>
        <v>2632.4554899999998</v>
      </c>
      <c r="W90" s="18"/>
      <c r="X90" s="18"/>
      <c r="Z90" s="5">
        <f t="shared" ref="Z90:AA90" si="199">U90/R90</f>
        <v>3.506994698319676E-4</v>
      </c>
      <c r="AA90" s="5">
        <f t="shared" si="199"/>
        <v>2.0512667567561377E-4</v>
      </c>
      <c r="AB90" s="5">
        <f t="shared" si="14"/>
        <v>-1.4557279415635383E-4</v>
      </c>
      <c r="AF90" s="5">
        <f t="shared" si="17"/>
        <v>152</v>
      </c>
      <c r="AG90" s="5">
        <f t="shared" si="18"/>
        <v>301</v>
      </c>
      <c r="AH90" s="5">
        <f t="shared" si="19"/>
        <v>1.9802631578947369</v>
      </c>
      <c r="AJ90" s="5">
        <f t="shared" ref="AJ90:AK90" si="200">U90/AF90</f>
        <v>119.24010921052631</v>
      </c>
      <c r="AK90" s="5">
        <f t="shared" si="200"/>
        <v>8.7456993023255816</v>
      </c>
      <c r="AM90" s="18">
        <f t="shared" si="21"/>
        <v>6041498.8799999999</v>
      </c>
      <c r="AN90" s="18">
        <f t="shared" si="22"/>
        <v>5264910.9800000004</v>
      </c>
      <c r="AP90" s="18">
        <f t="shared" si="23"/>
        <v>39746.703157894735</v>
      </c>
      <c r="AQ90" s="18">
        <f t="shared" si="24"/>
        <v>17491.398604651164</v>
      </c>
    </row>
    <row r="91" spans="2:43" ht="15.75" customHeight="1">
      <c r="B91" s="22">
        <v>2794.94803</v>
      </c>
      <c r="C91" s="23">
        <v>1643673600</v>
      </c>
      <c r="D91" s="23">
        <v>30044.772099999998</v>
      </c>
      <c r="E91" s="23">
        <v>2691.4087300000001</v>
      </c>
      <c r="F91" s="23">
        <v>55631443.700000003</v>
      </c>
      <c r="G91" s="23">
        <v>154</v>
      </c>
      <c r="H91" s="23">
        <v>10014924</v>
      </c>
      <c r="I91" s="16"/>
      <c r="J91" s="22">
        <v>2796</v>
      </c>
      <c r="K91" s="23">
        <v>1643673600</v>
      </c>
      <c r="L91" s="23">
        <v>2324.6480700000002</v>
      </c>
      <c r="M91" s="23">
        <v>2688</v>
      </c>
      <c r="N91" s="23">
        <v>15596231</v>
      </c>
      <c r="O91" s="23">
        <v>285</v>
      </c>
      <c r="P91" s="23">
        <v>4649296.1399999997</v>
      </c>
      <c r="Q91" s="17"/>
      <c r="R91" s="18">
        <f t="shared" si="7"/>
        <v>55631443.700000003</v>
      </c>
      <c r="S91" s="18">
        <f t="shared" si="8"/>
        <v>15596231</v>
      </c>
      <c r="U91" s="18">
        <f t="shared" si="9"/>
        <v>30044.772099999998</v>
      </c>
      <c r="V91" s="18">
        <f t="shared" si="10"/>
        <v>2324.6480700000002</v>
      </c>
      <c r="W91" s="18"/>
      <c r="X91" s="18"/>
      <c r="Z91" s="5">
        <f t="shared" ref="Z91:AA91" si="201">U91/R91</f>
        <v>5.4006817191407878E-4</v>
      </c>
      <c r="AA91" s="5">
        <f t="shared" si="201"/>
        <v>1.4905191324750193E-4</v>
      </c>
      <c r="AB91" s="5">
        <f t="shared" si="14"/>
        <v>-3.9101625866657687E-4</v>
      </c>
      <c r="AF91" s="5">
        <f t="shared" si="17"/>
        <v>154</v>
      </c>
      <c r="AG91" s="5">
        <f t="shared" si="18"/>
        <v>285</v>
      </c>
      <c r="AH91" s="5">
        <f t="shared" si="19"/>
        <v>1.8506493506493507</v>
      </c>
      <c r="AJ91" s="5">
        <f t="shared" ref="AJ91:AK91" si="202">U91/AF91</f>
        <v>195.09592272727272</v>
      </c>
      <c r="AK91" s="5">
        <f t="shared" si="202"/>
        <v>8.1566598947368423</v>
      </c>
      <c r="AM91" s="18">
        <f t="shared" si="21"/>
        <v>10014924</v>
      </c>
      <c r="AN91" s="18">
        <f t="shared" si="22"/>
        <v>4649296.1399999997</v>
      </c>
      <c r="AP91" s="18">
        <f t="shared" si="23"/>
        <v>65031.974025974028</v>
      </c>
      <c r="AQ91" s="18">
        <f t="shared" si="24"/>
        <v>16313.319789473682</v>
      </c>
    </row>
    <row r="92" spans="2:43" ht="15.75" customHeight="1">
      <c r="B92" s="19">
        <v>2680.1543200000001</v>
      </c>
      <c r="C92" s="20">
        <v>1643760000</v>
      </c>
      <c r="D92" s="20">
        <v>52408.864600000001</v>
      </c>
      <c r="E92" s="20">
        <v>2787.4787000000001</v>
      </c>
      <c r="F92" s="20">
        <v>54155582.399999999</v>
      </c>
      <c r="G92" s="20">
        <v>211</v>
      </c>
      <c r="H92" s="20">
        <v>17469621.5</v>
      </c>
      <c r="I92" s="16"/>
      <c r="J92" s="19">
        <v>2687</v>
      </c>
      <c r="K92" s="20">
        <v>1643760000</v>
      </c>
      <c r="L92" s="20">
        <v>9474.0455000000002</v>
      </c>
      <c r="M92" s="20">
        <v>2783</v>
      </c>
      <c r="N92" s="20">
        <v>15220981.1</v>
      </c>
      <c r="O92" s="20">
        <v>496</v>
      </c>
      <c r="P92" s="20">
        <v>18948091</v>
      </c>
      <c r="Q92" s="21"/>
      <c r="R92" s="18">
        <f t="shared" si="7"/>
        <v>54155582.399999999</v>
      </c>
      <c r="S92" s="18">
        <f t="shared" si="8"/>
        <v>15220981.1</v>
      </c>
      <c r="U92" s="18">
        <f t="shared" si="9"/>
        <v>52408.864600000001</v>
      </c>
      <c r="V92" s="18">
        <f t="shared" si="10"/>
        <v>9474.0455000000002</v>
      </c>
      <c r="W92" s="18"/>
      <c r="X92" s="18"/>
      <c r="Z92" s="5">
        <f t="shared" ref="Z92:AA92" si="203">U92/R92</f>
        <v>9.6774630199526767E-4</v>
      </c>
      <c r="AA92" s="5">
        <f t="shared" si="203"/>
        <v>6.2243330030808594E-4</v>
      </c>
      <c r="AB92" s="5">
        <f t="shared" si="14"/>
        <v>-3.4531300168718173E-4</v>
      </c>
      <c r="AF92" s="5">
        <f t="shared" si="17"/>
        <v>211</v>
      </c>
      <c r="AG92" s="5">
        <f t="shared" si="18"/>
        <v>496</v>
      </c>
      <c r="AH92" s="5">
        <f t="shared" si="19"/>
        <v>2.3507109004739335</v>
      </c>
      <c r="AJ92" s="5">
        <f t="shared" ref="AJ92:AK92" si="204">U92/AF92</f>
        <v>248.38324454976305</v>
      </c>
      <c r="AK92" s="5">
        <f t="shared" si="204"/>
        <v>19.100898185483871</v>
      </c>
      <c r="AM92" s="18">
        <f t="shared" si="21"/>
        <v>17469621.5</v>
      </c>
      <c r="AN92" s="18">
        <f t="shared" si="22"/>
        <v>18948091</v>
      </c>
      <c r="AP92" s="18">
        <f t="shared" si="23"/>
        <v>82794.414691943122</v>
      </c>
      <c r="AQ92" s="18">
        <f t="shared" si="24"/>
        <v>38201.796370967742</v>
      </c>
    </row>
    <row r="93" spans="2:43" ht="15.75" customHeight="1">
      <c r="B93" s="22">
        <v>2683.8737700000001</v>
      </c>
      <c r="C93" s="23">
        <v>1643846400</v>
      </c>
      <c r="D93" s="23">
        <v>35383.334600000002</v>
      </c>
      <c r="E93" s="23">
        <v>2684.9087300000001</v>
      </c>
      <c r="F93" s="23">
        <v>54053637.899999999</v>
      </c>
      <c r="G93" s="23">
        <v>183</v>
      </c>
      <c r="H93" s="23">
        <v>11794444.9</v>
      </c>
      <c r="I93" s="16"/>
      <c r="J93" s="22">
        <v>2689</v>
      </c>
      <c r="K93" s="23">
        <v>1643846400</v>
      </c>
      <c r="L93" s="23">
        <v>9614.7275499999996</v>
      </c>
      <c r="M93" s="23">
        <v>2682</v>
      </c>
      <c r="N93" s="23">
        <v>15228925.5</v>
      </c>
      <c r="O93" s="23">
        <v>516</v>
      </c>
      <c r="P93" s="23">
        <v>19229455.100000001</v>
      </c>
      <c r="Q93" s="17"/>
      <c r="R93" s="18">
        <f t="shared" si="7"/>
        <v>54053637.899999999</v>
      </c>
      <c r="S93" s="18">
        <f t="shared" si="8"/>
        <v>15228925.5</v>
      </c>
      <c r="U93" s="18">
        <f t="shared" si="9"/>
        <v>35383.334600000002</v>
      </c>
      <c r="V93" s="18">
        <f t="shared" si="10"/>
        <v>9614.7275499999996</v>
      </c>
      <c r="W93" s="18"/>
      <c r="X93" s="18"/>
      <c r="Z93" s="5">
        <f t="shared" ref="Z93:AA93" si="205">U93/R93</f>
        <v>6.5459672974203288E-4</v>
      </c>
      <c r="AA93" s="5">
        <f t="shared" si="205"/>
        <v>6.3134641705352092E-4</v>
      </c>
      <c r="AB93" s="5">
        <f t="shared" si="14"/>
        <v>-2.3250312688511961E-5</v>
      </c>
      <c r="AF93" s="5">
        <f t="shared" si="17"/>
        <v>183</v>
      </c>
      <c r="AG93" s="5">
        <f t="shared" si="18"/>
        <v>516</v>
      </c>
      <c r="AH93" s="5">
        <f t="shared" si="19"/>
        <v>2.819672131147541</v>
      </c>
      <c r="AJ93" s="5">
        <f t="shared" ref="AJ93:AK93" si="206">U93/AF93</f>
        <v>193.35155519125684</v>
      </c>
      <c r="AK93" s="5">
        <f t="shared" si="206"/>
        <v>18.633192926356589</v>
      </c>
      <c r="AM93" s="18">
        <f t="shared" si="21"/>
        <v>11794444.9</v>
      </c>
      <c r="AN93" s="18">
        <f t="shared" si="22"/>
        <v>19229455.100000001</v>
      </c>
      <c r="AP93" s="18">
        <f t="shared" si="23"/>
        <v>64450.518579234973</v>
      </c>
      <c r="AQ93" s="18">
        <f t="shared" si="24"/>
        <v>37266.385852713182</v>
      </c>
    </row>
    <row r="94" spans="2:43" ht="15.75" customHeight="1">
      <c r="B94" s="19">
        <v>2983.7328400000001</v>
      </c>
      <c r="C94" s="20">
        <v>1643932800</v>
      </c>
      <c r="D94" s="20">
        <v>46793.582399999999</v>
      </c>
      <c r="E94" s="20">
        <v>2683.6573199999998</v>
      </c>
      <c r="F94" s="20">
        <v>57423347.200000003</v>
      </c>
      <c r="G94" s="20">
        <v>178</v>
      </c>
      <c r="H94" s="20">
        <v>15597860.800000001</v>
      </c>
      <c r="I94" s="16"/>
      <c r="J94" s="19">
        <v>2986</v>
      </c>
      <c r="K94" s="20">
        <v>1643932800</v>
      </c>
      <c r="L94" s="20">
        <v>16995.592799999999</v>
      </c>
      <c r="M94" s="20">
        <v>2689</v>
      </c>
      <c r="N94" s="20">
        <v>16181656.6</v>
      </c>
      <c r="O94" s="20">
        <v>796</v>
      </c>
      <c r="P94" s="20">
        <v>33991185.700000003</v>
      </c>
      <c r="Q94" s="21"/>
      <c r="R94" s="18">
        <f t="shared" si="7"/>
        <v>57423347.200000003</v>
      </c>
      <c r="S94" s="18">
        <f t="shared" si="8"/>
        <v>16181656.6</v>
      </c>
      <c r="U94" s="18">
        <f t="shared" si="9"/>
        <v>46793.582399999999</v>
      </c>
      <c r="V94" s="18">
        <f t="shared" si="10"/>
        <v>16995.592799999999</v>
      </c>
      <c r="W94" s="18"/>
      <c r="X94" s="18"/>
      <c r="Z94" s="5">
        <f t="shared" ref="Z94:AA94" si="207">U94/R94</f>
        <v>8.1488775353032704E-4</v>
      </c>
      <c r="AA94" s="5">
        <f t="shared" si="207"/>
        <v>1.0502999303544731E-3</v>
      </c>
      <c r="AB94" s="5">
        <f t="shared" si="14"/>
        <v>2.3541217682414609E-4</v>
      </c>
      <c r="AF94" s="5">
        <f t="shared" si="17"/>
        <v>178</v>
      </c>
      <c r="AG94" s="5">
        <f t="shared" si="18"/>
        <v>796</v>
      </c>
      <c r="AH94" s="5">
        <f t="shared" si="19"/>
        <v>4.4719101123595504</v>
      </c>
      <c r="AJ94" s="5">
        <f t="shared" ref="AJ94:AK94" si="208">U94/AF94</f>
        <v>262.88529438202249</v>
      </c>
      <c r="AK94" s="5">
        <f t="shared" si="208"/>
        <v>21.351247236180903</v>
      </c>
      <c r="AM94" s="18">
        <f t="shared" si="21"/>
        <v>15597860.800000001</v>
      </c>
      <c r="AN94" s="18">
        <f t="shared" si="22"/>
        <v>33991185.700000003</v>
      </c>
      <c r="AP94" s="18">
        <f t="shared" si="23"/>
        <v>87628.431460674168</v>
      </c>
      <c r="AQ94" s="18">
        <f t="shared" si="24"/>
        <v>42702.494597989957</v>
      </c>
    </row>
    <row r="95" spans="2:43" ht="15.75" customHeight="1">
      <c r="B95" s="22">
        <v>3021.4643900000001</v>
      </c>
      <c r="C95" s="23">
        <v>1644019200</v>
      </c>
      <c r="D95" s="23">
        <v>44158.067300000002</v>
      </c>
      <c r="E95" s="23">
        <v>2990.3517299999999</v>
      </c>
      <c r="F95" s="23">
        <v>84083978.400000006</v>
      </c>
      <c r="G95" s="23">
        <v>177</v>
      </c>
      <c r="H95" s="23">
        <v>14719355.800000001</v>
      </c>
      <c r="I95" s="16"/>
      <c r="J95" s="22">
        <v>3017</v>
      </c>
      <c r="K95" s="23">
        <v>1644019200</v>
      </c>
      <c r="L95" s="23">
        <v>14250.4907</v>
      </c>
      <c r="M95" s="23">
        <v>2986</v>
      </c>
      <c r="N95" s="23">
        <v>27480341.899999999</v>
      </c>
      <c r="O95" s="23">
        <v>823</v>
      </c>
      <c r="P95" s="23">
        <v>28500981.399999999</v>
      </c>
      <c r="Q95" s="17"/>
      <c r="R95" s="18">
        <f t="shared" si="7"/>
        <v>84083978.400000006</v>
      </c>
      <c r="S95" s="18">
        <f t="shared" si="8"/>
        <v>27480341.899999999</v>
      </c>
      <c r="U95" s="18">
        <f t="shared" si="9"/>
        <v>44158.067300000002</v>
      </c>
      <c r="V95" s="18">
        <f t="shared" si="10"/>
        <v>14250.4907</v>
      </c>
      <c r="W95" s="18"/>
      <c r="X95" s="18"/>
      <c r="Z95" s="5">
        <f t="shared" ref="Z95:AA95" si="209">U95/R95</f>
        <v>5.2516624617752387E-4</v>
      </c>
      <c r="AA95" s="5">
        <f t="shared" si="209"/>
        <v>5.1857035665193096E-4</v>
      </c>
      <c r="AB95" s="5">
        <f t="shared" si="14"/>
        <v>-6.5958895255929144E-6</v>
      </c>
      <c r="AF95" s="5">
        <f t="shared" si="17"/>
        <v>177</v>
      </c>
      <c r="AG95" s="5">
        <f t="shared" si="18"/>
        <v>823</v>
      </c>
      <c r="AH95" s="5">
        <f t="shared" si="19"/>
        <v>4.6497175141242941</v>
      </c>
      <c r="AJ95" s="5">
        <f t="shared" ref="AJ95:AK95" si="210">U95/AF95</f>
        <v>249.48060621468929</v>
      </c>
      <c r="AK95" s="5">
        <f t="shared" si="210"/>
        <v>17.315298541919805</v>
      </c>
      <c r="AM95" s="18">
        <f t="shared" si="21"/>
        <v>14719355.800000001</v>
      </c>
      <c r="AN95" s="18">
        <f t="shared" si="22"/>
        <v>28500981.399999999</v>
      </c>
      <c r="AP95" s="18">
        <f t="shared" si="23"/>
        <v>83160.20225988701</v>
      </c>
      <c r="AQ95" s="18">
        <f t="shared" si="24"/>
        <v>34630.59708383961</v>
      </c>
    </row>
    <row r="96" spans="2:43" ht="15.75" customHeight="1">
      <c r="B96" s="19">
        <v>3066.0861500000001</v>
      </c>
      <c r="C96" s="20">
        <v>1644105600</v>
      </c>
      <c r="D96" s="20">
        <v>28406.159500000002</v>
      </c>
      <c r="E96" s="20">
        <v>3021.52115</v>
      </c>
      <c r="F96" s="20">
        <v>83835079.099999994</v>
      </c>
      <c r="G96" s="20">
        <v>134</v>
      </c>
      <c r="H96" s="20">
        <v>9468719.8499999996</v>
      </c>
      <c r="I96" s="16"/>
      <c r="J96" s="19">
        <v>3061</v>
      </c>
      <c r="K96" s="20">
        <v>1644105600</v>
      </c>
      <c r="L96" s="20">
        <v>11158.724200000001</v>
      </c>
      <c r="M96" s="20">
        <v>3020</v>
      </c>
      <c r="N96" s="20">
        <v>27742926.300000001</v>
      </c>
      <c r="O96" s="20">
        <v>682</v>
      </c>
      <c r="P96" s="20">
        <v>22317448.399999999</v>
      </c>
      <c r="Q96" s="21"/>
      <c r="R96" s="18">
        <f t="shared" si="7"/>
        <v>83835079.099999994</v>
      </c>
      <c r="S96" s="18">
        <f t="shared" si="8"/>
        <v>27742926.300000001</v>
      </c>
      <c r="U96" s="18">
        <f t="shared" si="9"/>
        <v>28406.159500000002</v>
      </c>
      <c r="V96" s="18">
        <f t="shared" si="10"/>
        <v>11158.724200000001</v>
      </c>
      <c r="W96" s="18"/>
      <c r="X96" s="18"/>
      <c r="Z96" s="5">
        <f t="shared" ref="Z96:AA96" si="211">U96/R96</f>
        <v>3.3883381282573399E-4</v>
      </c>
      <c r="AA96" s="5">
        <f t="shared" si="211"/>
        <v>4.0221871619937946E-4</v>
      </c>
      <c r="AB96" s="5">
        <f t="shared" si="14"/>
        <v>6.3384903373645462E-5</v>
      </c>
      <c r="AF96" s="5">
        <f t="shared" si="17"/>
        <v>134</v>
      </c>
      <c r="AG96" s="5">
        <f t="shared" si="18"/>
        <v>682</v>
      </c>
      <c r="AH96" s="5">
        <f t="shared" si="19"/>
        <v>5.08955223880597</v>
      </c>
      <c r="AJ96" s="5">
        <f t="shared" ref="AJ96:AK96" si="212">U96/AF96</f>
        <v>211.98626492537315</v>
      </c>
      <c r="AK96" s="5">
        <f t="shared" si="212"/>
        <v>16.361765689149561</v>
      </c>
      <c r="AM96" s="18">
        <f t="shared" si="21"/>
        <v>9468719.8499999996</v>
      </c>
      <c r="AN96" s="18">
        <f t="shared" si="22"/>
        <v>22317448.399999999</v>
      </c>
      <c r="AP96" s="18">
        <f t="shared" si="23"/>
        <v>70662.088432835822</v>
      </c>
      <c r="AQ96" s="18">
        <f t="shared" si="24"/>
        <v>32723.531378299118</v>
      </c>
    </row>
    <row r="97" spans="2:71" ht="15.75" customHeight="1">
      <c r="B97" s="22">
        <v>3150.2935600000001</v>
      </c>
      <c r="C97" s="23">
        <v>1644192000</v>
      </c>
      <c r="D97" s="23">
        <v>71101.049700000003</v>
      </c>
      <c r="E97" s="23">
        <v>3064.3769200000002</v>
      </c>
      <c r="F97" s="23">
        <v>86475999.299999997</v>
      </c>
      <c r="G97" s="23">
        <v>187</v>
      </c>
      <c r="H97" s="23">
        <v>23700349.899999999</v>
      </c>
      <c r="I97" s="16"/>
      <c r="J97" s="22">
        <v>3143</v>
      </c>
      <c r="K97" s="23">
        <v>1644192000</v>
      </c>
      <c r="L97" s="23">
        <v>27907.885200000001</v>
      </c>
      <c r="M97" s="23">
        <v>3063</v>
      </c>
      <c r="N97" s="23">
        <v>28221248.5</v>
      </c>
      <c r="O97" s="23">
        <v>908</v>
      </c>
      <c r="P97" s="23">
        <v>55815770.5</v>
      </c>
      <c r="Q97" s="17"/>
      <c r="R97" s="18">
        <f t="shared" si="7"/>
        <v>86475999.299999997</v>
      </c>
      <c r="S97" s="18">
        <f t="shared" si="8"/>
        <v>28221248.5</v>
      </c>
      <c r="U97" s="18">
        <f t="shared" si="9"/>
        <v>71101.049700000003</v>
      </c>
      <c r="V97" s="18">
        <f t="shared" si="10"/>
        <v>27907.885200000001</v>
      </c>
      <c r="W97" s="18"/>
      <c r="X97" s="18"/>
      <c r="Z97" s="5">
        <f t="shared" ref="Z97:AA97" si="213">U97/R97</f>
        <v>8.222055862383079E-4</v>
      </c>
      <c r="AA97" s="5">
        <f t="shared" si="213"/>
        <v>9.8889619288104855E-4</v>
      </c>
      <c r="AB97" s="5">
        <f t="shared" si="14"/>
        <v>1.6669060664274064E-4</v>
      </c>
      <c r="AF97" s="5">
        <f t="shared" si="17"/>
        <v>187</v>
      </c>
      <c r="AG97" s="5">
        <f t="shared" si="18"/>
        <v>908</v>
      </c>
      <c r="AH97" s="5">
        <f t="shared" si="19"/>
        <v>4.855614973262032</v>
      </c>
      <c r="AJ97" s="5">
        <f t="shared" ref="AJ97:AK97" si="214">U97/AF97</f>
        <v>380.21951711229946</v>
      </c>
      <c r="AK97" s="5">
        <f t="shared" si="214"/>
        <v>30.735556387665198</v>
      </c>
      <c r="AM97" s="18">
        <f t="shared" si="21"/>
        <v>23700349.899999999</v>
      </c>
      <c r="AN97" s="18">
        <f t="shared" si="22"/>
        <v>55815770.5</v>
      </c>
      <c r="AP97" s="18">
        <f t="shared" si="23"/>
        <v>126739.83903743315</v>
      </c>
      <c r="AQ97" s="18">
        <f t="shared" si="24"/>
        <v>61471.112885462557</v>
      </c>
      <c r="BS97" s="25"/>
    </row>
    <row r="98" spans="2:71" ht="15.75" customHeight="1">
      <c r="B98" s="19">
        <v>3129.1537899999998</v>
      </c>
      <c r="C98" s="20">
        <v>1644278400</v>
      </c>
      <c r="D98" s="20">
        <v>95079.907300000006</v>
      </c>
      <c r="E98" s="20">
        <v>3148.1868199999999</v>
      </c>
      <c r="F98" s="20">
        <v>87246320.700000003</v>
      </c>
      <c r="G98" s="20">
        <v>232</v>
      </c>
      <c r="H98" s="20">
        <v>31693302.399999999</v>
      </c>
      <c r="I98" s="16"/>
      <c r="J98" s="19">
        <v>3122</v>
      </c>
      <c r="K98" s="20">
        <v>1644278400</v>
      </c>
      <c r="L98" s="20">
        <v>28469.558400000002</v>
      </c>
      <c r="M98" s="20">
        <v>3143</v>
      </c>
      <c r="N98" s="20">
        <v>28596846.199999999</v>
      </c>
      <c r="O98" s="20">
        <v>923</v>
      </c>
      <c r="P98" s="20">
        <v>56939116.799999997</v>
      </c>
      <c r="Q98" s="21"/>
      <c r="R98" s="18">
        <f t="shared" si="7"/>
        <v>87246320.700000003</v>
      </c>
      <c r="S98" s="18">
        <f t="shared" si="8"/>
        <v>28596846.199999999</v>
      </c>
      <c r="U98" s="18">
        <f t="shared" si="9"/>
        <v>95079.907300000006</v>
      </c>
      <c r="V98" s="18">
        <f t="shared" si="10"/>
        <v>28469.558400000002</v>
      </c>
      <c r="W98" s="18"/>
      <c r="X98" s="18"/>
      <c r="Z98" s="5">
        <f t="shared" ref="Z98:AA98" si="215">U98/R98</f>
        <v>1.0897870137920899E-3</v>
      </c>
      <c r="AA98" s="5">
        <f t="shared" si="215"/>
        <v>9.9554888678598423E-4</v>
      </c>
      <c r="AB98" s="5">
        <f t="shared" si="14"/>
        <v>-9.423812700610568E-5</v>
      </c>
      <c r="AF98" s="5">
        <f t="shared" si="17"/>
        <v>232</v>
      </c>
      <c r="AG98" s="5">
        <f t="shared" si="18"/>
        <v>923</v>
      </c>
      <c r="AH98" s="5">
        <f t="shared" si="19"/>
        <v>3.978448275862069</v>
      </c>
      <c r="AJ98" s="5">
        <f t="shared" ref="AJ98:AK98" si="216">U98/AF98</f>
        <v>409.82718663793105</v>
      </c>
      <c r="AK98" s="5">
        <f t="shared" si="216"/>
        <v>30.844591982665225</v>
      </c>
      <c r="AM98" s="18">
        <f t="shared" si="21"/>
        <v>31693302.399999999</v>
      </c>
      <c r="AN98" s="18">
        <f t="shared" si="22"/>
        <v>56939116.799999997</v>
      </c>
      <c r="AP98" s="18">
        <f t="shared" si="23"/>
        <v>136609.06206896552</v>
      </c>
      <c r="AQ98" s="18">
        <f t="shared" si="24"/>
        <v>61689.183965330441</v>
      </c>
    </row>
    <row r="99" spans="2:71" ht="15.75" customHeight="1">
      <c r="B99" s="22">
        <v>3244.14615</v>
      </c>
      <c r="C99" s="23">
        <v>1644364800</v>
      </c>
      <c r="D99" s="23">
        <v>81893.102100000004</v>
      </c>
      <c r="E99" s="23">
        <v>3124.9319500000001</v>
      </c>
      <c r="F99" s="23">
        <v>91470116.700000003</v>
      </c>
      <c r="G99" s="23">
        <v>214</v>
      </c>
      <c r="H99" s="23">
        <v>27297700.699999999</v>
      </c>
      <c r="I99" s="16"/>
      <c r="J99" s="22">
        <v>3244</v>
      </c>
      <c r="K99" s="23">
        <v>1644364800</v>
      </c>
      <c r="L99" s="23">
        <v>19827.588</v>
      </c>
      <c r="M99" s="23">
        <v>3122</v>
      </c>
      <c r="N99" s="23">
        <v>28725467.300000001</v>
      </c>
      <c r="O99" s="23">
        <v>847</v>
      </c>
      <c r="P99" s="23">
        <v>39655176</v>
      </c>
      <c r="Q99" s="17"/>
      <c r="R99" s="18">
        <f t="shared" si="7"/>
        <v>91470116.700000003</v>
      </c>
      <c r="S99" s="18">
        <f t="shared" si="8"/>
        <v>28725467.300000001</v>
      </c>
      <c r="U99" s="18">
        <f t="shared" si="9"/>
        <v>81893.102100000004</v>
      </c>
      <c r="V99" s="18">
        <f t="shared" si="10"/>
        <v>19827.588</v>
      </c>
      <c r="W99" s="18"/>
      <c r="X99" s="18"/>
      <c r="Z99" s="5">
        <f t="shared" ref="Z99:AA99" si="217">U99/R99</f>
        <v>8.9529897910363117E-4</v>
      </c>
      <c r="AA99" s="5">
        <f t="shared" si="217"/>
        <v>6.9024422798510921E-4</v>
      </c>
      <c r="AB99" s="5">
        <f t="shared" si="14"/>
        <v>-2.0505475111852196E-4</v>
      </c>
      <c r="AF99" s="5">
        <f t="shared" si="17"/>
        <v>214</v>
      </c>
      <c r="AG99" s="5">
        <f t="shared" si="18"/>
        <v>847</v>
      </c>
      <c r="AH99" s="5">
        <f t="shared" si="19"/>
        <v>3.957943925233645</v>
      </c>
      <c r="AJ99" s="5">
        <f t="shared" ref="AJ99:AK99" si="218">U99/AF99</f>
        <v>382.67804719626167</v>
      </c>
      <c r="AK99" s="5">
        <f t="shared" si="218"/>
        <v>23.409194805194804</v>
      </c>
      <c r="AM99" s="18">
        <f t="shared" si="21"/>
        <v>27297700.699999999</v>
      </c>
      <c r="AN99" s="18">
        <f t="shared" si="22"/>
        <v>39655176</v>
      </c>
      <c r="AP99" s="18">
        <f t="shared" si="23"/>
        <v>127559.34906542055</v>
      </c>
      <c r="AQ99" s="18">
        <f t="shared" si="24"/>
        <v>46818.389610389611</v>
      </c>
    </row>
    <row r="100" spans="2:71" ht="15.75" customHeight="1">
      <c r="B100" s="19">
        <v>3072.74323</v>
      </c>
      <c r="C100" s="20">
        <v>1644451200</v>
      </c>
      <c r="D100" s="20">
        <v>130104.41</v>
      </c>
      <c r="E100" s="20">
        <v>3240.6649299999999</v>
      </c>
      <c r="F100" s="20">
        <v>86669565.700000003</v>
      </c>
      <c r="G100" s="20">
        <v>293</v>
      </c>
      <c r="H100" s="20">
        <v>43368136.600000001</v>
      </c>
      <c r="I100" s="16"/>
      <c r="J100" s="19">
        <v>3077</v>
      </c>
      <c r="K100" s="20">
        <v>1644451200</v>
      </c>
      <c r="L100" s="20">
        <v>31555.734700000001</v>
      </c>
      <c r="M100" s="20">
        <v>3245</v>
      </c>
      <c r="N100" s="20">
        <v>27899583</v>
      </c>
      <c r="O100" s="20">
        <v>979</v>
      </c>
      <c r="P100" s="20">
        <v>63111469.399999999</v>
      </c>
      <c r="Q100" s="21"/>
      <c r="R100" s="18">
        <f t="shared" si="7"/>
        <v>86669565.700000003</v>
      </c>
      <c r="S100" s="18">
        <f t="shared" si="8"/>
        <v>27899583</v>
      </c>
      <c r="U100" s="18">
        <f t="shared" si="9"/>
        <v>130104.41</v>
      </c>
      <c r="V100" s="18">
        <f t="shared" si="10"/>
        <v>31555.734700000001</v>
      </c>
      <c r="W100" s="18"/>
      <c r="X100" s="18"/>
      <c r="Z100" s="5">
        <f t="shared" ref="Z100:AA100" si="219">U100/R100</f>
        <v>1.5011545165732844E-3</v>
      </c>
      <c r="AA100" s="5">
        <f t="shared" si="219"/>
        <v>1.1310468224560919E-3</v>
      </c>
      <c r="AB100" s="5">
        <f t="shared" si="14"/>
        <v>-3.7010769411719249E-4</v>
      </c>
      <c r="AF100" s="5">
        <f t="shared" si="17"/>
        <v>293</v>
      </c>
      <c r="AG100" s="5">
        <f t="shared" si="18"/>
        <v>979</v>
      </c>
      <c r="AH100" s="5">
        <f t="shared" si="19"/>
        <v>3.3412969283276452</v>
      </c>
      <c r="AJ100" s="5">
        <f t="shared" ref="AJ100:AK100" si="220">U100/AF100</f>
        <v>444.0423549488055</v>
      </c>
      <c r="AK100" s="5">
        <f t="shared" si="220"/>
        <v>32.23261971399387</v>
      </c>
      <c r="AM100" s="18">
        <f t="shared" si="21"/>
        <v>43368136.600000001</v>
      </c>
      <c r="AN100" s="18">
        <f t="shared" si="22"/>
        <v>63111469.399999999</v>
      </c>
      <c r="AP100" s="18">
        <f t="shared" si="23"/>
        <v>148014.11808873722</v>
      </c>
      <c r="AQ100" s="18">
        <f t="shared" si="24"/>
        <v>64465.239427987741</v>
      </c>
    </row>
    <row r="101" spans="2:71" ht="15.75" customHeight="1">
      <c r="B101" s="22">
        <v>2926.6360100000002</v>
      </c>
      <c r="C101" s="23">
        <v>1644537600</v>
      </c>
      <c r="D101" s="23">
        <v>125233.238</v>
      </c>
      <c r="E101" s="23">
        <v>3067.47111</v>
      </c>
      <c r="F101" s="23">
        <v>84153623.400000006</v>
      </c>
      <c r="G101" s="23">
        <v>326</v>
      </c>
      <c r="H101" s="23">
        <v>41744412.799999997</v>
      </c>
      <c r="I101" s="16"/>
      <c r="J101" s="22">
        <v>2929</v>
      </c>
      <c r="K101" s="23">
        <v>1644537600</v>
      </c>
      <c r="L101" s="23">
        <v>33524.501700000001</v>
      </c>
      <c r="M101" s="23">
        <v>3072</v>
      </c>
      <c r="N101" s="23">
        <v>27060498.800000001</v>
      </c>
      <c r="O101" s="23">
        <v>1279</v>
      </c>
      <c r="P101" s="23">
        <v>67049003.299999997</v>
      </c>
      <c r="Q101" s="17"/>
      <c r="R101" s="18">
        <f t="shared" si="7"/>
        <v>84153623.400000006</v>
      </c>
      <c r="S101" s="18">
        <f t="shared" si="8"/>
        <v>27060498.800000001</v>
      </c>
      <c r="U101" s="18">
        <f t="shared" si="9"/>
        <v>125233.238</v>
      </c>
      <c r="V101" s="18">
        <f t="shared" si="10"/>
        <v>33524.501700000001</v>
      </c>
      <c r="W101" s="18"/>
      <c r="X101" s="18"/>
      <c r="Z101" s="5">
        <f t="shared" ref="Z101:AA101" si="221">U101/R101</f>
        <v>1.4881502773177082E-3</v>
      </c>
      <c r="AA101" s="5">
        <f t="shared" si="221"/>
        <v>1.2388722745938444E-3</v>
      </c>
      <c r="AB101" s="5">
        <f t="shared" si="14"/>
        <v>-2.492780027238638E-4</v>
      </c>
      <c r="AF101" s="5">
        <f t="shared" si="17"/>
        <v>326</v>
      </c>
      <c r="AG101" s="5">
        <f t="shared" si="18"/>
        <v>1279</v>
      </c>
      <c r="AH101" s="5">
        <f t="shared" si="19"/>
        <v>3.923312883435583</v>
      </c>
      <c r="AJ101" s="5">
        <f t="shared" ref="AJ101:AK101" si="222">U101/AF101</f>
        <v>384.15103680981593</v>
      </c>
      <c r="AK101" s="5">
        <f t="shared" si="222"/>
        <v>26.211494683346366</v>
      </c>
      <c r="AM101" s="18">
        <f t="shared" si="21"/>
        <v>41744412.799999997</v>
      </c>
      <c r="AN101" s="18">
        <f t="shared" si="22"/>
        <v>67049003.299999997</v>
      </c>
      <c r="AP101" s="18">
        <f t="shared" si="23"/>
        <v>128050.34601226993</v>
      </c>
      <c r="AQ101" s="18">
        <f t="shared" si="24"/>
        <v>52422.989288506644</v>
      </c>
    </row>
    <row r="102" spans="2:71" ht="15.75" customHeight="1">
      <c r="B102" s="19">
        <v>2970.9433899999999</v>
      </c>
      <c r="C102" s="20">
        <v>1644624000</v>
      </c>
      <c r="D102" s="20">
        <v>26534.231400000001</v>
      </c>
      <c r="E102" s="20">
        <v>2926.4332300000001</v>
      </c>
      <c r="F102" s="20">
        <v>85057294.299999997</v>
      </c>
      <c r="G102" s="20">
        <v>168</v>
      </c>
      <c r="H102" s="20">
        <v>8844743.8000000007</v>
      </c>
      <c r="I102" s="16"/>
      <c r="J102" s="19">
        <v>2971</v>
      </c>
      <c r="K102" s="20">
        <v>1644624000</v>
      </c>
      <c r="L102" s="20">
        <v>12242.2019</v>
      </c>
      <c r="M102" s="20">
        <v>2923</v>
      </c>
      <c r="N102" s="20">
        <v>27264764.300000001</v>
      </c>
      <c r="O102" s="20">
        <v>743</v>
      </c>
      <c r="P102" s="20">
        <v>24484403.699999999</v>
      </c>
      <c r="Q102" s="21"/>
      <c r="R102" s="18">
        <f t="shared" si="7"/>
        <v>85057294.299999997</v>
      </c>
      <c r="S102" s="18">
        <f t="shared" si="8"/>
        <v>27264764.300000001</v>
      </c>
      <c r="U102" s="18">
        <f t="shared" si="9"/>
        <v>26534.231400000001</v>
      </c>
      <c r="V102" s="18">
        <f t="shared" si="10"/>
        <v>12242.2019</v>
      </c>
      <c r="W102" s="18"/>
      <c r="X102" s="18"/>
      <c r="Z102" s="5">
        <f t="shared" ref="Z102:AA102" si="223">U102/R102</f>
        <v>3.1195715333258612E-4</v>
      </c>
      <c r="AA102" s="5">
        <f t="shared" si="223"/>
        <v>4.4901183686374283E-4</v>
      </c>
      <c r="AB102" s="5">
        <f t="shared" si="14"/>
        <v>1.370546835311567E-4</v>
      </c>
      <c r="AF102" s="5">
        <f t="shared" si="17"/>
        <v>168</v>
      </c>
      <c r="AG102" s="5">
        <f t="shared" si="18"/>
        <v>743</v>
      </c>
      <c r="AH102" s="5">
        <f t="shared" si="19"/>
        <v>4.4226190476190474</v>
      </c>
      <c r="AJ102" s="5">
        <f t="shared" ref="AJ102:AK102" si="224">U102/AF102</f>
        <v>157.94185357142857</v>
      </c>
      <c r="AK102" s="5">
        <f t="shared" si="224"/>
        <v>16.476718573351278</v>
      </c>
      <c r="AM102" s="18">
        <f t="shared" si="21"/>
        <v>8844743.8000000007</v>
      </c>
      <c r="AN102" s="18">
        <f t="shared" si="22"/>
        <v>24484403.699999999</v>
      </c>
      <c r="AP102" s="18">
        <f t="shared" si="23"/>
        <v>52647.284523809525</v>
      </c>
      <c r="AQ102" s="18">
        <f t="shared" si="24"/>
        <v>32953.437012113056</v>
      </c>
    </row>
    <row r="103" spans="2:71" ht="15.75" customHeight="1"/>
    <row r="104" spans="2:71" ht="15.75" customHeight="1"/>
    <row r="105" spans="2:71" ht="15.75" customHeight="1"/>
    <row r="106" spans="2:71" ht="15.75" customHeight="1"/>
    <row r="107" spans="2:71" ht="15.75" customHeight="1"/>
    <row r="108" spans="2:71" ht="15.75" customHeight="1"/>
    <row r="109" spans="2:71" ht="15.75" customHeight="1"/>
    <row r="110" spans="2:71" ht="15.75" customHeight="1"/>
    <row r="111" spans="2:71" ht="15.75" customHeight="1"/>
    <row r="112" spans="2:7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Summary</vt:lpstr>
      <vt:lpstr>ETH-USDC</vt:lpstr>
      <vt:lpstr>ETH-USDT</vt:lpstr>
      <vt:lpstr>ETH-DAI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2022-02-12T19:52:38Z</dcterms:created>
  <dcterms:modified xsi:type="dcterms:W3CDTF">2022-02-12T19:55:31Z</dcterms:modified>
</cp:coreProperties>
</file>