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B86A6E0-6A85-40C7-AA77-8DF6CD5203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</calcChain>
</file>

<file path=xl/sharedStrings.xml><?xml version="1.0" encoding="utf-8"?>
<sst xmlns="http://schemas.openxmlformats.org/spreadsheetml/2006/main" count="212" uniqueCount="139">
  <si>
    <t>MPN</t>
  </si>
  <si>
    <t>Manufacturer</t>
  </si>
  <si>
    <t>UHD111A-FKA</t>
  </si>
  <si>
    <t>CreeLED, Inc.</t>
  </si>
  <si>
    <t>LED RGB 0404 SMD</t>
  </si>
  <si>
    <t>Description</t>
  </si>
  <si>
    <t>Datasheet</t>
  </si>
  <si>
    <t>https://downloads.cree-led.com/files/ds/h/HB-UHD111A-FKA.pdf</t>
  </si>
  <si>
    <t>Designator</t>
  </si>
  <si>
    <t>Footprint</t>
  </si>
  <si>
    <t>Comment</t>
  </si>
  <si>
    <t>Price</t>
  </si>
  <si>
    <t>KXTJ3-1057</t>
  </si>
  <si>
    <t>Accelerometer X, Y, Z Axis ±2g, 4g, 8g, 16g 800Hz 12-LGA (2x2)</t>
  </si>
  <si>
    <t xml:space="preserve"> </t>
  </si>
  <si>
    <t>https://kionixfs.azureedge.net/en/datasheet/KXTJ3-1057-Specifications-Rev-5.0.pdf</t>
  </si>
  <si>
    <t>PIC16LF1829-I/SS-ND</t>
  </si>
  <si>
    <t>Microchip Technology</t>
  </si>
  <si>
    <t>IC MCU 8BIT 14KB FLASH 20SSOP</t>
  </si>
  <si>
    <t>https://ww1.microchip.com/downloads/aemDocuments/documents/OTH/ProductDocuments/DataSheets/40001440E.pdf</t>
  </si>
  <si>
    <t>TPS76933DBVR</t>
  </si>
  <si>
    <t>Texas Instruments</t>
  </si>
  <si>
    <t>IC REG LINEAR 3.3V 100MA SOT23-5</t>
  </si>
  <si>
    <t>https://www.ti.com/general/docs/suppproductinfo.tsp?distId=10&amp;gotoUrl=https%3A%2F%2Fwww.ti.com%2Flit%2Fgpn%2Ftps769</t>
  </si>
  <si>
    <t>TAJA106K016RNJV</t>
  </si>
  <si>
    <t>KYOCERA AVX</t>
  </si>
  <si>
    <t>CAP TANT 10UF 10% 16V 1206</t>
  </si>
  <si>
    <t>https://datasheets.kyocera-avx.com/TAJ.pdf</t>
  </si>
  <si>
    <t>Quantity</t>
  </si>
  <si>
    <t>PH1-02-UA</t>
  </si>
  <si>
    <t>Adam Tech</t>
  </si>
  <si>
    <t>CONN HEADER VERT 2POS 2.54MM</t>
  </si>
  <si>
    <t>Not populated</t>
  </si>
  <si>
    <t>https://app.adam-tech.com/products/download/data_sheet/201605/ph1-xx-ua-data-sheet.pdf</t>
  </si>
  <si>
    <t>10118194-0011LF</t>
  </si>
  <si>
    <t>Amphenol ICC (FCI)</t>
  </si>
  <si>
    <t>CONN RCPT USB2.0 MICRO B SMD R/A</t>
  </si>
  <si>
    <t>https://cdn.amphenol-cs.com/media/wysiwyg/files/drawing/10118194.pdf</t>
  </si>
  <si>
    <t>CR0402-FX-1002GLF</t>
  </si>
  <si>
    <t>Bourns Inc.</t>
  </si>
  <si>
    <t>RES SMD 10K OHM 1% 1/16W 0402</t>
  </si>
  <si>
    <t>Can be other manufacturer</t>
  </si>
  <si>
    <t>https://www.bourns.com/docs/product-datasheets/cr.pdf?sfvrsn=574d41f6_14</t>
  </si>
  <si>
    <t>CR0402-JW-512GLF</t>
  </si>
  <si>
    <t>RES SMD 5.1K OHM 5% 1/16W 0402</t>
  </si>
  <si>
    <t>RC0402JR-070RL</t>
  </si>
  <si>
    <t>YAGEO</t>
  </si>
  <si>
    <t>RES 0 OHM JUMPER 1/16W 0402</t>
  </si>
  <si>
    <t>https://www.yageo.com/upload/media/product/productsearch/datasheet/rchip/PYu-RC_Group_51_RoHS_L_12.pdf</t>
  </si>
  <si>
    <t>BAT54CLT3G</t>
  </si>
  <si>
    <t>onsemi</t>
  </si>
  <si>
    <t>DIODE ARR SCHOTT 30V 200MA SOT23</t>
  </si>
  <si>
    <t>https://www.onsemi.com/pdf/datasheet/bat54clt1-d.pdf</t>
  </si>
  <si>
    <t>150080VS75000</t>
  </si>
  <si>
    <t>Wurth Elektronik</t>
  </si>
  <si>
    <t>Standard LEDs - SMD WL-SMCW SMDMono TpVw Waterclr 0805 BrtGrn</t>
  </si>
  <si>
    <t>https://www.we-online.com/components/products/datasheet/150080VS75000.pdf</t>
  </si>
  <si>
    <t>Kionix Inc.</t>
  </si>
  <si>
    <t>Min 580Ohm resistor</t>
  </si>
  <si>
    <t>RC0402FR-07590RL</t>
  </si>
  <si>
    <t>RES 590 OHM 1% 1/16W 0402</t>
  </si>
  <si>
    <t>2N7002</t>
  </si>
  <si>
    <t>Diotec Semiconductor</t>
  </si>
  <si>
    <t>N-Channel 60 V 280mA (Ta) 350mW (Ta) Surface Mount SOT-23-3 (TO-236)</t>
  </si>
  <si>
    <t>https://diotec.com/request/datasheet/2n7002.pdf</t>
  </si>
  <si>
    <t>Category</t>
  </si>
  <si>
    <t>#</t>
  </si>
  <si>
    <t>CasePackage</t>
  </si>
  <si>
    <t>Component List</t>
  </si>
  <si>
    <t>Project:</t>
  </si>
  <si>
    <t>Contact:</t>
  </si>
  <si>
    <t>galadam96@gmail.com</t>
  </si>
  <si>
    <t>Adam Gal</t>
  </si>
  <si>
    <t>Bill of Material</t>
  </si>
  <si>
    <t>Custom MCU Wand</t>
  </si>
  <si>
    <t>Total:</t>
  </si>
  <si>
    <t>Price for 1pcs</t>
  </si>
  <si>
    <t>Notes:</t>
  </si>
  <si>
    <t>Optoelectronics</t>
  </si>
  <si>
    <t>0404</t>
  </si>
  <si>
    <t>0402</t>
  </si>
  <si>
    <t>1206</t>
  </si>
  <si>
    <t>0805</t>
  </si>
  <si>
    <t>Resistors</t>
  </si>
  <si>
    <t>Accelerometers</t>
  </si>
  <si>
    <t>Tactile Switches</t>
  </si>
  <si>
    <t>Microcontrollers</t>
  </si>
  <si>
    <t>20-SSOP</t>
  </si>
  <si>
    <t>Linear, Low Drop Out (LDO) Regulators</t>
  </si>
  <si>
    <t>SOT-23-5</t>
  </si>
  <si>
    <t>Capacitors</t>
  </si>
  <si>
    <t>-</t>
  </si>
  <si>
    <t>Connectors</t>
  </si>
  <si>
    <t>Diodes</t>
  </si>
  <si>
    <t>SOT-23-3 (TO-236)</t>
  </si>
  <si>
    <t>Transistors</t>
  </si>
  <si>
    <t>LED2</t>
  </si>
  <si>
    <t>R1,R2,R3</t>
  </si>
  <si>
    <t>U2</t>
  </si>
  <si>
    <t>SW1</t>
  </si>
  <si>
    <t>U1</t>
  </si>
  <si>
    <t>U3</t>
  </si>
  <si>
    <t>C2,C3,C5</t>
  </si>
  <si>
    <t>H1</t>
  </si>
  <si>
    <t>USB1</t>
  </si>
  <si>
    <t>R6,R7</t>
  </si>
  <si>
    <t>R4,R13,R14,R15</t>
  </si>
  <si>
    <t>D1</t>
  </si>
  <si>
    <t>LED1</t>
  </si>
  <si>
    <t>Q1,Q2,Q3</t>
  </si>
  <si>
    <t>C1</t>
  </si>
  <si>
    <t>H3</t>
  </si>
  <si>
    <t>H2</t>
  </si>
  <si>
    <t>C4,C6,C7</t>
  </si>
  <si>
    <t>CL10A105KA8NNNC</t>
  </si>
  <si>
    <t>Samsung Electro-Mechanics</t>
  </si>
  <si>
    <t>https://mm.digikey.com/Volume0/opasdata/d220001/medias/docus/609/CL10A105KA8NNNC_Spec.pdf</t>
  </si>
  <si>
    <t>0603</t>
  </si>
  <si>
    <t>CAP CER 1UF 25V X5R 0603</t>
  </si>
  <si>
    <t>CL05A104KA5NNNC</t>
  </si>
  <si>
    <t>https://mm.digikey.com/Volume0/opasdata/d220001/medias/docus/503/CL05A104KA5NNNC.pdf</t>
  </si>
  <si>
    <t>CAP CER 0.1UF 25V X5R 0402</t>
  </si>
  <si>
    <t>PH1-05-UA</t>
  </si>
  <si>
    <t>Connector Header Through Hole 5 position 0.100" (2.54mm)</t>
  </si>
  <si>
    <t>HPH1-A-04-UA</t>
  </si>
  <si>
    <t>Connector Header Through Hole 4 position 0.050" (1.27mm)</t>
  </si>
  <si>
    <t>https://app.adam-tech.com/products/download/data_sheet/199954/hph1-a-xx-ua-data-sheet.pdf</t>
  </si>
  <si>
    <t>R5,R8,R9,R10,R11,R12</t>
  </si>
  <si>
    <t>PTS645SL43SMTR92 LFS</t>
  </si>
  <si>
    <t>C&amp;K</t>
  </si>
  <si>
    <t>6x6mm SMD</t>
  </si>
  <si>
    <t>Tactile Switch SPST-NO Top Actuated Surface Mount</t>
  </si>
  <si>
    <t>https://www.ckswitches.com/media/1471/pts645.pdf</t>
  </si>
  <si>
    <t>LGA-12</t>
  </si>
  <si>
    <t>Please do not populate the H1,H2,H3
Please fill in the price column K in this spreadsheet</t>
  </si>
  <si>
    <t>Price HUF</t>
  </si>
  <si>
    <t>Sum Price HUF</t>
  </si>
  <si>
    <t>HUF/PCS</t>
  </si>
  <si>
    <t>Mouser w/o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</si>
</sst>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&quot;HUF&quot;_-;\-* #,##0.00\ &quot;HUF&quot;_-;_-* &quot;-&quot;??\ &quot;HUF&quot;_-;_-@_-"/>
    <numFmt numFmtId="165" formatCode="_-* #,##0.00\ _H_U_F_-;\-* #,##0.00\ _H_U_F_-;_-* &quot;-&quot;??\ _H_U_F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9"/>
      <color rgb="FF444444"/>
      <name val="Roboto"/>
      <charset val="238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0" fillId="2" borderId="1" xfId="0" applyFill="1" applyBorder="1"/>
    <xf numFmtId="0" fontId="6" fillId="2" borderId="2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2" fillId="2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3" fillId="2" borderId="0" xfId="1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4" fillId="0" borderId="0" xfId="0" applyFont="1" applyBorder="1"/>
    <xf numFmtId="0" fontId="3" fillId="0" borderId="5" xfId="1" applyBorder="1"/>
    <xf numFmtId="0" fontId="0" fillId="2" borderId="7" xfId="0" applyFill="1" applyBorder="1"/>
    <xf numFmtId="0" fontId="0" fillId="2" borderId="6" xfId="0" applyFill="1" applyBorder="1"/>
    <xf numFmtId="0" fontId="0" fillId="2" borderId="8" xfId="0" applyFill="1" applyBorder="1"/>
    <xf numFmtId="0" fontId="2" fillId="2" borderId="9" xfId="0" applyFont="1" applyFill="1" applyBorder="1" applyAlignment="1">
      <alignment vertical="top"/>
    </xf>
    <xf numFmtId="0" fontId="7" fillId="2" borderId="10" xfId="0" applyFont="1" applyFill="1" applyBorder="1"/>
    <xf numFmtId="165" fontId="9" fillId="2" borderId="10" xfId="2" applyNumberFormat="1" applyFont="1" applyFill="1" applyBorder="1"/>
    <xf numFmtId="0" fontId="0" fillId="0" borderId="0" xfId="0" applyFill="1"/>
    <xf numFmtId="0" fontId="0" fillId="0" borderId="0" xfId="0" applyBorder="1" applyAlignment="1">
      <alignment wrapText="1"/>
    </xf>
    <xf numFmtId="49" fontId="0" fillId="0" borderId="0" xfId="0" applyNumberFormat="1" applyFill="1" applyBorder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10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1" fillId="2" borderId="11" xfId="0" applyFont="1" applyFill="1" applyBorder="1"/>
  </cellXfs>
  <cellStyles count="3">
    <cellStyle name="Hivatkozás" xfId="1" builtinId="8"/>
    <cellStyle name="Normál" xfId="0" builtinId="0"/>
    <cellStyle name="Pénznem" xfId="2" builtinId="4"/>
  </cellStyles>
  <dxfs count="3"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áblázatstílus 1" pivot="0" count="0" xr9:uid="{AAF0010B-B013-46E6-8E8D-25CDF4E17E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80683</xdr:colOff>
      <xdr:row>26</xdr:row>
      <xdr:rowOff>58560</xdr:rowOff>
    </xdr:from>
    <xdr:to>
      <xdr:col>6</xdr:col>
      <xdr:colOff>189613</xdr:colOff>
      <xdr:row>45</xdr:row>
      <xdr:rowOff>74815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C1FDAA8A-370F-4C5F-9A69-71543CE76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3" y="6136631"/>
          <a:ext cx="7648248" cy="3422843"/>
        </a:xfrm>
        <a:prstGeom prst="rect">
          <a:avLst/>
        </a:prstGeom>
      </xdr:spPr>
    </xdr:pic>
    <xdr:clientData/>
  </xdr:twoCellAnchor>
  <xdr:twoCellAnchor editAs="oneCell">
    <xdr:from>
      <xdr:col>6</xdr:col>
      <xdr:colOff>215153</xdr:colOff>
      <xdr:row>26</xdr:row>
      <xdr:rowOff>89647</xdr:rowOff>
    </xdr:from>
    <xdr:to>
      <xdr:col>13</xdr:col>
      <xdr:colOff>391979</xdr:colOff>
      <xdr:row>39</xdr:row>
      <xdr:rowOff>22745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C6B3A5A7-3968-490C-806D-BD96E8C12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54471" y="6167718"/>
          <a:ext cx="7635461" cy="22639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0A96CA-15A9-4E52-A145-6E39609FB79A}" name="Táblázat1" displayName="Táblázat1" ref="A5:N24" totalsRowShown="0" headerRowDxfId="2">
  <autoFilter ref="A5:N24" xr:uid="{6F63C530-29DB-415E-B0FA-C01C8455B671}"/>
  <tableColumns count="14">
    <tableColumn id="1" xr3:uid="{A809EC1D-1D37-4E55-9691-4AB8B550799B}" name="#"/>
    <tableColumn id="2" xr3:uid="{43A1FC6D-7F02-466D-93C6-DFAC3FDCC17E}" name="Category"/>
    <tableColumn id="3" xr3:uid="{5AE35CA6-E935-4C74-85AD-57438A3EAD9B}" name="Manufacturer"/>
    <tableColumn id="4" xr3:uid="{22B321F0-36E7-49EE-AECF-2FBB51CE583C}" name="MPN"/>
    <tableColumn id="5" xr3:uid="{B72D2BD3-6CE8-4DA9-BD56-6300DB24B8C1}" name="CasePackage" dataDxfId="1"/>
    <tableColumn id="6" xr3:uid="{8A619120-B941-4663-A392-E219D6CC8DDF}" name="Description"/>
    <tableColumn id="7" xr3:uid="{69B9D39F-C6A1-4400-B3E5-7D574A57BCB4}" name="Quantity"/>
    <tableColumn id="8" xr3:uid="{6AFA8D41-8B83-4497-AB91-1897BF42B140}" name="Designator"/>
    <tableColumn id="9" xr3:uid="{19871C5D-588B-4C5E-9042-3ACA9F4BF05C}" name="Footprint"/>
    <tableColumn id="10" xr3:uid="{2F5A1C0E-55D9-478B-A82E-537DFE11D271}" name="Comment"/>
    <tableColumn id="13" xr3:uid="{495435C5-9E62-49C7-AA4E-F13F215AD557}" name="Price HUF"/>
    <tableColumn id="15" xr3:uid="{88639AF0-3273-474B-BB5B-E56BB1A800E9}" name="Sum Price HUF" dataDxfId="0">
      <calculatedColumnFormula>Táblázat1[[#This Row],[Price HUF]]*Táblázat1[[#This Row],[Quantity]]</calculatedColumnFormula>
    </tableColumn>
    <tableColumn id="11" xr3:uid="{7D39CB7C-D2DF-4D42-A023-8A4B6250BA10}" name="Price"/>
    <tableColumn id="12" xr3:uid="{26CB9670-F4BD-48E0-A66E-5219FD77DCCD}" name="Datashe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urns.com/docs/product-datasheets/cr.pdf?sfvrsn=574d41f6_14" TargetMode="External"/><Relationship Id="rId13" Type="http://schemas.openxmlformats.org/officeDocument/2006/relationships/hyperlink" Target="https://www.yageo.com/upload/media/product/productsearch/datasheet/rchip/PYu-RC_Group_51_RoHS_L_12.pdf" TargetMode="External"/><Relationship Id="rId18" Type="http://schemas.openxmlformats.org/officeDocument/2006/relationships/hyperlink" Target="https://app.adam-tech.com/products/download/data_sheet/201605/ph1-xx-ua-data-sheet.pdf" TargetMode="External"/><Relationship Id="rId3" Type="http://schemas.openxmlformats.org/officeDocument/2006/relationships/hyperlink" Target="https://ww1.microchip.com/downloads/aemDocuments/documents/OTH/ProductDocuments/DataSheets/40001440E.pdf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bourns.com/docs/product-datasheets/cr.pdf?sfvrsn=574d41f6_14" TargetMode="External"/><Relationship Id="rId12" Type="http://schemas.openxmlformats.org/officeDocument/2006/relationships/hyperlink" Target="https://www.we-online.com/components/products/datasheet/150080VS75000.pdf" TargetMode="External"/><Relationship Id="rId17" Type="http://schemas.openxmlformats.org/officeDocument/2006/relationships/hyperlink" Target="https://mm.digikey.com/Volume0/opasdata/d220001/medias/docus/609/CL10A105KA8NNNC_Spec.pdf" TargetMode="External"/><Relationship Id="rId2" Type="http://schemas.openxmlformats.org/officeDocument/2006/relationships/hyperlink" Target="https://kionixfs.azureedge.net/en/datasheet/KXTJ3-1057-Specifications-Rev-5.0.pdf" TargetMode="External"/><Relationship Id="rId16" Type="http://schemas.openxmlformats.org/officeDocument/2006/relationships/hyperlink" Target="https://mm.digikey.com/Volume0/opasdata/d220001/medias/docus/503/CL05A104KA5NNNC.pdf" TargetMode="External"/><Relationship Id="rId20" Type="http://schemas.openxmlformats.org/officeDocument/2006/relationships/hyperlink" Target="https://www.ckswitches.com/media/1471/pts645.pdf" TargetMode="External"/><Relationship Id="rId1" Type="http://schemas.openxmlformats.org/officeDocument/2006/relationships/hyperlink" Target="https://downloads.cree-led.com/files/ds/h/HB-UHD111A-FKA.pdf" TargetMode="External"/><Relationship Id="rId6" Type="http://schemas.openxmlformats.org/officeDocument/2006/relationships/hyperlink" Target="https://app.adam-tech.com/products/download/data_sheet/201605/ph1-xx-ua-data-sheet.pdf" TargetMode="External"/><Relationship Id="rId11" Type="http://schemas.openxmlformats.org/officeDocument/2006/relationships/hyperlink" Target="https://www.onsemi.com/pdf/datasheet/bat54clt1-d.pdf" TargetMode="External"/><Relationship Id="rId5" Type="http://schemas.openxmlformats.org/officeDocument/2006/relationships/hyperlink" Target="https://datasheets.kyocera-avx.com/TAJ.pdf" TargetMode="External"/><Relationship Id="rId15" Type="http://schemas.openxmlformats.org/officeDocument/2006/relationships/hyperlink" Target="mailto:galadam96@gmail.com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cdn.amphenol-cs.com/media/wysiwyg/files/drawing/10118194.pdf" TargetMode="External"/><Relationship Id="rId19" Type="http://schemas.openxmlformats.org/officeDocument/2006/relationships/hyperlink" Target="https://app.adam-tech.com/products/download/data_sheet/199954/hph1-a-xx-ua-data-sheet.pdf" TargetMode="External"/><Relationship Id="rId4" Type="http://schemas.openxmlformats.org/officeDocument/2006/relationships/hyperlink" Target="https://www.ti.com/general/docs/suppproductinfo.tsp?distId=10&amp;gotoUrl=https%3A%2F%2Fwww.ti.com%2Flit%2Fgpn%2Ftps769" TargetMode="External"/><Relationship Id="rId9" Type="http://schemas.openxmlformats.org/officeDocument/2006/relationships/hyperlink" Target="https://www.yageo.com/upload/media/product/productsearch/datasheet/rchip/PYu-RC_Group_51_RoHS_L_12.pdf" TargetMode="External"/><Relationship Id="rId14" Type="http://schemas.openxmlformats.org/officeDocument/2006/relationships/hyperlink" Target="https://diotec.com/request/datasheet/2n7002.pdf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A10" zoomScale="85" zoomScaleNormal="85" workbookViewId="0">
      <selection activeCell="O29" sqref="O29"/>
    </sheetView>
  </sheetViews>
  <sheetFormatPr defaultRowHeight="14.4" x14ac:dyDescent="0.3"/>
  <cols>
    <col min="2" max="2" width="14.88671875" customWidth="1"/>
    <col min="3" max="3" width="15.109375" customWidth="1"/>
    <col min="4" max="4" width="22" bestFit="1" customWidth="1"/>
    <col min="5" max="5" width="22" customWidth="1"/>
    <col min="6" max="6" width="27.109375" customWidth="1"/>
    <col min="7" max="7" width="10.88671875" customWidth="1"/>
    <col min="8" max="8" width="15.109375" bestFit="1" customWidth="1"/>
    <col min="9" max="10" width="16.109375" customWidth="1"/>
    <col min="11" max="11" width="22.33203125" bestFit="1" customWidth="1"/>
    <col min="12" max="12" width="16.109375" customWidth="1"/>
    <col min="13" max="13" width="12.109375" customWidth="1"/>
    <col min="14" max="14" width="10.88671875" customWidth="1"/>
    <col min="15" max="15" width="61" bestFit="1" customWidth="1"/>
  </cols>
  <sheetData>
    <row r="1" spans="1:14" ht="46.2" x14ac:dyDescent="0.85">
      <c r="A1" s="1"/>
      <c r="B1" s="2" t="s">
        <v>68</v>
      </c>
      <c r="C1" s="3"/>
      <c r="D1" s="3"/>
      <c r="E1" s="3"/>
      <c r="F1" s="26" t="s">
        <v>73</v>
      </c>
      <c r="G1" s="26"/>
      <c r="H1" s="26"/>
      <c r="I1" s="26"/>
      <c r="J1" s="26"/>
      <c r="K1" s="26"/>
      <c r="L1" s="26"/>
      <c r="M1" s="27"/>
    </row>
    <row r="2" spans="1:14" x14ac:dyDescent="0.3">
      <c r="A2" s="4"/>
      <c r="B2" s="5" t="s">
        <v>69</v>
      </c>
      <c r="C2" s="28" t="s">
        <v>74</v>
      </c>
      <c r="D2" s="28"/>
      <c r="E2" s="5" t="s">
        <v>70</v>
      </c>
      <c r="F2" s="6"/>
      <c r="G2" s="6"/>
      <c r="H2" s="6"/>
      <c r="I2" s="6"/>
      <c r="J2" s="6"/>
      <c r="K2" s="6"/>
      <c r="L2" s="6"/>
      <c r="M2" s="7"/>
    </row>
    <row r="3" spans="1:14" x14ac:dyDescent="0.3">
      <c r="A3" s="4"/>
      <c r="B3" s="6"/>
      <c r="C3" s="6"/>
      <c r="D3" s="6"/>
      <c r="E3" s="6" t="s">
        <v>72</v>
      </c>
      <c r="F3" s="6"/>
      <c r="G3" s="6"/>
      <c r="H3" s="6"/>
      <c r="I3" s="6"/>
      <c r="J3" s="6"/>
      <c r="K3" s="6"/>
      <c r="L3" s="6"/>
      <c r="M3" s="7"/>
    </row>
    <row r="4" spans="1:14" x14ac:dyDescent="0.3">
      <c r="A4" s="4"/>
      <c r="B4" s="6"/>
      <c r="C4" s="6"/>
      <c r="D4" s="6"/>
      <c r="E4" s="8" t="s">
        <v>71</v>
      </c>
      <c r="F4" s="6"/>
      <c r="G4" s="6"/>
      <c r="H4" s="6"/>
      <c r="I4" s="6"/>
      <c r="J4" s="6"/>
      <c r="K4" s="6"/>
      <c r="L4" s="6"/>
      <c r="M4" s="7"/>
    </row>
    <row r="5" spans="1:14" ht="49.5" customHeight="1" x14ac:dyDescent="0.3">
      <c r="A5" s="9" t="s">
        <v>66</v>
      </c>
      <c r="B5" s="10" t="s">
        <v>65</v>
      </c>
      <c r="C5" s="10" t="s">
        <v>1</v>
      </c>
      <c r="D5" s="11" t="s">
        <v>0</v>
      </c>
      <c r="E5" s="11" t="s">
        <v>67</v>
      </c>
      <c r="F5" s="11" t="s">
        <v>5</v>
      </c>
      <c r="G5" s="11" t="s">
        <v>28</v>
      </c>
      <c r="H5" s="11" t="s">
        <v>8</v>
      </c>
      <c r="I5" s="11" t="s">
        <v>9</v>
      </c>
      <c r="J5" s="11" t="s">
        <v>10</v>
      </c>
      <c r="K5" s="11" t="s">
        <v>135</v>
      </c>
      <c r="L5" s="11" t="s">
        <v>136</v>
      </c>
      <c r="M5" s="11" t="s">
        <v>11</v>
      </c>
      <c r="N5" s="12" t="s">
        <v>6</v>
      </c>
    </row>
    <row r="6" spans="1:14" x14ac:dyDescent="0.3">
      <c r="A6" s="13">
        <v>1</v>
      </c>
      <c r="B6" s="14" t="s">
        <v>78</v>
      </c>
      <c r="C6" s="14" t="s">
        <v>3</v>
      </c>
      <c r="D6" s="23" t="s">
        <v>2</v>
      </c>
      <c r="E6" s="25" t="s">
        <v>79</v>
      </c>
      <c r="F6" s="14" t="s">
        <v>4</v>
      </c>
      <c r="G6" s="14">
        <v>1</v>
      </c>
      <c r="H6" s="14" t="s">
        <v>96</v>
      </c>
      <c r="I6" s="15" t="s">
        <v>14</v>
      </c>
      <c r="J6" s="14" t="s">
        <v>58</v>
      </c>
      <c r="K6" s="14">
        <v>14.82</v>
      </c>
      <c r="L6" s="14">
        <f>Táblázat1[[#This Row],[Price HUF]]*Táblázat1[[#This Row],[Quantity]]</f>
        <v>14.82</v>
      </c>
      <c r="M6" s="14" t="s">
        <v>14</v>
      </c>
      <c r="N6" s="16" t="s">
        <v>7</v>
      </c>
    </row>
    <row r="7" spans="1:14" x14ac:dyDescent="0.3">
      <c r="A7" s="13">
        <v>2</v>
      </c>
      <c r="B7" s="14" t="s">
        <v>83</v>
      </c>
      <c r="C7" s="14" t="s">
        <v>46</v>
      </c>
      <c r="D7" s="23" t="s">
        <v>59</v>
      </c>
      <c r="E7" s="25" t="s">
        <v>80</v>
      </c>
      <c r="F7" s="14" t="s">
        <v>60</v>
      </c>
      <c r="G7" s="14">
        <v>3</v>
      </c>
      <c r="H7" s="14" t="s">
        <v>97</v>
      </c>
      <c r="I7" s="15" t="s">
        <v>14</v>
      </c>
      <c r="J7" s="14" t="s">
        <v>41</v>
      </c>
      <c r="K7" s="14">
        <v>3.12</v>
      </c>
      <c r="L7" s="14">
        <f>Táblázat1[[#This Row],[Price HUF]]*Táblázat1[[#This Row],[Quantity]]</f>
        <v>9.36</v>
      </c>
      <c r="M7" s="14" t="s">
        <v>14</v>
      </c>
      <c r="N7" s="16" t="s">
        <v>48</v>
      </c>
    </row>
    <row r="8" spans="1:14" x14ac:dyDescent="0.3">
      <c r="A8" s="13">
        <v>3</v>
      </c>
      <c r="B8" s="14" t="s">
        <v>84</v>
      </c>
      <c r="C8" s="14" t="s">
        <v>57</v>
      </c>
      <c r="D8" s="23" t="s">
        <v>12</v>
      </c>
      <c r="E8" s="25" t="s">
        <v>133</v>
      </c>
      <c r="F8" s="14" t="s">
        <v>13</v>
      </c>
      <c r="G8" s="14">
        <v>1</v>
      </c>
      <c r="H8" s="14" t="s">
        <v>98</v>
      </c>
      <c r="I8" s="15" t="s">
        <v>14</v>
      </c>
      <c r="J8" s="14"/>
      <c r="K8" s="14">
        <v>627.9</v>
      </c>
      <c r="L8" s="14">
        <f>Táblázat1[[#This Row],[Price HUF]]*Táblázat1[[#This Row],[Quantity]]</f>
        <v>627.9</v>
      </c>
      <c r="M8" s="14" t="s">
        <v>14</v>
      </c>
      <c r="N8" s="16" t="s">
        <v>15</v>
      </c>
    </row>
    <row r="9" spans="1:14" x14ac:dyDescent="0.3">
      <c r="A9" s="13">
        <v>4</v>
      </c>
      <c r="B9" s="14" t="s">
        <v>85</v>
      </c>
      <c r="C9" s="14" t="s">
        <v>129</v>
      </c>
      <c r="D9" s="23" t="s">
        <v>128</v>
      </c>
      <c r="E9" s="25" t="s">
        <v>130</v>
      </c>
      <c r="F9" s="14" t="s">
        <v>131</v>
      </c>
      <c r="G9" s="14">
        <v>1</v>
      </c>
      <c r="H9" s="14" t="s">
        <v>99</v>
      </c>
      <c r="I9" s="15" t="s">
        <v>14</v>
      </c>
      <c r="J9" s="14" t="s">
        <v>41</v>
      </c>
      <c r="K9" s="14">
        <v>58.89</v>
      </c>
      <c r="L9" s="14">
        <f>Táblázat1[[#This Row],[Price HUF]]*Táblázat1[[#This Row],[Quantity]]</f>
        <v>58.89</v>
      </c>
      <c r="M9" s="14" t="s">
        <v>14</v>
      </c>
      <c r="N9" s="16" t="s">
        <v>132</v>
      </c>
    </row>
    <row r="10" spans="1:14" x14ac:dyDescent="0.3">
      <c r="A10" s="13">
        <v>5</v>
      </c>
      <c r="B10" s="14" t="s">
        <v>86</v>
      </c>
      <c r="C10" s="14" t="s">
        <v>17</v>
      </c>
      <c r="D10" s="23" t="s">
        <v>16</v>
      </c>
      <c r="E10" s="25" t="s">
        <v>87</v>
      </c>
      <c r="F10" s="14" t="s">
        <v>18</v>
      </c>
      <c r="G10" s="14">
        <v>1</v>
      </c>
      <c r="H10" s="14" t="s">
        <v>100</v>
      </c>
      <c r="I10" s="15" t="s">
        <v>14</v>
      </c>
      <c r="J10" s="14"/>
      <c r="K10" s="14">
        <v>686.4</v>
      </c>
      <c r="L10" s="14">
        <f>Táblázat1[[#This Row],[Price HUF]]*Táblázat1[[#This Row],[Quantity]]</f>
        <v>686.4</v>
      </c>
      <c r="M10" s="14" t="s">
        <v>14</v>
      </c>
      <c r="N10" s="16" t="s">
        <v>19</v>
      </c>
    </row>
    <row r="11" spans="1:14" x14ac:dyDescent="0.3">
      <c r="A11" s="13">
        <v>6</v>
      </c>
      <c r="B11" s="14" t="s">
        <v>88</v>
      </c>
      <c r="C11" s="14" t="s">
        <v>21</v>
      </c>
      <c r="D11" s="23" t="s">
        <v>20</v>
      </c>
      <c r="E11" s="25" t="s">
        <v>89</v>
      </c>
      <c r="F11" s="14" t="s">
        <v>22</v>
      </c>
      <c r="G11" s="14">
        <v>1</v>
      </c>
      <c r="H11" s="14" t="s">
        <v>101</v>
      </c>
      <c r="I11" s="15" t="s">
        <v>14</v>
      </c>
      <c r="J11" s="14"/>
      <c r="K11" s="14">
        <v>292.89</v>
      </c>
      <c r="L11" s="14">
        <f>Táblázat1[[#This Row],[Price HUF]]*Táblázat1[[#This Row],[Quantity]]</f>
        <v>292.89</v>
      </c>
      <c r="M11" s="14" t="s">
        <v>14</v>
      </c>
      <c r="N11" s="16" t="s">
        <v>23</v>
      </c>
    </row>
    <row r="12" spans="1:14" x14ac:dyDescent="0.3">
      <c r="A12" s="13">
        <v>7</v>
      </c>
      <c r="B12" s="14" t="s">
        <v>90</v>
      </c>
      <c r="C12" s="14" t="s">
        <v>25</v>
      </c>
      <c r="D12" s="14" t="s">
        <v>24</v>
      </c>
      <c r="E12" s="25" t="s">
        <v>81</v>
      </c>
      <c r="F12" s="14" t="s">
        <v>26</v>
      </c>
      <c r="G12" s="14">
        <v>3</v>
      </c>
      <c r="H12" s="14" t="s">
        <v>102</v>
      </c>
      <c r="I12" s="15" t="s">
        <v>14</v>
      </c>
      <c r="J12" s="14" t="s">
        <v>41</v>
      </c>
      <c r="K12" s="14">
        <v>63.96</v>
      </c>
      <c r="L12" s="14">
        <f>Táblázat1[[#This Row],[Price HUF]]*Táblázat1[[#This Row],[Quantity]]</f>
        <v>191.88</v>
      </c>
      <c r="M12" s="14" t="s">
        <v>14</v>
      </c>
      <c r="N12" s="16" t="s">
        <v>27</v>
      </c>
    </row>
    <row r="13" spans="1:14" x14ac:dyDescent="0.3">
      <c r="A13" s="13">
        <v>8</v>
      </c>
      <c r="B13" s="14" t="s">
        <v>92</v>
      </c>
      <c r="C13" s="14" t="s">
        <v>30</v>
      </c>
      <c r="D13" s="14" t="s">
        <v>29</v>
      </c>
      <c r="E13" s="25" t="s">
        <v>91</v>
      </c>
      <c r="F13" s="14" t="s">
        <v>31</v>
      </c>
      <c r="G13" s="14">
        <v>1</v>
      </c>
      <c r="H13" s="14" t="s">
        <v>103</v>
      </c>
      <c r="I13" s="15" t="s">
        <v>14</v>
      </c>
      <c r="J13" s="14" t="s">
        <v>32</v>
      </c>
      <c r="K13" s="14">
        <v>177.84</v>
      </c>
      <c r="L13" s="14">
        <f>Táblázat1[[#This Row],[Price HUF]]*Táblázat1[[#This Row],[Quantity]]</f>
        <v>177.84</v>
      </c>
      <c r="M13" s="14" t="s">
        <v>14</v>
      </c>
      <c r="N13" s="16" t="s">
        <v>33</v>
      </c>
    </row>
    <row r="14" spans="1:14" x14ac:dyDescent="0.3">
      <c r="A14" s="13">
        <v>9</v>
      </c>
      <c r="B14" s="14" t="s">
        <v>92</v>
      </c>
      <c r="C14" s="14" t="s">
        <v>35</v>
      </c>
      <c r="D14" s="14" t="s">
        <v>34</v>
      </c>
      <c r="E14" s="25" t="s">
        <v>91</v>
      </c>
      <c r="F14" s="14" t="s">
        <v>36</v>
      </c>
      <c r="G14" s="14">
        <v>1</v>
      </c>
      <c r="H14" s="14" t="s">
        <v>104</v>
      </c>
      <c r="I14" s="15" t="s">
        <v>14</v>
      </c>
      <c r="J14" s="14"/>
      <c r="K14">
        <v>0</v>
      </c>
      <c r="L14">
        <f>Táblázat1[[#This Row],[Price HUF]]*Táblázat1[[#This Row],[Quantity]]</f>
        <v>0</v>
      </c>
      <c r="M14" s="14" t="s">
        <v>14</v>
      </c>
      <c r="N14" s="16" t="s">
        <v>37</v>
      </c>
    </row>
    <row r="15" spans="1:14" ht="28.8" x14ac:dyDescent="0.3">
      <c r="A15" s="13">
        <v>10</v>
      </c>
      <c r="B15" s="14" t="s">
        <v>83</v>
      </c>
      <c r="C15" s="14" t="s">
        <v>39</v>
      </c>
      <c r="D15" s="14" t="s">
        <v>38</v>
      </c>
      <c r="E15" s="25" t="s">
        <v>80</v>
      </c>
      <c r="F15" s="14" t="s">
        <v>40</v>
      </c>
      <c r="G15" s="14">
        <v>6</v>
      </c>
      <c r="H15" s="24" t="s">
        <v>127</v>
      </c>
      <c r="I15" s="15" t="s">
        <v>14</v>
      </c>
      <c r="J15" s="14" t="s">
        <v>41</v>
      </c>
      <c r="K15" s="14">
        <v>2.73</v>
      </c>
      <c r="L15" s="14">
        <f>Táblázat1[[#This Row],[Price HUF]]*Táblázat1[[#This Row],[Quantity]]</f>
        <v>16.38</v>
      </c>
      <c r="M15" s="14" t="s">
        <v>14</v>
      </c>
      <c r="N15" s="16" t="s">
        <v>42</v>
      </c>
    </row>
    <row r="16" spans="1:14" x14ac:dyDescent="0.3">
      <c r="A16" s="13">
        <v>11</v>
      </c>
      <c r="B16" s="14" t="s">
        <v>83</v>
      </c>
      <c r="C16" s="14" t="s">
        <v>39</v>
      </c>
      <c r="D16" s="14" t="s">
        <v>43</v>
      </c>
      <c r="E16" s="25" t="s">
        <v>80</v>
      </c>
      <c r="F16" s="14" t="s">
        <v>44</v>
      </c>
      <c r="G16" s="14">
        <v>2</v>
      </c>
      <c r="H16" s="14" t="s">
        <v>105</v>
      </c>
      <c r="I16" s="15" t="s">
        <v>14</v>
      </c>
      <c r="J16" s="14" t="s">
        <v>41</v>
      </c>
      <c r="K16" s="14">
        <v>1.56</v>
      </c>
      <c r="L16" s="14">
        <f>Táblázat1[[#This Row],[Price HUF]]*Táblázat1[[#This Row],[Quantity]]</f>
        <v>3.12</v>
      </c>
      <c r="M16" s="14" t="s">
        <v>14</v>
      </c>
      <c r="N16" s="16" t="s">
        <v>42</v>
      </c>
    </row>
    <row r="17" spans="1:14" x14ac:dyDescent="0.3">
      <c r="A17" s="13">
        <v>12</v>
      </c>
      <c r="B17" s="14" t="s">
        <v>83</v>
      </c>
      <c r="C17" s="14" t="s">
        <v>46</v>
      </c>
      <c r="D17" s="14" t="s">
        <v>45</v>
      </c>
      <c r="E17" s="25" t="s">
        <v>80</v>
      </c>
      <c r="F17" s="14" t="s">
        <v>47</v>
      </c>
      <c r="G17" s="14">
        <v>4</v>
      </c>
      <c r="H17" s="14" t="s">
        <v>106</v>
      </c>
      <c r="I17" s="15" t="s">
        <v>14</v>
      </c>
      <c r="J17" s="14" t="s">
        <v>41</v>
      </c>
      <c r="K17" s="14">
        <v>2.73</v>
      </c>
      <c r="L17" s="14">
        <f>Táblázat1[[#This Row],[Price HUF]]*Táblázat1[[#This Row],[Quantity]]</f>
        <v>10.92</v>
      </c>
      <c r="M17" s="14" t="s">
        <v>14</v>
      </c>
      <c r="N17" s="16" t="s">
        <v>48</v>
      </c>
    </row>
    <row r="18" spans="1:14" x14ac:dyDescent="0.3">
      <c r="A18" s="13">
        <v>13</v>
      </c>
      <c r="B18" s="14" t="s">
        <v>93</v>
      </c>
      <c r="C18" s="14" t="s">
        <v>50</v>
      </c>
      <c r="D18" s="14" t="s">
        <v>49</v>
      </c>
      <c r="E18" s="25" t="s">
        <v>94</v>
      </c>
      <c r="F18" s="14" t="s">
        <v>51</v>
      </c>
      <c r="G18" s="14">
        <v>1</v>
      </c>
      <c r="H18" s="14" t="s">
        <v>107</v>
      </c>
      <c r="I18" s="15" t="s">
        <v>14</v>
      </c>
      <c r="J18" s="14"/>
      <c r="K18" s="14">
        <v>40.950000000000003</v>
      </c>
      <c r="L18" s="14">
        <f>Táblázat1[[#This Row],[Price HUF]]*Táblázat1[[#This Row],[Quantity]]</f>
        <v>40.950000000000003</v>
      </c>
      <c r="M18" s="14" t="s">
        <v>14</v>
      </c>
      <c r="N18" s="16" t="s">
        <v>52</v>
      </c>
    </row>
    <row r="19" spans="1:14" x14ac:dyDescent="0.3">
      <c r="A19" s="13">
        <v>14</v>
      </c>
      <c r="B19" s="14" t="s">
        <v>78</v>
      </c>
      <c r="C19" s="14" t="s">
        <v>54</v>
      </c>
      <c r="D19" s="14" t="s">
        <v>53</v>
      </c>
      <c r="E19" s="25" t="s">
        <v>82</v>
      </c>
      <c r="F19" s="14" t="s">
        <v>55</v>
      </c>
      <c r="G19" s="14">
        <v>1</v>
      </c>
      <c r="H19" s="14" t="s">
        <v>108</v>
      </c>
      <c r="I19" s="15" t="s">
        <v>14</v>
      </c>
      <c r="J19" s="14" t="s">
        <v>41</v>
      </c>
      <c r="K19" s="14">
        <v>67.86</v>
      </c>
      <c r="L19" s="14">
        <f>Táblázat1[[#This Row],[Price HUF]]*Táblázat1[[#This Row],[Quantity]]</f>
        <v>67.86</v>
      </c>
      <c r="M19" s="14" t="s">
        <v>14</v>
      </c>
      <c r="N19" s="16" t="s">
        <v>56</v>
      </c>
    </row>
    <row r="20" spans="1:14" x14ac:dyDescent="0.3">
      <c r="A20" s="13">
        <v>15</v>
      </c>
      <c r="B20" s="14" t="s">
        <v>95</v>
      </c>
      <c r="C20" s="14" t="s">
        <v>62</v>
      </c>
      <c r="D20" s="14" t="s">
        <v>61</v>
      </c>
      <c r="E20" s="25" t="s">
        <v>94</v>
      </c>
      <c r="F20" s="14" t="s">
        <v>63</v>
      </c>
      <c r="G20" s="14">
        <v>3</v>
      </c>
      <c r="H20" s="14" t="s">
        <v>109</v>
      </c>
      <c r="I20" s="15" t="s">
        <v>14</v>
      </c>
      <c r="J20" s="14" t="s">
        <v>41</v>
      </c>
      <c r="K20" s="14">
        <v>60.45</v>
      </c>
      <c r="L20" s="14">
        <f>Táblázat1[[#This Row],[Price HUF]]*Táblázat1[[#This Row],[Quantity]]</f>
        <v>181.35000000000002</v>
      </c>
      <c r="M20" s="14" t="s">
        <v>14</v>
      </c>
      <c r="N20" s="16" t="s">
        <v>64</v>
      </c>
    </row>
    <row r="21" spans="1:14" x14ac:dyDescent="0.3">
      <c r="A21" s="13">
        <v>16</v>
      </c>
      <c r="B21" s="14" t="s">
        <v>90</v>
      </c>
      <c r="C21" s="14" t="s">
        <v>115</v>
      </c>
      <c r="D21" s="14" t="s">
        <v>114</v>
      </c>
      <c r="E21" s="25" t="s">
        <v>117</v>
      </c>
      <c r="F21" s="14" t="s">
        <v>118</v>
      </c>
      <c r="G21" s="14">
        <v>1</v>
      </c>
      <c r="H21" s="14" t="s">
        <v>110</v>
      </c>
      <c r="I21" s="15" t="s">
        <v>14</v>
      </c>
      <c r="J21" s="14" t="s">
        <v>41</v>
      </c>
      <c r="K21" s="14">
        <v>5.85</v>
      </c>
      <c r="L21" s="14">
        <f>Táblázat1[[#This Row],[Price HUF]]*Táblázat1[[#This Row],[Quantity]]</f>
        <v>5.85</v>
      </c>
      <c r="M21" s="14" t="s">
        <v>14</v>
      </c>
      <c r="N21" s="16" t="s">
        <v>116</v>
      </c>
    </row>
    <row r="22" spans="1:14" x14ac:dyDescent="0.3">
      <c r="A22" s="13">
        <v>17</v>
      </c>
      <c r="B22" s="14" t="s">
        <v>90</v>
      </c>
      <c r="C22" s="14" t="s">
        <v>115</v>
      </c>
      <c r="D22" s="14" t="s">
        <v>119</v>
      </c>
      <c r="E22" s="25" t="s">
        <v>80</v>
      </c>
      <c r="F22" s="14" t="s">
        <v>121</v>
      </c>
      <c r="G22" s="14">
        <v>3</v>
      </c>
      <c r="H22" s="14" t="s">
        <v>113</v>
      </c>
      <c r="I22" s="15" t="s">
        <v>14</v>
      </c>
      <c r="J22" s="14" t="s">
        <v>41</v>
      </c>
      <c r="K22" s="14">
        <v>1.95</v>
      </c>
      <c r="L22" s="14">
        <f>Táblázat1[[#This Row],[Price HUF]]*Táblázat1[[#This Row],[Quantity]]</f>
        <v>5.85</v>
      </c>
      <c r="M22" s="14" t="s">
        <v>14</v>
      </c>
      <c r="N22" s="16" t="s">
        <v>120</v>
      </c>
    </row>
    <row r="23" spans="1:14" x14ac:dyDescent="0.3">
      <c r="A23" s="13">
        <v>18</v>
      </c>
      <c r="B23" s="14" t="s">
        <v>92</v>
      </c>
      <c r="C23" s="14" t="s">
        <v>30</v>
      </c>
      <c r="D23" s="14" t="s">
        <v>122</v>
      </c>
      <c r="E23" s="25" t="s">
        <v>91</v>
      </c>
      <c r="F23" s="14" t="s">
        <v>123</v>
      </c>
      <c r="G23" s="14">
        <v>1</v>
      </c>
      <c r="H23" s="14" t="s">
        <v>112</v>
      </c>
      <c r="I23" s="15" t="s">
        <v>14</v>
      </c>
      <c r="J23" s="14" t="s">
        <v>32</v>
      </c>
      <c r="K23">
        <v>0</v>
      </c>
      <c r="L23">
        <f>Táblázat1[[#This Row],[Price HUF]]*Táblázat1[[#This Row],[Quantity]]</f>
        <v>0</v>
      </c>
      <c r="M23" s="14" t="s">
        <v>14</v>
      </c>
      <c r="N23" s="16" t="s">
        <v>33</v>
      </c>
    </row>
    <row r="24" spans="1:14" x14ac:dyDescent="0.3">
      <c r="A24" s="13">
        <v>19</v>
      </c>
      <c r="B24" s="14" t="s">
        <v>92</v>
      </c>
      <c r="C24" s="14" t="s">
        <v>30</v>
      </c>
      <c r="D24" s="14" t="s">
        <v>124</v>
      </c>
      <c r="E24" s="25" t="s">
        <v>91</v>
      </c>
      <c r="F24" s="14" t="s">
        <v>125</v>
      </c>
      <c r="G24" s="14">
        <v>1</v>
      </c>
      <c r="H24" s="14" t="s">
        <v>111</v>
      </c>
      <c r="I24" s="15" t="s">
        <v>14</v>
      </c>
      <c r="J24" s="14" t="s">
        <v>32</v>
      </c>
      <c r="K24">
        <v>0</v>
      </c>
      <c r="L24">
        <f>Táblázat1[[#This Row],[Price HUF]]*Táblázat1[[#This Row],[Quantity]]</f>
        <v>0</v>
      </c>
      <c r="M24" s="14" t="s">
        <v>14</v>
      </c>
      <c r="N24" s="16" t="s">
        <v>126</v>
      </c>
    </row>
    <row r="25" spans="1:14" ht="43.5" customHeight="1" x14ac:dyDescent="0.6">
      <c r="A25" s="20" t="s">
        <v>77</v>
      </c>
      <c r="B25" s="29" t="s">
        <v>134</v>
      </c>
      <c r="C25" s="30"/>
      <c r="D25" s="30"/>
      <c r="E25" s="30"/>
      <c r="F25" s="30"/>
      <c r="G25" s="30"/>
      <c r="H25" s="30"/>
      <c r="I25" s="31"/>
      <c r="J25" s="21" t="s">
        <v>75</v>
      </c>
      <c r="K25" s="22">
        <f>SUM(L6:L24)</f>
        <v>2392.2599999999998</v>
      </c>
      <c r="L25" s="22" t="s">
        <v>137</v>
      </c>
      <c r="M25" s="34" t="s">
        <v>138</v>
      </c>
    </row>
    <row r="26" spans="1:14" ht="15" thickBot="1" x14ac:dyDescent="0.35">
      <c r="A26" s="18"/>
      <c r="B26" s="32"/>
      <c r="C26" s="32"/>
      <c r="D26" s="32"/>
      <c r="E26" s="32"/>
      <c r="F26" s="32"/>
      <c r="G26" s="32"/>
      <c r="H26" s="32"/>
      <c r="I26" s="33"/>
      <c r="J26" s="17" t="s">
        <v>76</v>
      </c>
      <c r="K26" s="17"/>
      <c r="L26" s="17"/>
      <c r="M26" s="19"/>
    </row>
  </sheetData>
  <mergeCells count="3">
    <mergeCell ref="F1:M1"/>
    <mergeCell ref="C2:D2"/>
    <mergeCell ref="B25:I26"/>
  </mergeCells>
  <hyperlinks>
    <hyperlink ref="N6" r:id="rId1" xr:uid="{3F0653D8-711C-46B9-9AC3-E2932F6986C7}"/>
    <hyperlink ref="N8" r:id="rId2" xr:uid="{AD781C79-9A87-4F25-BD0F-663F47DEF9CC}"/>
    <hyperlink ref="N10" r:id="rId3" xr:uid="{9DD3AA53-B7CE-4425-8F41-E1394D287CEB}"/>
    <hyperlink ref="N11" r:id="rId4" xr:uid="{4B34AFBF-290A-4FDE-8127-442F60BCE9EE}"/>
    <hyperlink ref="N12" r:id="rId5" xr:uid="{4287D4BE-B987-4C1C-8316-6B0B751517F3}"/>
    <hyperlink ref="N13" r:id="rId6" xr:uid="{3CDD533B-A978-49B3-9A62-81D25AB2E4C9}"/>
    <hyperlink ref="N15" r:id="rId7" xr:uid="{D23CDE93-AF84-451B-A30C-7778F455CC20}"/>
    <hyperlink ref="N16" r:id="rId8" xr:uid="{88FA4C13-08F2-4E74-9ACF-7B6EE90602F1}"/>
    <hyperlink ref="N17" r:id="rId9" xr:uid="{3023B260-AD30-4B21-B9AA-26A776318ED7}"/>
    <hyperlink ref="N14" r:id="rId10" xr:uid="{4128623E-8FF2-4C13-9461-2DD6EBED4E33}"/>
    <hyperlink ref="N18" r:id="rId11" xr:uid="{04487D2C-1215-4CA2-99BD-5AFDF8987DEA}"/>
    <hyperlink ref="N19" r:id="rId12" xr:uid="{801F09EB-62E7-457D-B157-B060C8008258}"/>
    <hyperlink ref="N7" r:id="rId13" xr:uid="{21CEBC6F-B011-42DE-9011-ABA308147F84}"/>
    <hyperlink ref="N20" r:id="rId14" xr:uid="{4553B927-C974-4B85-9006-8944D1DFFEDB}"/>
    <hyperlink ref="E4" r:id="rId15" xr:uid="{287F2CEA-9580-4FD8-8661-1FE3706FC393}"/>
    <hyperlink ref="N22" r:id="rId16" xr:uid="{A9427AB9-1F92-4B4A-A7C0-69952F014B1B}"/>
    <hyperlink ref="N21" r:id="rId17" xr:uid="{3E4A6E59-9D7E-4368-86F5-80108B9B7396}"/>
    <hyperlink ref="N23" r:id="rId18" xr:uid="{EA2277C0-CE7D-48B1-A878-7A1F16716F3D}"/>
    <hyperlink ref="N24" r:id="rId19" xr:uid="{71BDC5BF-9602-4905-B846-4D0BDEA2DA9F}"/>
    <hyperlink ref="N9" r:id="rId20" xr:uid="{F98EBAB1-F922-43E3-8468-D238B31873C4}"/>
  </hyperlinks>
  <pageMargins left="0.7" right="0.7" top="0.75" bottom="0.75" header="0.3" footer="0.3"/>
  <pageSetup paperSize="9" orientation="portrait" r:id="rId21"/>
  <drawing r:id="rId22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2023-12-22T19:43:29Z</dcterms:modified>
</cp:coreProperties>
</file>