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8"/>
  <workbookPr/>
  <mc:AlternateContent xmlns:mc="http://schemas.openxmlformats.org/markup-compatibility/2006">
    <mc:Choice Requires="x15">
      <x15ac:absPath xmlns:x15ac="http://schemas.microsoft.com/office/spreadsheetml/2010/11/ac" url="/Users/GalaLorenzo/Documents/INNOENERGY/AGH/VEDA/"/>
    </mc:Choice>
  </mc:AlternateContent>
  <xr:revisionPtr revIDLastSave="0" documentId="13_ncr:1_{848570F9-BE5B-3641-9AE6-B70206857586}" xr6:coauthVersionLast="47" xr6:coauthVersionMax="47" xr10:uidLastSave="{00000000-0000-0000-0000-000000000000}"/>
  <bookViews>
    <workbookView xWindow="0" yWindow="500" windowWidth="28800" windowHeight="16300" activeTab="6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8" l="1"/>
  <c r="D11" i="8"/>
  <c r="C11" i="8"/>
  <c r="E11" i="3"/>
  <c r="D11" i="3"/>
  <c r="C11" i="3"/>
  <c r="D9" i="8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<sst xmlns="http://schemas.openxmlformats.org/spreadsheetml/2006/main" count="244" uniqueCount="176">
  <si>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</si>
  <si>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</si>
  <si>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</si>
  <si>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</si>
  <si>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</si>
  <si>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</si>
  <si>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</si>
  <si>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</si>
  <si>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</si>
  <si>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</si>
  <si>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</si>
  <si>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</si>
  <si>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</si>
  <si>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</si>
  <si>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</si>
  <si>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</si>
  <si>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</si>
  <si>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</si>
  <si>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</si>
  <si>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</si>
  <si>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</si>
  <si>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</si>
  <si>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</si>
  <si>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</si>
  <si>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</si>
  <si>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</si>
  <si>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</si>
  <si>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</si>
  <si>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</si>
  <si>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</si>
  <si>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</si>
  <si>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</si>
  <si>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</si>
  <si>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</si>
  <si>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</si>
  <si>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</si>
  <si>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</si>
  <si>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</si>
  <si>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</si>
  <si>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</si>
  <si>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</si>
  <si>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</si>
  <si>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</si>
  <si>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</si>
  <si>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</si>
  <si>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</si>
  <si>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</si>
  <si>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</si>
  <si>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</si>
  <si>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</si>
  <si>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</si>
  <si>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</si>
  <si>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</si>
  <si>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</si>
  <si>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</si>
  <si>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</si>
  <si>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</si>
  <si>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</si>
  <si>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</si>
  <si>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</si>
  <si>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</si>
  <si>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</si>
  <si>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</si>
  <si>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</si>
  <si>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</si>
  <si>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</si>
  <si>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</si>
  <si>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</si>
  <si>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</si>
  <si>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</si>
  <si>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</si>
  <si>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</si>
  <si>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</si>
  <si>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</si>
  <si>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</si>
  <si>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</si>
  <si>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</si>
  <si>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</si>
  <si>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</si>
  <si>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</si>
  <si>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</si>
  <si>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</si>
  <si>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</si>
  <si>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</si>
  <si>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</si>
  <si>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</si>
  <si>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</si>
  <si>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</si>
  <si>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</si>
  <si>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</si>
  <si>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</si>
  <si>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</si>
  <si>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</si>
  <si>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</si>
  <si>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</si>
  <si>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</si>
  <si>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</si>
  <si>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</si>
  <si>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</si>
  <si>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</si>
  <si>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</si>
  <si>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</si>
  <si>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</si>
  <si>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</si>
  <si>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</si>
  <si>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</si>
  <si>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</si>
  <si>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</si>
  <si>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</si>
  <si>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</si>
  <si>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</si>
  <si>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</si>
  <si>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</si>
  <si>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</si>
  <si>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</si>
  <si>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</si>
  <si>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</si>
  <si>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</si>
  <si>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</si>
  <si>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</si>
  <si>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</si>
  <si>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</si>
  <si>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</si>
  <si>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</si>
  <si>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</si>
  <si>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</si>
  <si>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</si>
  <si>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</si>
  <si>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</si>
  <si>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</si>
  <si>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</si>
  <si>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</si>
  <si>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</si>
  <si>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</si>
  <si>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</si>
  <si>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</si>
  <si>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</si>
  <si>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</si>
  <si>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</si>
  <si>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</si>
  <si>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</si>
  <si>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</si>
  <si>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</si>
  <si>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</si>
  <si>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</si>
  <si>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</si>
  <si>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</si>
  <si>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</si>
  <si>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</si>
  <si>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</si>
  <si>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</si>
  <si>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</si>
  <si>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</si>
  <si>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</si>
  <si>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</si>
  <si>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</si>
  <si>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</si>
  <si>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</si>
  <si>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</si>
  <si>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</si>
  <si>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</si>
  <si>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</si>
  <si>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</si>
  <si>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</si>
  <si>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</si>
  <si>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</si>
  <si>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</si>
  <si>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</si>
  <si>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</si>
  <si>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</si>
  <si>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Biomass</t>
  </si>
  <si>
    <t>BIOM</t>
  </si>
  <si>
    <t>EX_PP_BIOM</t>
  </si>
  <si>
    <t>Power Plant - Biomass</t>
  </si>
  <si>
    <t>IMP_BIOM</t>
  </si>
  <si>
    <t>Import of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</si>
</sst>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6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  <xf numFmtId="0" fontId="18" fillId="6" borderId="29" xfId="0" applyFont="1" applyFill="1" applyBorder="1"/>
    <xf numFmtId="2" fontId="0" fillId="0" borderId="0" xfId="0" applyNumberFormat="1" applyBorder="1"/>
  </cellXfs>
  <cellStyles count="4">
    <cellStyle name="Normal" xfId="0" builtinId="0"/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7"/>
  <sheetViews>
    <sheetView workbookViewId="0"/>
  </sheetViews>
  <sheetFormatPr baseColWidth="10" defaultColWidth="8.83203125" defaultRowHeight="15" x14ac:dyDescent="0.2"/>
  <cols>
    <col min="2" max="2" width="19.1640625" customWidth="1"/>
    <col min="3" max="3" width="15.5" customWidth="1"/>
    <col min="6" max="6" width="4.83203125" bestFit="1" customWidth="1"/>
    <col min="7" max="7" width="9.33203125" bestFit="1" customWidth="1"/>
    <col min="8" max="8" width="1.6640625" bestFit="1" customWidth="1"/>
    <col min="9" max="9" width="5.164062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2">
      <c r="B2" s="9" t="s">
        <v>94</v>
      </c>
      <c r="F2" s="101" t="s">
        <v>93</v>
      </c>
      <c r="G2" s="101"/>
      <c r="H2" s="101"/>
      <c r="I2" s="101"/>
      <c r="J2" s="101"/>
      <c r="K2" s="101"/>
      <c r="L2" s="101"/>
      <c r="M2" s="101"/>
    </row>
    <row r="3" spans="2:13" x14ac:dyDescent="0.2">
      <c r="F3" s="9"/>
    </row>
    <row r="4" spans="2:13" x14ac:dyDescent="0.2">
      <c r="B4" t="s">
        <v>72</v>
      </c>
      <c r="C4" t="s">
        <v>73</v>
      </c>
    </row>
    <row r="5" spans="2:13" x14ac:dyDescent="0.2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">
      <c r="B8" t="s">
        <v>84</v>
      </c>
      <c r="C8" t="s">
        <v>85</v>
      </c>
    </row>
    <row r="9" spans="2:13" x14ac:dyDescent="0.2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">
      <c r="B11" t="s">
        <v>87</v>
      </c>
      <c r="C11" t="s">
        <v>88</v>
      </c>
    </row>
    <row r="12" spans="2:13" x14ac:dyDescent="0.2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baseColWidth="10" defaultColWidth="8.83203125" defaultRowHeight="15" x14ac:dyDescent="0.2"/>
  <sheetData>
    <row r="2" spans="2:2" x14ac:dyDescent="0.2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workbookViewId="0">
      <selection activeCell="O27" sqref="O27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zoomScale="125" workbookViewId="0">
      <selection activeCell="F13" sqref="F13"/>
    </sheetView>
  </sheetViews>
  <sheetFormatPr baseColWidth="10" defaultColWidth="8.83203125" defaultRowHeight="15" x14ac:dyDescent="0.2"/>
  <cols>
    <col min="1" max="1" width="2.83203125" customWidth="1"/>
    <col min="2" max="2" width="3.33203125" customWidth="1"/>
    <col min="3" max="3" width="14.1640625" customWidth="1"/>
    <col min="4" max="4" width="14" customWidth="1"/>
    <col min="5" max="5" width="13.1640625" customWidth="1"/>
    <col min="6" max="6" width="20.1640625" customWidth="1"/>
    <col min="7" max="7" width="5.83203125" customWidth="1"/>
    <col min="8" max="8" width="9.83203125" customWidth="1"/>
    <col min="9" max="9" width="10.33203125" customWidth="1"/>
    <col min="10" max="10" width="9.5" customWidth="1"/>
    <col min="11" max="11" width="10.5" customWidth="1"/>
    <col min="12" max="12" width="3.33203125" customWidth="1"/>
  </cols>
  <sheetData>
    <row r="2" spans="2:12" ht="18" x14ac:dyDescent="0.2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6" thickBot="1" x14ac:dyDescent="0.25"/>
    <row r="4" spans="2:12" ht="18" customHeight="1" thickBot="1" x14ac:dyDescent="0.2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2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6" thickBot="1" x14ac:dyDescent="0.25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43" thickBot="1" x14ac:dyDescent="0.25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x14ac:dyDescent="0.2">
      <c r="B10" s="29"/>
      <c r="C10" s="47" t="s">
        <v>15</v>
      </c>
      <c r="D10" s="20"/>
      <c r="E10" s="21" t="s">
        <v>17</v>
      </c>
      <c r="F10" s="21" t="s">
        <v>56</v>
      </c>
      <c r="G10" s="21" t="s">
        <v>58</v>
      </c>
      <c r="H10" s="21"/>
      <c r="I10" s="21" t="s">
        <v>20</v>
      </c>
      <c r="J10" s="21"/>
      <c r="K10" s="48" t="s">
        <v>18</v>
      </c>
      <c r="L10" s="34"/>
    </row>
    <row r="11" spans="2:12" ht="18.75" customHeight="1" thickBot="1" x14ac:dyDescent="0.25">
      <c r="B11" s="29"/>
      <c r="C11" s="51" t="s">
        <v>15</v>
      </c>
      <c r="D11" s="114"/>
      <c r="E11" s="52" t="s">
        <v>171</v>
      </c>
      <c r="F11" s="52" t="s">
        <v>170</v>
      </c>
      <c r="G11" s="52" t="s">
        <v>58</v>
      </c>
      <c r="H11" s="52"/>
      <c r="I11" s="52"/>
      <c r="J11" s="52"/>
      <c r="K11" s="53" t="s">
        <v>18</v>
      </c>
      <c r="L11" s="34"/>
    </row>
    <row r="12" spans="2:12" ht="18" customHeight="1" thickBot="1" x14ac:dyDescent="0.25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9" thickBot="1" x14ac:dyDescent="0.25">
      <c r="C15" s="102" t="s">
        <v>136</v>
      </c>
      <c r="D15" s="102"/>
      <c r="E15" s="102"/>
    </row>
    <row r="16" spans="2:12" x14ac:dyDescent="0.2">
      <c r="C16" s="99" t="s">
        <v>142</v>
      </c>
      <c r="D16" s="103" t="s">
        <v>143</v>
      </c>
      <c r="E16" s="104"/>
    </row>
    <row r="17" spans="3:5" x14ac:dyDescent="0.2">
      <c r="C17" s="96" t="s">
        <v>15</v>
      </c>
      <c r="D17" s="107" t="s">
        <v>141</v>
      </c>
      <c r="E17" s="107"/>
    </row>
    <row r="18" spans="3:5" x14ac:dyDescent="0.2">
      <c r="C18" s="97" t="s">
        <v>139</v>
      </c>
      <c r="D18" s="106" t="s">
        <v>144</v>
      </c>
      <c r="E18" s="106"/>
    </row>
    <row r="19" spans="3:5" x14ac:dyDescent="0.2">
      <c r="C19" s="96" t="s">
        <v>140</v>
      </c>
      <c r="D19" s="107" t="s">
        <v>145</v>
      </c>
      <c r="E19" s="107"/>
    </row>
    <row r="20" spans="3:5" x14ac:dyDescent="0.2">
      <c r="C20" s="97" t="s">
        <v>146</v>
      </c>
      <c r="D20" s="106" t="s">
        <v>148</v>
      </c>
      <c r="E20" s="106"/>
    </row>
    <row r="21" spans="3:5" ht="16" thickBot="1" x14ac:dyDescent="0.25">
      <c r="C21" s="98" t="s">
        <v>147</v>
      </c>
      <c r="D21" s="105" t="s">
        <v>149</v>
      </c>
      <c r="E21" s="105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29"/>
  <sheetViews>
    <sheetView topLeftCell="A2" zoomScale="132" zoomScaleNormal="100" workbookViewId="0">
      <selection activeCell="F12" sqref="F12"/>
    </sheetView>
  </sheetViews>
  <sheetFormatPr baseColWidth="10" defaultColWidth="8.83203125" defaultRowHeight="15" x14ac:dyDescent="0.2"/>
  <cols>
    <col min="1" max="1" width="2.83203125" customWidth="1"/>
    <col min="2" max="2" width="3.33203125" customWidth="1"/>
    <col min="4" max="4" width="10" customWidth="1"/>
    <col min="5" max="5" width="16.1640625" bestFit="1" customWidth="1"/>
    <col min="6" max="6" width="22.6640625" bestFit="1" customWidth="1"/>
    <col min="10" max="10" width="10.83203125" customWidth="1"/>
    <col min="12" max="12" width="3.33203125" customWidth="1"/>
  </cols>
  <sheetData>
    <row r="2" spans="2:12" ht="18" x14ac:dyDescent="0.2">
      <c r="C2" s="1" t="s">
        <v>39</v>
      </c>
      <c r="D2" s="2"/>
      <c r="E2" s="2"/>
    </row>
    <row r="3" spans="2:12" ht="16" thickBot="1" x14ac:dyDescent="0.25"/>
    <row r="4" spans="2:12" ht="18" customHeight="1" thickBot="1" x14ac:dyDescent="0.2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25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6" thickBot="1" x14ac:dyDescent="0.25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42" x14ac:dyDescent="0.2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">
      <c r="B11" s="29"/>
      <c r="C11" s="49" t="s">
        <v>61</v>
      </c>
      <c r="D11" s="23"/>
      <c r="E11" s="23" t="s">
        <v>174</v>
      </c>
      <c r="F11" s="23" t="s">
        <v>175</v>
      </c>
      <c r="G11" s="23" t="s">
        <v>58</v>
      </c>
      <c r="H11" s="23" t="s">
        <v>64</v>
      </c>
      <c r="I11" s="23"/>
      <c r="J11" s="23"/>
      <c r="K11" s="50"/>
      <c r="L11" s="34"/>
    </row>
    <row r="12" spans="2:12" ht="18.75" customHeight="1" x14ac:dyDescent="0.2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25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.75" customHeight="1" thickBot="1" x14ac:dyDescent="0.25">
      <c r="B15" s="29"/>
      <c r="C15" s="71" t="s">
        <v>41</v>
      </c>
      <c r="D15" s="71"/>
      <c r="E15" s="71" t="s">
        <v>172</v>
      </c>
      <c r="F15" s="71" t="s">
        <v>173</v>
      </c>
      <c r="G15" s="71" t="s">
        <v>58</v>
      </c>
      <c r="H15" s="71" t="s">
        <v>71</v>
      </c>
      <c r="I15" s="71"/>
      <c r="J15" s="71"/>
      <c r="K15" s="71"/>
      <c r="L15" s="34"/>
    </row>
    <row r="16" spans="2:12" ht="18" customHeight="1" thickBot="1" x14ac:dyDescent="0.25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9" thickBot="1" x14ac:dyDescent="0.25">
      <c r="C19" s="102" t="s">
        <v>168</v>
      </c>
      <c r="D19" s="102"/>
      <c r="E19" s="102"/>
    </row>
    <row r="20" spans="3:5" ht="14.5" customHeight="1" x14ac:dyDescent="0.2">
      <c r="C20" s="24" t="s">
        <v>169</v>
      </c>
      <c r="D20" s="109" t="s">
        <v>143</v>
      </c>
      <c r="E20" s="110"/>
    </row>
    <row r="21" spans="3:5" x14ac:dyDescent="0.2">
      <c r="C21" s="100" t="s">
        <v>150</v>
      </c>
      <c r="D21" s="113" t="s">
        <v>166</v>
      </c>
      <c r="E21" s="113"/>
    </row>
    <row r="22" spans="3:5" x14ac:dyDescent="0.2">
      <c r="C22" s="97" t="s">
        <v>156</v>
      </c>
      <c r="D22" s="111" t="s">
        <v>164</v>
      </c>
      <c r="E22" s="111"/>
    </row>
    <row r="23" spans="3:5" x14ac:dyDescent="0.2">
      <c r="C23" s="96" t="s">
        <v>154</v>
      </c>
      <c r="D23" s="112" t="s">
        <v>162</v>
      </c>
      <c r="E23" s="112"/>
    </row>
    <row r="24" spans="3:5" x14ac:dyDescent="0.2">
      <c r="C24" s="97" t="s">
        <v>153</v>
      </c>
      <c r="D24" s="111" t="s">
        <v>161</v>
      </c>
      <c r="E24" s="111"/>
    </row>
    <row r="25" spans="3:5" x14ac:dyDescent="0.2">
      <c r="C25" s="96" t="s">
        <v>152</v>
      </c>
      <c r="D25" s="112" t="s">
        <v>160</v>
      </c>
      <c r="E25" s="112"/>
    </row>
    <row r="26" spans="3:5" x14ac:dyDescent="0.2">
      <c r="C26" s="97" t="s">
        <v>159</v>
      </c>
      <c r="D26" s="111" t="s">
        <v>167</v>
      </c>
      <c r="E26" s="111"/>
    </row>
    <row r="27" spans="3:5" x14ac:dyDescent="0.2">
      <c r="C27" s="96" t="s">
        <v>155</v>
      </c>
      <c r="D27" s="112" t="s">
        <v>163</v>
      </c>
      <c r="E27" s="112"/>
    </row>
    <row r="28" spans="3:5" x14ac:dyDescent="0.2">
      <c r="C28" s="97" t="s">
        <v>151</v>
      </c>
      <c r="D28" s="111" t="s">
        <v>158</v>
      </c>
      <c r="E28" s="111"/>
    </row>
    <row r="29" spans="3:5" ht="16" thickBot="1" x14ac:dyDescent="0.25">
      <c r="C29" s="98" t="s">
        <v>157</v>
      </c>
      <c r="D29" s="108" t="s">
        <v>165</v>
      </c>
      <c r="E29" s="108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2"/>
  <sheetViews>
    <sheetView topLeftCell="A3" zoomScale="150" zoomScaleNormal="100" workbookViewId="0">
      <selection activeCell="G12" sqref="G12"/>
    </sheetView>
  </sheetViews>
  <sheetFormatPr baseColWidth="10" defaultColWidth="8.83203125" defaultRowHeight="15" x14ac:dyDescent="0.2"/>
  <cols>
    <col min="1" max="1" width="2.83203125" customWidth="1"/>
    <col min="2" max="2" width="3.33203125" customWidth="1"/>
    <col min="3" max="3" width="18.83203125" customWidth="1"/>
    <col min="4" max="4" width="17.5" customWidth="1"/>
    <col min="5" max="5" width="12.5" customWidth="1"/>
    <col min="6" max="6" width="14.33203125" customWidth="1"/>
    <col min="7" max="7" width="10.5" customWidth="1"/>
    <col min="8" max="8" width="3.33203125" customWidth="1"/>
  </cols>
  <sheetData>
    <row r="2" spans="2:8" ht="16" x14ac:dyDescent="0.2">
      <c r="C2" s="4" t="s">
        <v>47</v>
      </c>
      <c r="D2" s="5"/>
      <c r="E2" s="6"/>
    </row>
    <row r="3" spans="2:8" ht="16" thickBot="1" x14ac:dyDescent="0.25"/>
    <row r="4" spans="2:8" ht="18" customHeight="1" thickBot="1" x14ac:dyDescent="0.25">
      <c r="B4" s="28"/>
      <c r="C4" s="73"/>
      <c r="D4" s="74"/>
      <c r="E4" s="75"/>
      <c r="F4" s="37"/>
      <c r="G4" s="37"/>
      <c r="H4" s="33"/>
    </row>
    <row r="5" spans="2:8" ht="18.75" customHeight="1" thickBot="1" x14ac:dyDescent="0.25">
      <c r="B5" s="29"/>
      <c r="C5" s="54"/>
      <c r="D5" s="55"/>
      <c r="E5" s="61" t="s">
        <v>43</v>
      </c>
      <c r="F5" s="55"/>
      <c r="G5" s="56"/>
      <c r="H5" s="34"/>
    </row>
    <row r="6" spans="2:8" ht="16" thickBot="1" x14ac:dyDescent="0.25">
      <c r="B6" s="29"/>
      <c r="C6" s="62" t="s">
        <v>24</v>
      </c>
      <c r="D6" s="12" t="s">
        <v>138</v>
      </c>
      <c r="E6" s="12" t="s">
        <v>44</v>
      </c>
      <c r="F6" s="12" t="s">
        <v>48</v>
      </c>
      <c r="G6" s="63" t="s">
        <v>49</v>
      </c>
      <c r="H6" s="34"/>
    </row>
    <row r="7" spans="2:8" ht="42" x14ac:dyDescent="0.2">
      <c r="B7" s="29"/>
      <c r="C7" s="64" t="s">
        <v>45</v>
      </c>
      <c r="D7" s="14" t="s">
        <v>34</v>
      </c>
      <c r="E7" s="14" t="s">
        <v>46</v>
      </c>
      <c r="F7" s="14" t="s">
        <v>50</v>
      </c>
      <c r="G7" s="65" t="s">
        <v>51</v>
      </c>
      <c r="H7" s="34"/>
    </row>
    <row r="8" spans="2:8" ht="18.75" customHeight="1" x14ac:dyDescent="0.2">
      <c r="B8" s="29"/>
      <c r="C8" s="66" t="s">
        <v>52</v>
      </c>
      <c r="D8" s="27"/>
      <c r="E8" s="27"/>
      <c r="F8" s="27" t="s">
        <v>64</v>
      </c>
      <c r="G8" s="67" t="s">
        <v>78</v>
      </c>
      <c r="H8" s="34"/>
    </row>
    <row r="9" spans="2:8" ht="18.75" customHeight="1" x14ac:dyDescent="0.2">
      <c r="B9" s="29"/>
      <c r="C9" s="68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69">
        <v>30</v>
      </c>
      <c r="H9" s="34"/>
    </row>
    <row r="10" spans="2:8" ht="18.75" customHeight="1" thickBot="1" x14ac:dyDescent="0.25">
      <c r="B10" s="29"/>
      <c r="C10" s="70" t="str">
        <f>FI_Process!E10</f>
        <v>MIN_NAT_GAS</v>
      </c>
      <c r="D10" s="71" t="str">
        <f>FI_Process!F10</f>
        <v>Supply Natural Gas</v>
      </c>
      <c r="E10" s="71" t="str">
        <f>FI_Comm!E9</f>
        <v>NAT_GAS</v>
      </c>
      <c r="F10" s="71"/>
      <c r="G10" s="72">
        <v>20</v>
      </c>
      <c r="H10" s="34"/>
    </row>
    <row r="11" spans="2:8" ht="18.75" customHeight="1" thickBot="1" x14ac:dyDescent="0.25">
      <c r="B11" s="29"/>
      <c r="C11" s="71" t="str">
        <f>FI_Process!E11</f>
        <v>IMP_BIOM</v>
      </c>
      <c r="D11" s="71" t="str">
        <f>FI_Process!F11</f>
        <v>Import of Biomass</v>
      </c>
      <c r="E11" s="71" t="str">
        <f>FI_Comm!E11</f>
        <v>BIOM</v>
      </c>
      <c r="F11" s="71"/>
      <c r="G11" s="71">
        <v>25</v>
      </c>
      <c r="H11" s="34"/>
    </row>
    <row r="12" spans="2:8" ht="18" customHeight="1" thickBot="1" x14ac:dyDescent="0.25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3"/>
  <sheetViews>
    <sheetView tabSelected="1" zoomScale="125" zoomScaleNormal="100" workbookViewId="0">
      <selection activeCell="H15" sqref="H15"/>
    </sheetView>
  </sheetViews>
  <sheetFormatPr baseColWidth="10" defaultColWidth="8.83203125" defaultRowHeight="15" x14ac:dyDescent="0.2"/>
  <cols>
    <col min="1" max="1" width="2.83203125" customWidth="1"/>
    <col min="2" max="2" width="3.33203125" customWidth="1"/>
    <col min="3" max="3" width="17.6640625" customWidth="1"/>
    <col min="4" max="4" width="15.5" customWidth="1"/>
    <col min="5" max="5" width="10.1640625" bestFit="1" customWidth="1"/>
    <col min="6" max="6" width="11.1640625" bestFit="1" customWidth="1"/>
    <col min="7" max="7" width="8.1640625" bestFit="1" customWidth="1"/>
    <col min="8" max="8" width="16.6640625" bestFit="1" customWidth="1"/>
    <col min="9" max="9" width="9.1640625" customWidth="1"/>
    <col min="10" max="10" width="12.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640625" customWidth="1"/>
  </cols>
  <sheetData>
    <row r="2" spans="2:16" ht="16" x14ac:dyDescent="0.2">
      <c r="C2" s="4" t="s">
        <v>118</v>
      </c>
      <c r="D2" s="5"/>
      <c r="E2" s="5"/>
      <c r="F2" s="6"/>
    </row>
    <row r="3" spans="2:16" ht="16" thickBot="1" x14ac:dyDescent="0.25">
      <c r="F3" s="6"/>
    </row>
    <row r="4" spans="2:16" ht="16" thickBot="1" x14ac:dyDescent="0.25">
      <c r="B4" s="28"/>
      <c r="C4" s="73"/>
      <c r="D4" s="74"/>
      <c r="E4" s="74"/>
      <c r="F4" s="75"/>
      <c r="G4" s="37"/>
      <c r="H4" s="37"/>
      <c r="I4" s="37"/>
      <c r="J4" s="37"/>
      <c r="K4" s="37"/>
      <c r="L4" s="37"/>
      <c r="M4" s="33"/>
    </row>
    <row r="5" spans="2:16" ht="18.75" customHeight="1" thickBot="1" x14ac:dyDescent="0.25">
      <c r="B5" s="29"/>
      <c r="C5" s="54"/>
      <c r="D5" s="55"/>
      <c r="E5" s="55"/>
      <c r="F5" s="61" t="s">
        <v>43</v>
      </c>
      <c r="G5" s="55"/>
      <c r="H5" s="55"/>
      <c r="I5" s="55"/>
      <c r="J5" s="55"/>
      <c r="K5" s="55"/>
      <c r="L5" s="56"/>
      <c r="M5" s="34"/>
    </row>
    <row r="6" spans="2:16" ht="16" thickBot="1" x14ac:dyDescent="0.25">
      <c r="B6" s="29"/>
      <c r="C6" s="62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3" t="s">
        <v>111</v>
      </c>
      <c r="M6" s="34"/>
      <c r="O6" s="9" t="s">
        <v>130</v>
      </c>
    </row>
    <row r="7" spans="2:16" ht="42" x14ac:dyDescent="0.2">
      <c r="B7" s="29"/>
      <c r="C7" s="64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5" t="s">
        <v>117</v>
      </c>
      <c r="M7" s="34"/>
      <c r="O7" s="10" t="s">
        <v>131</v>
      </c>
      <c r="P7" s="10" t="s">
        <v>134</v>
      </c>
    </row>
    <row r="8" spans="2:16" ht="18.75" customHeight="1" x14ac:dyDescent="0.2">
      <c r="B8" s="29"/>
      <c r="C8" s="76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77" t="s">
        <v>77</v>
      </c>
      <c r="M8" s="34"/>
      <c r="O8" s="82" t="s">
        <v>132</v>
      </c>
      <c r="P8" s="82" t="s">
        <v>132</v>
      </c>
    </row>
    <row r="9" spans="2:16" ht="18.75" customHeight="1" x14ac:dyDescent="0.2">
      <c r="B9" s="29"/>
      <c r="C9" s="68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69">
        <v>1</v>
      </c>
      <c r="M9" s="34"/>
      <c r="O9" s="81">
        <f>G9*H9*J9</f>
        <v>100.91520000000001</v>
      </c>
      <c r="P9" s="81">
        <f>O9/I9</f>
        <v>252.28800000000001</v>
      </c>
    </row>
    <row r="10" spans="2:16" ht="18.75" customHeight="1" thickBot="1" x14ac:dyDescent="0.25">
      <c r="B10" s="29"/>
      <c r="C10" s="70" t="str">
        <f>FI_Process!E14</f>
        <v>EX_PP_NAT_GAS</v>
      </c>
      <c r="D10" s="71" t="str">
        <f>FI_Process!F14</f>
        <v>Power Plant - Natural Gas</v>
      </c>
      <c r="E10" s="71" t="str">
        <f>FI_Comm!E9</f>
        <v>NAT_GAS</v>
      </c>
      <c r="F10" s="71" t="str">
        <f>FI_Comm!E10</f>
        <v>ELC_HV</v>
      </c>
      <c r="G10" s="71">
        <v>2</v>
      </c>
      <c r="H10" s="71">
        <v>31.536000000000001</v>
      </c>
      <c r="I10" s="71">
        <v>0.6</v>
      </c>
      <c r="J10" s="71">
        <v>0.5</v>
      </c>
      <c r="K10" s="71">
        <v>1</v>
      </c>
      <c r="L10" s="72">
        <v>1</v>
      </c>
      <c r="M10" s="34"/>
      <c r="O10" s="94">
        <f>G10*H10*J10</f>
        <v>31.536000000000001</v>
      </c>
      <c r="P10" s="94">
        <f>O10/I10</f>
        <v>52.56</v>
      </c>
    </row>
    <row r="11" spans="2:16" ht="18.75" customHeight="1" thickBot="1" x14ac:dyDescent="0.25">
      <c r="B11" s="29"/>
      <c r="C11" s="71" t="str">
        <f>FI_Process!E15</f>
        <v>EX_PP_BIOM</v>
      </c>
      <c r="D11" s="71" t="str">
        <f>FI_Process!F15</f>
        <v>Power Plant - Biomass</v>
      </c>
      <c r="E11" s="71" t="str">
        <f>FI_Comm!E11</f>
        <v>BIOM</v>
      </c>
      <c r="F11" s="71" t="s">
        <v>17</v>
      </c>
      <c r="G11" s="71">
        <v>3</v>
      </c>
      <c r="H11" s="71">
        <v>33</v>
      </c>
      <c r="I11" s="71">
        <v>0.5</v>
      </c>
      <c r="J11" s="71">
        <v>0.5</v>
      </c>
      <c r="K11" s="71">
        <v>1</v>
      </c>
      <c r="L11" s="71">
        <v>1</v>
      </c>
      <c r="M11" s="34"/>
      <c r="O11" s="115"/>
      <c r="P11" s="115"/>
    </row>
    <row r="12" spans="2:16" ht="16" thickBot="1" x14ac:dyDescent="0.25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5">
        <f>SUM(O9:O10)</f>
        <v>132.45120000000003</v>
      </c>
    </row>
    <row r="17" spans="3:3" x14ac:dyDescent="0.2">
      <c r="C17" s="9" t="s">
        <v>129</v>
      </c>
    </row>
    <row r="18" spans="3:3" x14ac:dyDescent="0.2">
      <c r="C18" t="s">
        <v>126</v>
      </c>
    </row>
    <row r="19" spans="3:3" ht="42" customHeight="1" x14ac:dyDescent="0.2"/>
    <row r="20" spans="3:3" x14ac:dyDescent="0.2">
      <c r="C20" t="s">
        <v>127</v>
      </c>
    </row>
    <row r="21" spans="3:3" x14ac:dyDescent="0.2">
      <c r="C21" t="s">
        <v>125</v>
      </c>
    </row>
    <row r="22" spans="3:3" x14ac:dyDescent="0.2">
      <c r="C22" t="s">
        <v>128</v>
      </c>
    </row>
    <row r="23" spans="3:3" ht="42" customHeight="1" x14ac:dyDescent="0.2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F10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2.83203125" customWidth="1"/>
    <col min="2" max="2" width="3.33203125" customWidth="1"/>
    <col min="3" max="3" width="12.5" bestFit="1" customWidth="1"/>
    <col min="4" max="4" width="11.1640625" customWidth="1"/>
    <col min="5" max="5" width="10.5" customWidth="1"/>
    <col min="6" max="6" width="3.33203125" customWidth="1"/>
  </cols>
  <sheetData>
    <row r="1" spans="2:6" ht="15" customHeight="1" x14ac:dyDescent="0.2"/>
    <row r="2" spans="2:6" ht="16" x14ac:dyDescent="0.2">
      <c r="C2" s="4" t="s">
        <v>119</v>
      </c>
      <c r="D2" s="5"/>
      <c r="E2" s="6"/>
    </row>
    <row r="3" spans="2:6" ht="16" thickBot="1" x14ac:dyDescent="0.25"/>
    <row r="4" spans="2:6" ht="18" customHeight="1" thickBot="1" x14ac:dyDescent="0.25">
      <c r="B4" s="28"/>
      <c r="C4" s="73"/>
      <c r="D4" s="74"/>
      <c r="E4" s="75"/>
      <c r="F4" s="33"/>
    </row>
    <row r="5" spans="2:6" ht="18.75" customHeight="1" thickBot="1" x14ac:dyDescent="0.25">
      <c r="B5" s="29"/>
      <c r="C5" s="86" t="s">
        <v>43</v>
      </c>
      <c r="D5" s="55"/>
      <c r="E5" s="87"/>
      <c r="F5" s="80"/>
    </row>
    <row r="6" spans="2:6" ht="16" thickBot="1" x14ac:dyDescent="0.25">
      <c r="B6" s="29"/>
      <c r="C6" s="84" t="s">
        <v>2</v>
      </c>
      <c r="D6" s="85" t="s">
        <v>120</v>
      </c>
      <c r="E6" s="83">
        <v>2025</v>
      </c>
      <c r="F6" s="34"/>
    </row>
    <row r="7" spans="2:6" ht="42" x14ac:dyDescent="0.2">
      <c r="B7" s="29"/>
      <c r="C7" s="88" t="s">
        <v>121</v>
      </c>
      <c r="D7" s="89" t="s">
        <v>120</v>
      </c>
      <c r="E7" s="90" t="s">
        <v>122</v>
      </c>
      <c r="F7" s="34"/>
    </row>
    <row r="8" spans="2:6" ht="18.75" customHeight="1" x14ac:dyDescent="0.2">
      <c r="B8" s="29"/>
      <c r="C8" s="91" t="s">
        <v>52</v>
      </c>
      <c r="D8" s="92"/>
      <c r="E8" s="93" t="s">
        <v>132</v>
      </c>
      <c r="F8" s="34"/>
    </row>
    <row r="9" spans="2:6" ht="18.75" customHeight="1" thickBot="1" x14ac:dyDescent="0.25">
      <c r="B9" s="29"/>
      <c r="C9" s="78" t="str">
        <f>FI_Comm!E10</f>
        <v>ELC_HV</v>
      </c>
      <c r="D9" s="13" t="s">
        <v>123</v>
      </c>
      <c r="E9" s="79">
        <v>100</v>
      </c>
      <c r="F9" s="34"/>
    </row>
    <row r="10" spans="2:6" ht="18" customHeight="1" thickBot="1" x14ac:dyDescent="0.2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Gala Esther Lorenzo Bernal</cp:lastModifiedBy>
  <dcterms:created xsi:type="dcterms:W3CDTF">2015-06-05T18:17:20Z</dcterms:created>
  <dcterms:modified xsi:type="dcterms:W3CDTF">2025-10-28T07:55:21Z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